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4.xml" ContentType="application/vnd.openxmlformats-officedocument.spreadsheetml.table+xml"/>
  <Override PartName="/xl/pivotTables/pivotTable8.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3FC3A3DC-2064-4C27-AF21-52E74F5F00AD}" xr6:coauthVersionLast="47" xr6:coauthVersionMax="47" xr10:uidLastSave="{00000000-0000-0000-0000-000000000000}"/>
  <bookViews>
    <workbookView xWindow="-108" yWindow="-108" windowWidth="23256" windowHeight="12576" tabRatio="918" activeTab="1" xr2:uid="{CCDE4A15-747C-4369-9C64-CEF54579BB1C}"/>
  </bookViews>
  <sheets>
    <sheet name="Setting Database" sheetId="88" r:id="rId1"/>
    <sheet name="Rekap SPBy" sheetId="93" r:id="rId2"/>
    <sheet name="Akun SPBy" sheetId="94" r:id="rId3"/>
    <sheet name="SPBY" sheetId="20" r:id="rId4"/>
    <sheet name="Rincian No SPBy" sheetId="78" r:id="rId5"/>
    <sheet name="Rekap" sheetId="73" r:id="rId6"/>
    <sheet name="Akun" sheetId="74" r:id="rId7"/>
    <sheet name="Rekap Gup dan TUP" sheetId="80" state="hidden" r:id="rId8"/>
    <sheet name="DBSPBY" sheetId="1" r:id="rId9"/>
    <sheet name="Sheet2" sheetId="85" state="hidden" r:id="rId10"/>
    <sheet name="IKU Subkomp" sheetId="57" r:id="rId11"/>
    <sheet name="SPP GUP TUP dan LS" sheetId="79" state="hidden" r:id="rId12"/>
    <sheet name="Checklist GUP dan TUP" sheetId="27" state="hidden" r:id="rId13"/>
  </sheets>
  <externalReferences>
    <externalReference r:id="rId14"/>
    <externalReference r:id="rId15"/>
    <externalReference r:id="rId16"/>
    <externalReference r:id="rId17"/>
  </externalReferences>
  <definedNames>
    <definedName name="_xlnm._FilterDatabase" localSheetId="6" hidden="1">Akun!$A$4:$I$223</definedName>
    <definedName name="_xlnm._FilterDatabase" localSheetId="2" hidden="1">'Akun SPBy'!$A$4:$I$146</definedName>
    <definedName name="_xlnm._FilterDatabase" localSheetId="12" hidden="1">'Checklist GUP dan TUP'!$A$1:$L$645</definedName>
    <definedName name="_xlnm._FilterDatabase" localSheetId="5" hidden="1">Rekap!$B$23:$J$52</definedName>
    <definedName name="_xlnm._FilterDatabase" localSheetId="7"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0" hidden="1">'IKU Subkomp'!$A$1:$X$605</definedName>
    <definedName name="ExternalData_1" localSheetId="3" hidden="1">SPBY!$A$1:$BC$70</definedName>
    <definedName name="ExternalData_1" localSheetId="11" hidden="1">'SPP GUP TUP dan LS'!$A$1:$T$2</definedName>
    <definedName name="FileSPBy">'Setting Database'!$H$4</definedName>
    <definedName name="FILTER_LAP">'[1]DASHBOARD SP2D'!#REF!</definedName>
    <definedName name="GUP_TUP_Ke">'Setting Database'!$G$4</definedName>
    <definedName name="JenisSPBy">'Setting Database'!$G$3</definedName>
    <definedName name="kegiatan">[3]DIPA_AWAL!$T$2:$T$2</definedName>
    <definedName name="LokasiFile">'Setting Database'!$G$2</definedName>
    <definedName name="_xlnm.Print_Area" localSheetId="6">Akun!$A$1:$C$56</definedName>
    <definedName name="_xlnm.Print_Area" localSheetId="2">'Akun SPBy'!$A$1:$C$129</definedName>
    <definedName name="_xlnm.Print_Area" localSheetId="12">'Checklist GUP dan TUP'!$A$1:$L$645</definedName>
    <definedName name="_xlnm.Print_Area" localSheetId="5">Rekap!$A$1:$S$56</definedName>
    <definedName name="_xlnm.Print_Area" localSheetId="1">'Rekap SPBy'!$A$1:$I$34</definedName>
    <definedName name="_xlnm.Print_Titles" localSheetId="6">Akun!$4:$4</definedName>
    <definedName name="_xlnm.Print_Titles" localSheetId="2">'Akun SPBy'!$4:$4</definedName>
    <definedName name="_xlnm.Print_Titles" localSheetId="12">'Checklist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SBP">[1]SSBP!#REF!</definedName>
    <definedName name="Start_Jadi">#REF!</definedName>
    <definedName name="TGL_SP2D">[1]DASHBOARD!$I$1</definedName>
  </definedNames>
  <calcPr calcId="191029"/>
  <pivotCaches>
    <pivotCache cacheId="0" r:id="rId18"/>
    <pivotCache cacheId="1" r:id="rId19"/>
    <pivotCache cacheId="2" r:id="rId20"/>
    <pivotCache cacheId="3" r:id="rId21"/>
    <pivotCache cacheId="4" r:id="rId22"/>
    <pivotCache cacheId="5" r:id="rId23"/>
    <pivotCache cacheId="26" r:id="rId24"/>
    <pivotCache cacheId="29" r:id="rId25"/>
  </pivotCaches>
  <extLst>
    <ext xmlns:x14="http://schemas.microsoft.com/office/spreadsheetml/2009/9/main" uri="{876F7934-8845-4945-9796-88D515C7AA90}">
      <x14:pivotCaches>
        <pivotCache cacheId="8" r:id="rId26"/>
        <pivotCache cacheId="19" r:id="rId27"/>
      </x14:pivotCaches>
    </ext>
    <ext xmlns:x14="http://schemas.microsoft.com/office/spreadsheetml/2009/9/main" uri="{BBE1A952-AA13-448e-AADC-164F8A28A991}">
      <x14:slicerCaches>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7" i="88" l="1" a="1"/>
  <c r="B47" i="88" s="1"/>
  <c r="B46" i="88" a="1"/>
  <c r="B46" i="88" s="1"/>
  <c r="B45" i="88" a="1"/>
  <c r="B45" i="88" s="1"/>
  <c r="B44" i="88" a="1"/>
  <c r="B44" i="88" s="1"/>
  <c r="B43" i="88" a="1"/>
  <c r="B43" i="88" s="1"/>
  <c r="B42" i="88" a="1"/>
  <c r="B42" i="88" s="1"/>
  <c r="B41" i="88" a="1"/>
  <c r="B41" i="88" s="1"/>
  <c r="A2" i="88" a="1"/>
  <c r="A2" i="88" s="1"/>
  <c r="B6" i="78" a="1"/>
  <c r="B6" i="78" s="1"/>
  <c r="A2" i="94"/>
  <c r="A2" i="93"/>
  <c r="H4" i="88" l="1"/>
  <c r="F4" i="88" l="1"/>
  <c r="A5" i="88" a="1"/>
  <c r="A5" i="88" s="1"/>
  <c r="G2" i="88" s="1" a="1"/>
  <c r="G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<sst xmlns="http://schemas.openxmlformats.org/spreadsheetml/2006/main" count="63907" uniqueCount="5737">
  <si>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</si>
  <si>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</si>
  <si>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</si>
  <si>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</si>
  <si>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</si>
  <si>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</si>
  <si>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</si>
  <si>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</si>
  <si>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</si>
  <si>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</si>
  <si>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</si>
  <si>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</si>
  <si>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</si>
  <si>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</si>
  <si>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</si>
  <si>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</si>
  <si>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</si>
  <si>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</si>
  <si>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</si>
  <si>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</si>
  <si>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</si>
  <si>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</si>
  <si>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</si>
  <si>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</si>
  <si>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</si>
  <si>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</si>
  <si>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</si>
  <si>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</si>
  <si>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</si>
  <si>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</si>
  <si>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</si>
  <si>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</si>
  <si>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</si>
  <si>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</si>
  <si>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</si>
  <si>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</si>
  <si>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</si>
  <si>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</si>
  <si>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</si>
  <si>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</si>
  <si>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</si>
  <si>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</si>
  <si>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</si>
  <si>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</si>
  <si>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</si>
  <si>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</si>
  <si>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</si>
  <si>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</si>
  <si>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</si>
  <si>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</si>
  <si>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</si>
  <si>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</si>
  <si>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</si>
  <si>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</si>
  <si>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</si>
  <si>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</si>
  <si>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</si>
  <si>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</si>
  <si>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</si>
  <si>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</si>
  <si>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</si>
  <si>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</si>
  <si>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</si>
  <si>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</si>
  <si>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</si>
  <si>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</si>
  <si>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</si>
  <si>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</si>
  <si>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</si>
  <si>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</si>
  <si>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</si>
  <si>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</si>
  <si>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</si>
  <si>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</si>
  <si>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</si>
  <si>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</si>
  <si>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</si>
  <si>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</si>
  <si>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</si>
  <si>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</si>
  <si>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</si>
  <si>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</si>
  <si>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</si>
  <si>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</si>
  <si>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</si>
  <si>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</si>
  <si>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</si>
  <si>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</si>
  <si>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</si>
  <si>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</si>
  <si>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</si>
  <si>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</si>
  <si>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</si>
  <si>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</si>
  <si>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</si>
  <si>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</si>
  <si>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</si>
  <si>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</si>
  <si>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</si>
  <si>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</si>
  <si>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</si>
  <si>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</si>
  <si>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</si>
  <si>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</si>
  <si>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</si>
  <si>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</si>
  <si>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</si>
  <si>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</si>
  <si>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</si>
  <si>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</si>
  <si>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</si>
  <si>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</si>
  <si>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</si>
  <si>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</si>
  <si>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</si>
  <si>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</si>
  <si>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</si>
  <si>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</si>
  <si>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</si>
  <si>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</si>
  <si>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</si>
  <si>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</si>
  <si>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</si>
  <si>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</si>
  <si>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</si>
  <si>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</si>
  <si>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</si>
  <si>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</si>
  <si>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</si>
  <si>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</si>
  <si>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</si>
  <si>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</si>
  <si>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</si>
  <si>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</si>
  <si>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</si>
  <si>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</si>
  <si>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</si>
  <si>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</si>
  <si>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</si>
  <si>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</si>
  <si>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</si>
  <si>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</si>
  <si>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</si>
  <si>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</si>
  <si>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</si>
  <si>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</si>
  <si>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</si>
  <si>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</si>
  <si>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</si>
  <si>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</si>
  <si>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</si>
  <si>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</si>
  <si>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</si>
  <si>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</si>
  <si>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</si>
  <si>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</si>
  <si>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</si>
  <si>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</si>
  <si>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</si>
  <si>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</si>
  <si>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</si>
  <si>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</si>
  <si>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</si>
  <si>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</si>
  <si>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</si>
  <si>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</si>
  <si>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</si>
  <si>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</si>
  <si>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</si>
  <si>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</si>
  <si>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</si>
  <si>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</si>
  <si>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</si>
  <si>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</si>
  <si>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</si>
  <si>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</si>
  <si>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</si>
  <si>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</si>
  <si>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</si>
  <si>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</si>
  <si>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</si>
  <si>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</si>
  <si>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</si>
  <si>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</si>
  <si>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</si>
  <si>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</si>
  <si>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</si>
  <si>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</si>
  <si>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</si>
  <si>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</si>
  <si>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</si>
  <si>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</si>
  <si>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</si>
  <si>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</si>
  <si>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</si>
  <si>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</si>
  <si>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</si>
  <si>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</si>
  <si>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</si>
  <si>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</si>
  <si>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</si>
  <si>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</si>
  <si>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</si>
  <si>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</si>
  <si>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</si>
  <si>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</si>
  <si>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</si>
  <si>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</si>
  <si>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</si>
  <si>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</si>
  <si>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</si>
  <si>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</si>
  <si>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</si>
  <si>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</si>
  <si>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</si>
  <si>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</si>
  <si>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</si>
  <si>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</si>
  <si>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</si>
  <si>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</si>
  <si>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</si>
  <si>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</si>
  <si>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</si>
  <si>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</si>
  <si>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</si>
  <si>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</si>
  <si>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</si>
  <si>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</si>
  <si>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</si>
  <si>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</si>
  <si>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</si>
  <si>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</si>
  <si>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</si>
  <si>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</si>
  <si>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</si>
  <si>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</si>
  <si>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</si>
  <si>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</si>
  <si>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</si>
  <si>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</si>
  <si>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</si>
  <si>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</si>
  <si>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</si>
  <si>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</si>
  <si>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</si>
  <si>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</si>
  <si>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</si>
  <si>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</si>
  <si>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</si>
  <si>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</si>
  <si>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</si>
  <si>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</si>
  <si>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</si>
  <si>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</si>
  <si>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</si>
  <si>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</si>
  <si>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</si>
  <si>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</si>
  <si>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</si>
  <si>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</si>
  <si>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</si>
  <si>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</si>
  <si>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</si>
  <si>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</si>
  <si>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</si>
  <si>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</si>
  <si>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</si>
  <si>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</si>
  <si>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</si>
  <si>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</si>
  <si>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</si>
  <si>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</si>
  <si>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</si>
  <si>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</si>
  <si>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</si>
  <si>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</si>
  <si>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</si>
  <si>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</si>
  <si>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</si>
  <si>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</si>
  <si>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</si>
  <si>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</si>
  <si>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</si>
  <si>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</si>
  <si>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</si>
  <si>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</si>
  <si>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</si>
  <si>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</si>
  <si>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</si>
  <si>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</si>
  <si>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</si>
  <si>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</si>
  <si>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</si>
  <si>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</si>
  <si>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</si>
  <si>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</si>
  <si>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</si>
  <si>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</si>
  <si>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</si>
  <si>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</si>
  <si>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</si>
  <si>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</si>
  <si>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</si>
  <si>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</si>
  <si>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</si>
  <si>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</si>
  <si>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</si>
  <si>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</si>
  <si>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</si>
  <si>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</si>
  <si>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</si>
  <si>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</si>
  <si>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</si>
  <si>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</si>
  <si>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</si>
  <si>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</si>
  <si>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</si>
  <si>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</si>
  <si>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</si>
  <si>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</si>
  <si>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</si>
  <si>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</si>
  <si>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</si>
  <si>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</si>
  <si>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</si>
  <si>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</si>
  <si>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</si>
  <si>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</si>
  <si>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</si>
  <si>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</si>
  <si>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</si>
  <si>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</si>
  <si>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</si>
  <si>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</si>
  <si>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</si>
  <si>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</si>
  <si>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</si>
  <si>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</si>
  <si>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</si>
  <si>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</si>
  <si>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</si>
  <si>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</si>
  <si>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</si>
  <si>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</si>
  <si>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</si>
  <si>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</si>
  <si>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</si>
  <si>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</si>
  <si>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</si>
  <si>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</si>
  <si>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</si>
  <si>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</si>
  <si>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</si>
  <si>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</si>
  <si>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</si>
  <si>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</si>
  <si>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</si>
  <si>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</si>
  <si>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</si>
  <si>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</si>
  <si>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</si>
  <si>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</si>
  <si>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</si>
  <si>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</si>
  <si>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</si>
  <si>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</si>
  <si>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</si>
  <si>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</si>
  <si>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</si>
  <si>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</si>
  <si>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</si>
  <si>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</si>
  <si>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</si>
  <si>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</si>
  <si>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</si>
  <si>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</si>
  <si>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</si>
  <si>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</si>
  <si>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</si>
  <si>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</si>
  <si>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</si>
  <si>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</si>
  <si>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</si>
  <si>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</si>
  <si>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</si>
  <si>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</si>
  <si>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</si>
  <si>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</si>
  <si>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</si>
  <si>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</si>
  <si>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</si>
  <si>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</si>
  <si>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</si>
  <si>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</si>
  <si>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</si>
  <si>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</si>
  <si>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</si>
  <si>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</si>
  <si>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</si>
  <si>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</si>
  <si>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</si>
  <si>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</si>
  <si>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</si>
  <si>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</si>
  <si>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</si>
  <si>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</si>
  <si>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</si>
  <si>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</si>
  <si>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</si>
  <si>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</si>
  <si>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</si>
  <si>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</si>
  <si>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</si>
  <si>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</si>
  <si>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</si>
  <si>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</si>
  <si>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</si>
  <si>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</si>
  <si>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</si>
  <si>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</si>
  <si>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</si>
  <si>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</si>
  <si>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</si>
  <si>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</si>
  <si>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</si>
  <si>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</si>
  <si>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</si>
  <si>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</si>
  <si>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</si>
  <si>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</si>
  <si>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</si>
  <si>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</si>
  <si>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</si>
  <si>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</si>
  <si>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</si>
  <si>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</si>
  <si>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</si>
  <si>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</si>
  <si>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</si>
  <si>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</si>
  <si>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</si>
  <si>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</si>
  <si>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</si>
  <si>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</si>
  <si>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</si>
  <si>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</si>
  <si>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</si>
  <si>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</si>
  <si>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</si>
  <si>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</si>
  <si>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</si>
  <si>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</si>
  <si>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</si>
  <si>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</si>
  <si>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</si>
  <si>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</si>
  <si>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</si>
  <si>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</si>
  <si>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</si>
  <si>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</si>
  <si>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</si>
  <si>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</si>
  <si>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</si>
  <si>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</si>
  <si>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</si>
  <si>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</si>
  <si>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</si>
  <si>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</si>
  <si>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</si>
  <si>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</si>
  <si>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</si>
  <si>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</si>
  <si>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</si>
  <si>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</si>
  <si>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</si>
  <si>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</si>
  <si>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</si>
  <si>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</si>
  <si>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</si>
  <si>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</si>
  <si>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</si>
  <si>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</si>
  <si>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</si>
  <si>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</si>
  <si>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</si>
  <si>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</si>
  <si>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</si>
  <si>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</si>
  <si>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</si>
  <si>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</si>
  <si>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</si>
  <si>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</si>
  <si>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</si>
  <si>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</si>
  <si>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</si>
  <si>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</si>
  <si>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</si>
  <si>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</si>
  <si>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</si>
  <si>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</si>
  <si>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</si>
  <si>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</si>
  <si>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</si>
  <si>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</si>
  <si>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</si>
  <si>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</si>
  <si>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</si>
  <si>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</si>
  <si>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</si>
  <si>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</si>
  <si>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</si>
  <si>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</si>
  <si>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</si>
  <si>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</si>
  <si>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</si>
  <si>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</si>
  <si>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</si>
  <si>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</si>
  <si>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</si>
  <si>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</si>
  <si>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</si>
  <si>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</si>
  <si>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</si>
  <si>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</si>
  <si>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</si>
  <si>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</si>
  <si>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</si>
  <si>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</si>
  <si>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</si>
  <si>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</si>
  <si>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</si>
  <si>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</si>
  <si>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</si>
  <si>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</si>
  <si>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</si>
  <si>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</si>
  <si>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</si>
  <si>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</si>
  <si>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</si>
  <si>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</si>
  <si>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</si>
  <si>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</si>
  <si>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</si>
  <si>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</si>
  <si>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</si>
  <si>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</si>
  <si>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</si>
  <si>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</si>
  <si>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</si>
  <si>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</si>
  <si>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</si>
  <si>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</si>
  <si>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</si>
  <si>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</si>
  <si>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</si>
  <si>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</si>
  <si>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</si>
  <si>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</si>
  <si>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</si>
  <si>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</si>
  <si>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</si>
  <si>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</si>
  <si>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</si>
  <si>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</si>
  <si>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</si>
  <si>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</si>
  <si>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</si>
  <si>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</si>
  <si>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</si>
  <si>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</si>
  <si>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</si>
  <si>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</si>
  <si>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</si>
  <si>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</si>
  <si>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</si>
  <si>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</si>
  <si>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</si>
  <si>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</si>
  <si>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</si>
  <si>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</si>
  <si>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</si>
  <si>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</si>
  <si>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</si>
  <si>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</si>
  <si>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</si>
  <si>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</si>
  <si>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</si>
  <si>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</si>
  <si>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</si>
  <si>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</si>
  <si>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</si>
  <si>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</si>
  <si>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</si>
  <si>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</si>
  <si>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</si>
  <si>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</si>
  <si>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</si>
  <si>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</si>
  <si>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</si>
  <si>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</si>
  <si>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</si>
  <si>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</si>
  <si>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</si>
  <si>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</si>
  <si>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</si>
  <si>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</si>
  <si>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</si>
  <si>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</si>
  <si>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</si>
  <si>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</si>
  <si>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</si>
  <si>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</si>
  <si>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</si>
  <si>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</si>
  <si>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</si>
  <si>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</si>
  <si>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</si>
  <si>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</si>
  <si>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</si>
  <si>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</si>
  <si>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</si>
  <si>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</si>
  <si>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</si>
  <si>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</si>
  <si>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</si>
  <si>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</si>
  <si>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</si>
  <si>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</si>
  <si>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</si>
  <si>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</si>
  <si>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</si>
  <si>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</si>
  <si>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</si>
  <si>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</si>
  <si>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</si>
  <si>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</si>
  <si>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</si>
  <si>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</si>
  <si>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</si>
  <si>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</si>
  <si>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</si>
  <si>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</si>
  <si>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</si>
  <si>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</si>
  <si>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</si>
  <si>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</si>
  <si>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</si>
  <si>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</si>
  <si>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</si>
  <si>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</si>
  <si>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</si>
  <si>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</si>
  <si>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</si>
  <si>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</si>
  <si>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</si>
  <si>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</si>
  <si>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</si>
  <si>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</si>
  <si>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</si>
  <si>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</si>
  <si>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</si>
  <si>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</si>
  <si>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</si>
  <si>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</si>
  <si>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</si>
  <si>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</si>
  <si>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</si>
  <si>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</si>
  <si>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</si>
  <si>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</si>
  <si>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</si>
  <si>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</si>
  <si>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</si>
  <si>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</si>
  <si>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</si>
  <si>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</si>
  <si>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</si>
  <si>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</si>
  <si>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</si>
  <si>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</si>
  <si>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</si>
  <si>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</si>
  <si>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</si>
  <si>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</si>
  <si>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</si>
  <si>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</si>
  <si>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</si>
  <si>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</si>
  <si>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</si>
  <si>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</si>
  <si>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</si>
  <si>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</si>
  <si>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</si>
  <si>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</si>
  <si>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</si>
  <si>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</si>
  <si>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</si>
  <si>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</si>
  <si>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</si>
  <si>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</si>
  <si>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</si>
  <si>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</si>
  <si>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</si>
  <si>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</si>
  <si>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</si>
  <si>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</si>
  <si>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</si>
  <si>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</si>
  <si>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</si>
  <si>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</si>
  <si>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</si>
  <si>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</si>
  <si>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</si>
  <si>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</si>
  <si>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</si>
  <si>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</si>
  <si>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</si>
  <si>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</si>
  <si>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</si>
  <si>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</si>
  <si>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</si>
  <si>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</si>
  <si>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</si>
  <si>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</si>
  <si>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</si>
  <si>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</si>
  <si>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</si>
  <si>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</si>
  <si>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</si>
  <si>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</si>
  <si>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</si>
  <si>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</si>
  <si>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</si>
  <si>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</si>
  <si>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</si>
  <si>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</si>
  <si>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</si>
  <si>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</si>
  <si>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</si>
  <si>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</si>
  <si>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</si>
  <si>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</si>
  <si>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</si>
  <si>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</si>
  <si>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</si>
  <si>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</si>
  <si>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</si>
  <si>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</si>
  <si>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</si>
  <si>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</si>
  <si>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</si>
  <si>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</si>
  <si>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</si>
  <si>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</si>
  <si>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</si>
  <si>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</si>
  <si>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</si>
  <si>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</si>
  <si>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</si>
  <si>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</si>
  <si>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</si>
  <si>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</si>
  <si>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</si>
  <si>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</si>
  <si>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</si>
  <si>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</si>
  <si>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</si>
  <si>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</si>
  <si>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</si>
  <si>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</si>
  <si>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</si>
  <si>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</si>
  <si>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</si>
  <si>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</si>
  <si>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</si>
  <si>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</si>
  <si>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</si>
  <si>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</si>
  <si>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</si>
  <si>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</si>
  <si>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</si>
  <si>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</si>
  <si>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</si>
  <si>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</si>
  <si>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</si>
  <si>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</si>
  <si>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</si>
  <si>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</si>
  <si>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</si>
  <si>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</si>
  <si>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</si>
  <si>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</si>
  <si>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</si>
  <si>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</si>
  <si>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</si>
  <si>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</si>
  <si>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</si>
  <si>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</si>
  <si>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</si>
  <si>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</si>
  <si>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</si>
  <si>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</si>
  <si>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</si>
  <si>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</si>
  <si>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</si>
  <si>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</si>
  <si>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</si>
  <si>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</si>
  <si>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</si>
  <si>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</si>
  <si>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</si>
  <si>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</si>
  <si>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</si>
  <si>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</si>
  <si>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</si>
  <si>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</si>
  <si>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</si>
  <si>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</si>
  <si>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</si>
  <si>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</si>
  <si>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</si>
  <si>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</si>
  <si>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</si>
  <si>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</si>
  <si>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</si>
  <si>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</si>
  <si>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</si>
  <si>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</si>
  <si>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</si>
  <si>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</si>
  <si>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</si>
  <si>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</si>
  <si>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</si>
  <si>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</si>
  <si>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</si>
  <si>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</si>
  <si>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</si>
  <si>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</si>
  <si>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</si>
  <si>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</si>
  <si>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</si>
  <si>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</si>
  <si>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</si>
  <si>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</si>
  <si>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</si>
  <si>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</si>
  <si>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</si>
  <si>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</si>
  <si>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</si>
  <si>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</si>
  <si>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</si>
  <si>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</si>
  <si>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</si>
  <si>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</si>
  <si>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</si>
  <si>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</si>
  <si>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</si>
  <si>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</si>
  <si>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</si>
  <si>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</si>
  <si>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</si>
  <si>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</si>
  <si>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</si>
  <si>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</si>
  <si>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</si>
  <si>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</si>
  <si>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</si>
  <si>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</si>
  <si>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</si>
  <si>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</si>
  <si>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</si>
  <si>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</si>
  <si>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</si>
  <si>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</si>
  <si>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</si>
  <si>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</si>
  <si>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</si>
  <si>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</si>
  <si>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</si>
  <si>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</si>
  <si>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</si>
  <si>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</si>
  <si>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</si>
  <si>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</si>
  <si>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</si>
  <si>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</si>
  <si>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</si>
  <si>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</si>
  <si>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</si>
  <si>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</si>
  <si>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</si>
  <si>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</si>
  <si>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</si>
  <si>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</si>
  <si>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</si>
  <si>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</si>
  <si>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</si>
  <si>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</si>
  <si>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</si>
  <si>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</si>
  <si>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</si>
  <si>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</si>
  <si>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</si>
  <si>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</si>
  <si>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</si>
  <si>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</si>
  <si>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</si>
  <si>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</si>
  <si>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</si>
  <si>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</si>
  <si>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</si>
  <si>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</si>
  <si>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</si>
  <si>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</si>
  <si>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</si>
  <si>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</si>
  <si>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</si>
  <si>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</si>
  <si>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</si>
  <si>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</si>
  <si>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</si>
  <si>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</si>
  <si>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</si>
  <si>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</si>
  <si>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</si>
  <si>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</si>
  <si>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</si>
  <si>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</si>
  <si>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</si>
  <si>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</si>
  <si>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</si>
  <si>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</si>
  <si>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</si>
  <si>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</si>
  <si>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</si>
  <si>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</si>
  <si>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</si>
  <si>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</si>
  <si>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</si>
  <si>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</si>
  <si>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</si>
  <si>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</si>
  <si>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</si>
  <si>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</si>
  <si>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</si>
  <si>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</si>
  <si>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</si>
  <si>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</si>
  <si>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</si>
  <si>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</si>
  <si>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</si>
  <si>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</si>
  <si>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</si>
  <si>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</si>
  <si>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</si>
  <si>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</si>
  <si>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</si>
  <si>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</si>
  <si>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</si>
  <si>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</si>
  <si>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</si>
  <si>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</si>
  <si>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</si>
  <si>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</si>
  <si>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</si>
  <si>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</si>
  <si>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</si>
  <si>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</si>
  <si>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</si>
  <si>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</si>
  <si>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</si>
  <si>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</si>
  <si>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</si>
  <si>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</si>
  <si>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</si>
  <si>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</si>
  <si>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</si>
  <si>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</si>
  <si>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</si>
  <si>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</si>
  <si>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</si>
  <si>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</si>
  <si>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</si>
  <si>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</si>
  <si>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</si>
  <si>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</si>
  <si>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</si>
  <si>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</si>
  <si>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</si>
  <si>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</si>
  <si>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</si>
  <si>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</si>
  <si>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</si>
  <si>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</si>
  <si>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</si>
  <si>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</si>
  <si>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</si>
  <si>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</si>
  <si>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</si>
  <si>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</si>
  <si>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</si>
  <si>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</si>
  <si>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</si>
  <si>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</si>
  <si>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</si>
  <si>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</si>
  <si>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</si>
  <si>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</si>
  <si>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</si>
  <si>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</si>
  <si>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</si>
  <si>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</si>
  <si>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</si>
  <si>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</si>
  <si>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</si>
  <si>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</si>
  <si>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</si>
  <si>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</si>
  <si>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</si>
  <si>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</si>
  <si>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</si>
  <si>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</si>
  <si>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</si>
  <si>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</si>
  <si>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</si>
  <si>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</si>
  <si>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</si>
  <si>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</si>
  <si>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</si>
  <si>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</si>
  <si>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</si>
  <si>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</si>
  <si>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</si>
  <si>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</si>
  <si>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</si>
  <si>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</si>
  <si>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</si>
  <si>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</si>
  <si>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</si>
  <si>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</si>
  <si>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</si>
  <si>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</si>
  <si>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</si>
  <si>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</si>
  <si>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</si>
  <si>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</si>
  <si>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</si>
  <si>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</si>
  <si>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</si>
  <si>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</si>
  <si>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</si>
  <si>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</si>
  <si>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</si>
  <si>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</si>
  <si>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</si>
  <si>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</si>
  <si>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</si>
  <si>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</si>
  <si>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</si>
  <si>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</si>
  <si>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</si>
  <si>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</si>
  <si>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</si>
  <si>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</si>
  <si>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</si>
  <si>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</si>
  <si>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</si>
  <si>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</si>
  <si>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</si>
  <si>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</si>
  <si>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</si>
  <si>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</si>
  <si>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</si>
  <si>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</si>
  <si>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</si>
  <si>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</si>
  <si>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</si>
  <si>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</si>
  <si>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</si>
  <si>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</si>
  <si>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</si>
  <si>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</si>
  <si>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</si>
  <si>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</si>
  <si>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</si>
  <si>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</si>
  <si>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</si>
  <si>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</si>
  <si>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</si>
  <si>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</si>
  <si>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</si>
  <si>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</si>
  <si>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</si>
  <si>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</si>
  <si>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</si>
  <si>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</si>
  <si>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</si>
  <si>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</si>
  <si>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</si>
  <si>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</si>
  <si>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</si>
  <si>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</si>
  <si>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</si>
  <si>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</si>
  <si>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</si>
  <si>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</si>
  <si>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</si>
  <si>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</si>
  <si>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</si>
  <si>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</si>
  <si>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</si>
  <si>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</si>
  <si>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</si>
  <si>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</si>
  <si>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</si>
  <si>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</si>
  <si>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</si>
  <si>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</si>
  <si>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</si>
  <si>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</si>
  <si>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</si>
  <si>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</si>
  <si>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</si>
  <si>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</si>
  <si>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</si>
  <si>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</si>
  <si>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</si>
  <si>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</si>
  <si>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</si>
  <si>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</si>
  <si>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</si>
  <si>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</si>
  <si>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</si>
  <si>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</si>
  <si>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</si>
  <si>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</si>
  <si>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</si>
  <si>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</si>
  <si>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</si>
  <si>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</si>
  <si>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</si>
  <si>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</si>
  <si>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</si>
  <si>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</si>
  <si>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</si>
  <si>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</si>
  <si>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</si>
  <si>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</si>
  <si>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</si>
  <si>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</si>
  <si>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</si>
  <si>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</si>
  <si>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</si>
  <si>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</si>
  <si>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</si>
  <si>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</si>
  <si>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</si>
  <si>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</si>
  <si>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</si>
  <si>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</si>
  <si>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</si>
  <si>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</si>
  <si>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</si>
  <si>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</si>
  <si>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</si>
  <si>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</si>
  <si>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</si>
  <si>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</si>
  <si>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</si>
  <si>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</si>
  <si>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</si>
  <si>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</si>
  <si>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</si>
  <si>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</si>
  <si>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</si>
  <si>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</si>
  <si>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</si>
  <si>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</si>
  <si>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</si>
  <si>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</si>
  <si>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</si>
  <si>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</si>
  <si>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</si>
  <si>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</si>
  <si>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</si>
  <si>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</si>
  <si>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</si>
  <si>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</si>
  <si>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</si>
  <si>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</si>
  <si>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</si>
  <si>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</si>
  <si>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</si>
  <si>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</si>
  <si>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</si>
  <si>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</si>
  <si>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</si>
  <si>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</si>
  <si>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</si>
  <si>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</si>
  <si>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</si>
  <si>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</si>
  <si>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</si>
  <si>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</si>
  <si>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</si>
  <si>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</si>
  <si>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</si>
  <si>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</si>
  <si>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</si>
  <si>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</si>
  <si>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</si>
  <si>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</si>
  <si>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</si>
  <si>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</si>
  <si>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</si>
  <si>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</si>
  <si>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</si>
  <si>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</si>
  <si>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</si>
  <si>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</si>
  <si>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</si>
  <si>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</si>
  <si>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</si>
  <si>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</si>
  <si>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</si>
  <si>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</si>
  <si>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</si>
  <si>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</si>
  <si>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</si>
  <si>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</si>
  <si>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</si>
  <si>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</si>
  <si>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</si>
  <si>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</si>
  <si>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</si>
  <si>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</si>
  <si>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</si>
  <si>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</si>
  <si>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</si>
  <si>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</si>
  <si>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</si>
  <si>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</si>
  <si>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</si>
  <si>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</si>
  <si>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</si>
  <si>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</si>
  <si>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</si>
  <si>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</si>
  <si>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</si>
  <si>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</si>
  <si>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</si>
  <si>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</si>
  <si>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</si>
  <si>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</si>
  <si>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</si>
  <si>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</si>
  <si>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</si>
  <si>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</si>
  <si>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</si>
  <si>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</si>
  <si>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</si>
  <si>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</si>
  <si>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</si>
  <si>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</si>
  <si>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</si>
  <si>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</si>
  <si>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</si>
  <si>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</si>
  <si>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</si>
  <si>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</si>
  <si>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</si>
  <si>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</si>
  <si>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</si>
  <si>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</si>
  <si>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</si>
  <si>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</si>
  <si>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</si>
  <si>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</si>
  <si>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</si>
  <si>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</si>
  <si>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</si>
  <si>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</si>
  <si>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</si>
  <si>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</si>
  <si>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</si>
  <si>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</si>
  <si>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</si>
  <si>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</si>
  <si>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</si>
  <si>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</si>
  <si>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</si>
  <si>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</si>
  <si>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</si>
  <si>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</si>
  <si>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</si>
  <si>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</si>
  <si>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</si>
  <si>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</si>
  <si>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</si>
  <si>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</si>
  <si>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</si>
  <si>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</si>
  <si>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</si>
  <si>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</si>
  <si>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</si>
  <si>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</si>
  <si>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</si>
  <si>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</si>
  <si>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</si>
  <si>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</si>
  <si>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</si>
  <si>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</si>
  <si>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</si>
  <si>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</si>
  <si>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</si>
  <si>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</si>
  <si>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</si>
  <si>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</si>
  <si>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</si>
  <si>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</si>
  <si>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</si>
  <si>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</si>
  <si>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</si>
  <si>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</si>
  <si>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</si>
  <si>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</si>
  <si>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</si>
  <si>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</si>
  <si>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</si>
  <si>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</si>
  <si>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</si>
  <si>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</si>
  <si>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</si>
  <si>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</si>
  <si>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</si>
  <si>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</si>
  <si>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</si>
  <si>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</si>
  <si>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</si>
  <si>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</si>
  <si>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</si>
  <si>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</si>
  <si>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</si>
  <si>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</si>
  <si>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</si>
  <si>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</si>
  <si>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</si>
  <si>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</si>
  <si>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</si>
  <si>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</si>
  <si>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</si>
  <si>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</si>
  <si>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</si>
  <si>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</si>
  <si>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</si>
  <si>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</si>
  <si>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</si>
  <si>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</si>
  <si>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</si>
  <si>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</si>
  <si>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</si>
  <si>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</si>
  <si>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</si>
  <si>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</si>
  <si>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</si>
  <si>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</si>
  <si>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</si>
  <si>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</si>
  <si>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</si>
  <si>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</si>
  <si>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</si>
  <si>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</si>
  <si>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</si>
  <si>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</si>
  <si>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</si>
  <si>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</si>
  <si>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</si>
  <si>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</si>
  <si>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</si>
  <si>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</si>
  <si>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</si>
  <si>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</si>
  <si>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</si>
  <si>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</si>
  <si>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</si>
  <si>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</si>
  <si>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</si>
  <si>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</si>
  <si>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</si>
  <si>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</si>
  <si>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</si>
  <si>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</si>
  <si>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</si>
  <si>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</si>
  <si>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</si>
  <si>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</si>
  <si>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</si>
  <si>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</si>
  <si>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</si>
  <si>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</si>
  <si>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</si>
  <si>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</si>
  <si>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</si>
  <si>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</si>
  <si>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</si>
  <si>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</si>
  <si>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</si>
  <si>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</si>
  <si>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</si>
  <si>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</si>
  <si>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</si>
  <si>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</si>
  <si>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</si>
  <si>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</si>
  <si>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</si>
  <si>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</si>
  <si>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</si>
  <si>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</si>
  <si>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</si>
  <si>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</si>
  <si>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</si>
  <si>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</si>
  <si>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</si>
  <si>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</si>
  <si>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</si>
  <si>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</si>
  <si>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</si>
  <si>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</si>
  <si>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</si>
  <si>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</si>
  <si>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</si>
  <si>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</si>
  <si>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</si>
  <si>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</si>
  <si>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</si>
  <si>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</si>
  <si>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</si>
  <si>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</si>
  <si>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</si>
  <si>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</si>
  <si>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</si>
  <si>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</si>
  <si>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</si>
  <si>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</si>
  <si>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</si>
  <si>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</si>
  <si>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</si>
  <si>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</si>
  <si>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</si>
  <si>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</si>
  <si>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</si>
  <si>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</si>
  <si>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</si>
  <si>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</si>
  <si>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</si>
  <si>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</si>
  <si>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</si>
  <si>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</si>
  <si>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</si>
  <si>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</si>
  <si>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</si>
  <si>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</si>
  <si>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</si>
  <si>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</si>
  <si>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</si>
  <si>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</si>
  <si>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</si>
  <si>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</si>
  <si>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</si>
  <si>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</si>
  <si>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</si>
  <si>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</si>
  <si>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</si>
  <si>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</si>
  <si>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</si>
  <si>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</si>
  <si>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</si>
  <si>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</si>
  <si>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</si>
  <si>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</si>
  <si>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</si>
  <si>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</si>
  <si>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</si>
  <si>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</si>
  <si>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</si>
  <si>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</si>
  <si>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</si>
  <si>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</si>
  <si>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</si>
  <si>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</si>
  <si>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</si>
  <si>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</si>
  <si>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</si>
  <si>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</si>
  <si>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</si>
  <si>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</si>
  <si>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</si>
  <si>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</si>
  <si>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</si>
  <si>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</si>
  <si>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</si>
  <si>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</si>
  <si>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</si>
  <si>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</si>
  <si>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</si>
  <si>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</si>
  <si>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</si>
  <si>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</si>
  <si>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</si>
  <si>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</si>
  <si>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</si>
  <si>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</si>
  <si>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</si>
  <si>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</si>
  <si>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</si>
  <si>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</si>
  <si>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</si>
  <si>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</si>
  <si>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</si>
  <si>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</si>
  <si>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</si>
  <si>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</si>
  <si>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</si>
  <si>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</si>
  <si>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</si>
  <si>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</si>
  <si>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</si>
  <si>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</si>
  <si>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</si>
  <si>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</si>
  <si>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</si>
  <si>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</si>
  <si>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</si>
  <si>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</si>
  <si>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</si>
  <si>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</si>
  <si>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</si>
  <si>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</si>
  <si>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</si>
  <si>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</si>
  <si>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</si>
  <si>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</si>
  <si>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</si>
  <si>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</si>
  <si>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</si>
  <si>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</si>
  <si>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</si>
  <si>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</si>
  <si>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</si>
  <si>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</si>
  <si>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</si>
  <si>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</si>
  <si>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</si>
  <si>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</si>
  <si>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</si>
  <si>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</si>
  <si>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</si>
  <si>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</si>
  <si>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</si>
  <si>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</si>
  <si>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</si>
  <si>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</si>
  <si>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</si>
  <si>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</si>
  <si>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</si>
  <si>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</si>
  <si>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</si>
  <si>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</si>
  <si>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</si>
  <si>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</si>
  <si>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</si>
  <si>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</si>
  <si>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</si>
  <si>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</si>
  <si>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</si>
  <si>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</si>
  <si>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</si>
  <si>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</si>
  <si>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</si>
  <si>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</si>
  <si>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</si>
  <si>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</si>
  <si>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</si>
  <si>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</si>
  <si>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</si>
  <si>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</si>
  <si>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</si>
  <si>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</si>
  <si>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</si>
  <si>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</si>
  <si>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</si>
  <si>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</si>
  <si>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</si>
  <si>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</si>
  <si>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</si>
  <si>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</si>
  <si>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</si>
  <si>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</si>
  <si>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</si>
  <si>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</si>
  <si>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</si>
  <si>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</si>
  <si>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</si>
  <si>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</si>
  <si>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</si>
  <si>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</si>
  <si>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</si>
  <si>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</si>
  <si>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</si>
  <si>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</si>
  <si>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</si>
  <si>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</si>
  <si>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</si>
  <si>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</si>
  <si>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</si>
  <si>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</si>
  <si>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</si>
  <si>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</si>
  <si>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</si>
  <si>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</si>
  <si>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</si>
  <si>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</si>
  <si>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</si>
  <si>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</si>
  <si>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</si>
  <si>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</si>
  <si>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</si>
  <si>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</si>
  <si>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</si>
  <si>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</si>
  <si>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</si>
  <si>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</si>
  <si>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</si>
  <si>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</si>
  <si>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</si>
  <si>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</si>
  <si>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</si>
  <si>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</si>
  <si>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</si>
  <si>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</si>
  <si>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</si>
  <si>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</si>
  <si>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</si>
  <si>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</si>
  <si>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</si>
  <si>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</si>
  <si>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</si>
  <si>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</si>
  <si>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</si>
  <si>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</si>
  <si>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</si>
  <si>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</si>
  <si>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</si>
  <si>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</si>
  <si>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</si>
  <si>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</si>
  <si>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</si>
  <si>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</si>
  <si>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</si>
  <si>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</si>
  <si>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</si>
  <si>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</si>
  <si>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</si>
  <si>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</si>
  <si>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</si>
  <si>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</si>
  <si>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</si>
  <si>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</si>
  <si>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</si>
  <si>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</si>
  <si>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</si>
  <si>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</si>
  <si>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</si>
  <si>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</si>
  <si>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</si>
  <si>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</si>
  <si>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</si>
  <si>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</si>
  <si>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</si>
  <si>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</si>
  <si>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</si>
  <si>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</si>
  <si>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</si>
  <si>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</si>
  <si>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</si>
  <si>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</si>
  <si>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</si>
  <si>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</si>
  <si>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</si>
  <si>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</si>
  <si>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</si>
  <si>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</si>
  <si>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</si>
  <si>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</si>
  <si>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</si>
  <si>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</si>
  <si>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</si>
  <si>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</si>
  <si>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</si>
  <si>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</si>
  <si>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</si>
  <si>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</si>
  <si>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</si>
  <si>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</si>
  <si>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</si>
  <si>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</si>
  <si>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</si>
  <si>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</si>
  <si>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</si>
  <si>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</si>
  <si>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</si>
  <si>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</si>
  <si>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</si>
  <si>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</si>
  <si>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</si>
  <si>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</si>
  <si>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</si>
  <si>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</si>
  <si>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</si>
  <si>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</si>
  <si>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</si>
  <si>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</si>
  <si>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</si>
  <si>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</si>
  <si>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</si>
  <si>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</si>
  <si>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</si>
  <si>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</si>
  <si>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</si>
  <si>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</si>
  <si>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</si>
  <si>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</si>
  <si>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</si>
  <si>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</si>
  <si>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</si>
  <si>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</si>
  <si>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</si>
  <si>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</si>
  <si>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</si>
  <si>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</si>
  <si>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</si>
  <si>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</si>
  <si>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</si>
  <si>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</si>
  <si>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</si>
  <si>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</si>
  <si>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</si>
  <si>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</si>
  <si>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</si>
  <si>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</si>
  <si>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</si>
  <si>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</si>
  <si>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</si>
  <si>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</si>
  <si>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</si>
  <si>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</si>
  <si>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</si>
  <si>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</si>
  <si>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</si>
  <si>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</si>
  <si>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</si>
  <si>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</si>
  <si>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</si>
  <si>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</si>
  <si>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</si>
  <si>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</si>
  <si>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</si>
  <si>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</si>
  <si>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</si>
  <si>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</si>
  <si>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</si>
  <si>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</si>
  <si>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</si>
  <si>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</si>
  <si>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</si>
  <si>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</si>
  <si>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</si>
  <si>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</si>
  <si>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</si>
  <si>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</si>
  <si>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</si>
  <si>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</si>
  <si>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</si>
  <si>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</si>
  <si>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</si>
  <si>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</si>
  <si>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</si>
  <si>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</si>
  <si>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</si>
  <si>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</si>
  <si>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</si>
  <si>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</si>
  <si>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</si>
  <si>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</si>
  <si>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</si>
  <si>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</si>
  <si>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</si>
  <si>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</si>
  <si>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</si>
  <si>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</si>
  <si>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</si>
  <si>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</si>
  <si>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</si>
  <si>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</si>
  <si>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</si>
  <si>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</si>
  <si>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</si>
  <si>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</si>
  <si>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</si>
  <si>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</si>
  <si>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</si>
  <si>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</si>
  <si>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</si>
  <si>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</si>
  <si>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</si>
  <si>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</si>
  <si>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</si>
  <si>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</si>
  <si>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</si>
  <si>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</si>
  <si>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</si>
  <si>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</si>
  <si>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</si>
  <si>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</si>
  <si>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</si>
  <si>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</si>
  <si>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</si>
  <si>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</si>
  <si>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</si>
  <si>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</si>
  <si>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</si>
  <si>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</si>
  <si>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</si>
  <si>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</si>
  <si>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</si>
  <si>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</si>
  <si>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</si>
  <si>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</si>
  <si>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</si>
  <si>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</si>
  <si>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</si>
  <si>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</si>
  <si>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</si>
  <si>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</si>
  <si>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</si>
  <si>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</si>
  <si>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</si>
  <si>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</si>
  <si>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</si>
  <si>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</si>
  <si>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</si>
  <si>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</si>
  <si>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</si>
  <si>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</si>
  <si>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</si>
  <si>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</si>
  <si>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</si>
  <si>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</si>
  <si>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</si>
  <si>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</si>
  <si>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</si>
  <si>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</si>
  <si>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</si>
  <si>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</si>
  <si>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</si>
  <si>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</si>
  <si>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</si>
  <si>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</si>
  <si>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</si>
  <si>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</si>
  <si>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</si>
  <si>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</si>
  <si>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</si>
  <si>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</si>
  <si>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</si>
  <si>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</si>
  <si>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</si>
  <si>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</si>
  <si>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</si>
  <si>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</si>
  <si>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</si>
  <si>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</si>
  <si>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</si>
  <si>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</si>
  <si>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</si>
  <si>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</si>
  <si>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</si>
  <si>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</si>
  <si>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</si>
  <si>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</si>
  <si>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</si>
  <si>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</si>
  <si>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</si>
  <si>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</si>
  <si>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</si>
  <si>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</si>
  <si>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</si>
  <si>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</si>
  <si>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</si>
  <si>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</si>
  <si>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</si>
  <si>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</si>
  <si>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</si>
  <si>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</si>
  <si>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</si>
  <si>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</si>
  <si>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</si>
  <si>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</si>
  <si>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</si>
  <si>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</si>
  <si>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</si>
  <si>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</si>
  <si>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</si>
  <si>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</si>
  <si>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</si>
  <si>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</si>
  <si>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</si>
  <si>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</si>
  <si>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</si>
  <si>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</si>
  <si>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</si>
  <si>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</si>
  <si>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</si>
  <si>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</si>
  <si>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</si>
  <si>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</si>
  <si>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</si>
  <si>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</si>
  <si>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</si>
  <si>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</si>
  <si>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</si>
  <si>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</si>
  <si>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</si>
  <si>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</si>
  <si>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</si>
  <si>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</si>
  <si>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</si>
  <si>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</si>
  <si>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</si>
  <si>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</si>
  <si>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</si>
  <si>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</si>
  <si>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</si>
  <si>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</si>
  <si>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</si>
  <si>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</si>
  <si>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</si>
  <si>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</si>
  <si>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</si>
  <si>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</si>
  <si>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</si>
  <si>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</si>
  <si>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</si>
  <si>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</si>
  <si>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</si>
  <si>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</si>
  <si>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</si>
  <si>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</si>
  <si>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</si>
  <si>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</si>
  <si>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</si>
  <si>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</si>
  <si>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</si>
  <si>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</si>
  <si>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</si>
  <si>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</si>
  <si>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</si>
  <si>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</si>
  <si>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</si>
  <si>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</si>
  <si>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</si>
  <si>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</si>
  <si>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</si>
  <si>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</si>
  <si>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</si>
  <si>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</si>
  <si>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</si>
  <si>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</si>
  <si>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</si>
  <si>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</si>
  <si>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</si>
  <si>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</si>
  <si>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</si>
  <si>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</si>
  <si>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</si>
  <si>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</si>
  <si>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</si>
  <si>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</si>
  <si>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</si>
  <si>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</si>
  <si>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</si>
  <si>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</si>
  <si>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</si>
  <si>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</si>
  <si>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</si>
  <si>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</si>
  <si>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</si>
  <si>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</si>
  <si>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</si>
  <si>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</si>
  <si>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</si>
  <si>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</si>
  <si>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</si>
  <si>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</si>
  <si>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</si>
  <si>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</si>
  <si>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</si>
  <si>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</si>
  <si>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</si>
  <si>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</si>
  <si>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</si>
  <si>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</si>
  <si>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</si>
  <si>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</si>
  <si>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</si>
  <si>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</si>
  <si>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</si>
  <si>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</si>
  <si>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</si>
  <si>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</si>
  <si>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</si>
  <si>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</si>
  <si>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</si>
  <si>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</si>
  <si>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</si>
  <si>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</si>
  <si>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</si>
  <si>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</si>
  <si>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</si>
  <si>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</si>
  <si>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</si>
  <si>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</si>
  <si>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</si>
  <si>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</si>
  <si>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</si>
  <si>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</si>
  <si>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</si>
  <si>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</si>
  <si>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</si>
  <si>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</si>
  <si>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</si>
  <si>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</si>
  <si>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</si>
  <si>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</si>
  <si>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</si>
  <si>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</si>
  <si>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</si>
  <si>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</si>
  <si>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</si>
  <si>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</si>
  <si>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</si>
  <si>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</si>
  <si>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</si>
  <si>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</si>
  <si>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</si>
  <si>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</si>
  <si>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</si>
  <si>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</si>
  <si>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</si>
  <si>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</si>
  <si>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</si>
  <si>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</si>
  <si>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</si>
  <si>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</si>
  <si>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</si>
  <si>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</si>
  <si>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</si>
  <si>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</si>
  <si>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</si>
  <si>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</si>
  <si>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</si>
  <si>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</si>
  <si>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</si>
  <si>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</si>
  <si>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</si>
  <si>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</si>
  <si>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</si>
  <si>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</si>
  <si>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</si>
  <si>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</si>
  <si>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</si>
  <si>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</si>
  <si>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</si>
  <si>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</si>
  <si>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</si>
  <si>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</si>
  <si>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</si>
  <si>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</si>
  <si>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</si>
  <si>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</si>
  <si>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</si>
  <si>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</si>
  <si>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</si>
  <si>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</si>
  <si>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</si>
  <si>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</si>
  <si>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</si>
  <si>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</si>
  <si>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</si>
  <si>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</si>
  <si>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</si>
  <si>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</si>
  <si>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</si>
  <si>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</si>
  <si>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</si>
  <si>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</si>
  <si>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</si>
  <si>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</si>
  <si>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</si>
  <si>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</si>
  <si>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</si>
  <si>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</si>
  <si>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</si>
  <si>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</si>
  <si>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</si>
  <si>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</si>
  <si>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</si>
  <si>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</si>
  <si>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</si>
  <si>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</si>
  <si>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</si>
  <si>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</si>
  <si>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</si>
  <si>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</si>
  <si>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</si>
  <si>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</si>
  <si>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</si>
  <si>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</si>
  <si>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</si>
  <si>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</si>
  <si>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</si>
  <si>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</si>
  <si>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</si>
  <si>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</si>
  <si>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</si>
  <si>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</si>
  <si>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</si>
  <si>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</si>
  <si>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</si>
  <si>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</si>
  <si>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</si>
  <si>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</si>
  <si>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</si>
  <si>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</si>
  <si>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</si>
  <si>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</si>
  <si>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</si>
  <si>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</si>
  <si>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</si>
  <si>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</si>
  <si>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</si>
  <si>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</si>
  <si>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</si>
  <si>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</si>
  <si>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</si>
  <si>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</si>
  <si>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</si>
  <si>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</si>
  <si>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</si>
  <si>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</si>
  <si>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</si>
  <si>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</si>
  <si>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</si>
  <si>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</si>
  <si>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</si>
  <si>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</si>
  <si>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</si>
  <si>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</si>
  <si>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</si>
  <si>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</si>
  <si>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</si>
  <si>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</si>
  <si>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</si>
  <si>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</si>
  <si>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</si>
  <si>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</si>
  <si>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</si>
  <si>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</si>
  <si>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</si>
  <si>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</si>
  <si>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</si>
  <si>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</si>
  <si>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</si>
  <si>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</si>
  <si>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</si>
  <si>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</si>
  <si>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</si>
  <si>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</si>
  <si>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</si>
  <si>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</si>
  <si>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</si>
  <si>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</si>
  <si>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</si>
  <si>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</si>
  <si>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</si>
  <si>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</si>
  <si>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</si>
  <si>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</si>
  <si>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</si>
  <si>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</si>
  <si>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</si>
  <si>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</si>
  <si>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</si>
  <si>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</si>
  <si>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</si>
  <si>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</si>
  <si>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</si>
  <si>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</si>
  <si>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</si>
  <si>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</si>
  <si>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</si>
  <si>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</si>
  <si>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</si>
  <si>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</si>
  <si>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</si>
  <si>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</si>
  <si>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</si>
  <si>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</si>
  <si>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</si>
  <si>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</si>
  <si>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</si>
  <si>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</si>
  <si>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</si>
  <si>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</si>
  <si>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</si>
  <si>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</si>
  <si>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</si>
  <si>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</si>
  <si>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</si>
  <si>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</si>
  <si>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</si>
  <si>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</si>
  <si>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</si>
  <si>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</si>
  <si>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</si>
  <si>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</si>
  <si>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</si>
  <si>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</si>
  <si>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</si>
  <si>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</si>
  <si>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</si>
  <si>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</si>
  <si>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</si>
  <si>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</si>
  <si>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</si>
  <si>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</si>
  <si>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</si>
  <si>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</si>
  <si>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</si>
  <si>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</si>
  <si>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</si>
  <si>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</si>
  <si>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</si>
  <si>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</si>
  <si>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</si>
  <si>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</si>
  <si>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</si>
  <si>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</si>
  <si>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</si>
  <si>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</si>
  <si>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</si>
  <si>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</si>
  <si>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</si>
  <si>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</si>
  <si>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</si>
  <si>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</si>
  <si>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</si>
  <si>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</si>
  <si>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</si>
  <si>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</si>
  <si>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</si>
  <si>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</si>
  <si>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</si>
  <si>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</si>
  <si>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</si>
  <si>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</si>
  <si>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</si>
  <si>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</si>
  <si>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</si>
  <si>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</si>
  <si>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</si>
  <si>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</si>
  <si>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</si>
  <si>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</si>
  <si>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</si>
  <si>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</si>
  <si>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</si>
  <si>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</si>
  <si>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</si>
  <si>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</si>
  <si>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</si>
  <si>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</si>
  <si>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</si>
  <si>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</si>
  <si>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</si>
  <si>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</si>
  <si>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</si>
  <si>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</si>
  <si>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</si>
  <si>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</si>
  <si>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</si>
  <si>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</si>
  <si>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</si>
  <si>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</si>
  <si>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</si>
  <si>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</si>
  <si>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</si>
  <si>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</si>
  <si>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</si>
  <si>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</si>
  <si>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</si>
  <si>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</si>
  <si>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</si>
  <si>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</si>
  <si>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</si>
  <si>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</si>
  <si>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</si>
  <si>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</si>
  <si>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</si>
  <si>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</si>
  <si>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</si>
  <si>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</si>
  <si>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</si>
  <si>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</si>
  <si>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</si>
  <si>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</si>
  <si>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</si>
  <si>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</si>
  <si>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</si>
  <si>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</si>
  <si>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</si>
  <si>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</si>
  <si>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</si>
  <si>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</si>
  <si>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</si>
  <si>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</si>
  <si>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</si>
  <si>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</si>
  <si>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</si>
  <si>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</si>
  <si>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</si>
  <si>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</si>
  <si>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</si>
  <si>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</si>
  <si>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</si>
  <si>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</si>
  <si>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</si>
  <si>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</si>
  <si>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</si>
  <si>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</si>
  <si>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</si>
  <si>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</si>
  <si>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</si>
  <si>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</si>
  <si>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</si>
  <si>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</si>
  <si>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</si>
  <si>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</si>
  <si>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</si>
  <si>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</si>
  <si>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</si>
  <si>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</si>
  <si>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</si>
  <si>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</si>
  <si>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</si>
  <si>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</si>
  <si>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</si>
  <si>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</si>
  <si>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</si>
  <si>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</si>
  <si>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</si>
  <si>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</si>
  <si>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</si>
  <si>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</si>
  <si>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</si>
  <si>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</si>
  <si>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</si>
  <si>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</si>
  <si>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</si>
  <si>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</si>
  <si>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</si>
  <si>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</si>
  <si>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</si>
  <si>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</si>
  <si>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</si>
  <si>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</si>
  <si>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</si>
  <si>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</si>
  <si>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</si>
  <si>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</si>
  <si>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</si>
  <si>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</si>
  <si>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</si>
  <si>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</si>
  <si>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</si>
  <si>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</si>
  <si>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</si>
  <si>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</si>
  <si>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</si>
  <si>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</si>
  <si>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</si>
  <si>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</si>
  <si>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</si>
  <si>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</si>
  <si>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</si>
  <si>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</si>
  <si>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</si>
  <si>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</si>
  <si>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</si>
  <si>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</si>
  <si>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</si>
  <si>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</si>
  <si>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</si>
  <si>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</si>
  <si>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</si>
  <si>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</si>
  <si>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</si>
  <si>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</si>
  <si>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</si>
  <si>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</si>
  <si>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</si>
  <si>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</si>
  <si>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</si>
  <si>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</si>
  <si>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</si>
  <si>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</si>
  <si>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</si>
  <si>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</si>
  <si>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</si>
  <si>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</si>
  <si>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</si>
  <si>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</si>
  <si>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</si>
  <si>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</si>
  <si>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</si>
  <si>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</si>
  <si>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</si>
  <si>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</si>
  <si>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</si>
  <si>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</si>
  <si>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</si>
  <si>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</si>
  <si>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</si>
  <si>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</si>
  <si>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</si>
  <si>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</si>
  <si>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</si>
  <si>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</si>
  <si>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</si>
  <si>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</si>
  <si>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</si>
  <si>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</si>
  <si>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</si>
  <si>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</si>
  <si>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</si>
  <si>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</si>
  <si>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</si>
  <si>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</si>
  <si>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</si>
  <si>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</si>
  <si>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</si>
  <si>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</si>
  <si>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</si>
  <si>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</si>
  <si>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</si>
  <si>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</si>
  <si>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</si>
  <si>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</si>
  <si>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</si>
  <si>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</si>
  <si>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</si>
  <si>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</si>
  <si>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</si>
  <si>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</si>
  <si>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</si>
  <si>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</si>
  <si>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</si>
  <si>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</si>
  <si>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</si>
  <si>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</si>
  <si>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</si>
  <si>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</si>
  <si>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</si>
  <si>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</si>
  <si>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</si>
  <si>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</si>
  <si>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</si>
  <si>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</si>
  <si>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</si>
  <si>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</si>
  <si>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</si>
  <si>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</si>
  <si>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</si>
  <si>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</si>
  <si>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</si>
  <si>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</si>
  <si>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</si>
  <si>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</si>
  <si>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</si>
  <si>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</si>
  <si>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</si>
  <si>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</si>
  <si>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</si>
  <si>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</si>
  <si>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</si>
  <si>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</si>
  <si>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</si>
  <si>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</si>
  <si>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</si>
  <si>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</si>
  <si>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</si>
  <si>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</si>
  <si>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</si>
  <si>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</si>
  <si>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</si>
  <si>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</si>
  <si>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</si>
  <si>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</si>
  <si>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</si>
  <si>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</si>
  <si>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</si>
  <si>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</si>
  <si>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</si>
  <si>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</si>
  <si>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</si>
  <si>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</si>
  <si>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</si>
  <si>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</si>
  <si>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</si>
  <si>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</si>
  <si>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</si>
  <si>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</si>
  <si>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</si>
  <si>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</si>
  <si>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</si>
  <si>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</si>
  <si>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</si>
  <si>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</si>
  <si>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</si>
  <si>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</si>
  <si>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</si>
  <si>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</si>
  <si>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</si>
  <si>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</si>
  <si>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</si>
  <si>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</si>
  <si>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</si>
  <si>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</si>
  <si>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</si>
  <si>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</si>
  <si>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</si>
  <si>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</si>
  <si>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</si>
  <si>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</si>
  <si>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</si>
  <si>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</si>
  <si>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</si>
  <si>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</si>
  <si>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</si>
  <si>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</si>
  <si>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</si>
  <si>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</si>
  <si>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</si>
  <si>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</si>
  <si>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</si>
  <si>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</si>
  <si>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</si>
  <si>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</si>
  <si>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</si>
  <si>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</si>
  <si>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</si>
  <si>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</si>
  <si>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</si>
  <si>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</si>
  <si>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</si>
  <si>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</si>
  <si>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</si>
  <si>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</si>
  <si>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</si>
  <si>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</si>
  <si>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</si>
  <si>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</si>
  <si>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</si>
  <si>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</si>
  <si>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</si>
  <si>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</si>
  <si>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</si>
  <si>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</si>
  <si>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</si>
  <si>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</si>
  <si>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</si>
  <si>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</si>
  <si>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</si>
  <si>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</si>
  <si>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</si>
  <si>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</si>
  <si>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</si>
  <si>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</si>
  <si>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</si>
  <si>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</si>
  <si>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</si>
  <si>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</si>
  <si>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</si>
  <si>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</si>
  <si>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</si>
  <si>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</si>
  <si>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</si>
  <si>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</si>
  <si>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</si>
  <si>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</si>
  <si>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</si>
  <si>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</si>
  <si>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</si>
  <si>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</si>
  <si>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</si>
  <si>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</si>
  <si>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</si>
  <si>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</si>
  <si>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</si>
  <si>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</si>
  <si>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</si>
  <si>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</si>
  <si>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</si>
  <si>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</si>
  <si>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</si>
  <si>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</si>
  <si>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</si>
  <si>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</si>
  <si>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</si>
  <si>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</si>
  <si>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</si>
  <si>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</si>
  <si>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</si>
  <si>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</si>
  <si>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</si>
  <si>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</si>
  <si>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</si>
  <si>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</si>
  <si>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</si>
  <si>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</si>
  <si>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</si>
  <si>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</si>
  <si>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</si>
  <si>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</si>
  <si>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</si>
  <si>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</si>
  <si>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</si>
  <si>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</si>
  <si>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</si>
  <si>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</si>
  <si>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</si>
  <si>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</si>
  <si>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</si>
  <si>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</si>
  <si>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</si>
  <si>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</si>
  <si>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</si>
  <si>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</si>
  <si>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</si>
  <si>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</si>
  <si>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</si>
  <si>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</si>
  <si>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</si>
  <si>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</si>
  <si>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</si>
  <si>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</si>
  <si>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</si>
  <si>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</si>
  <si>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</si>
  <si>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</si>
  <si>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</si>
  <si>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</si>
  <si>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</si>
  <si>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</si>
  <si>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</si>
  <si>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</si>
  <si>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</si>
  <si>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</si>
  <si>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</si>
  <si>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</si>
  <si>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</si>
  <si>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</si>
  <si>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</si>
  <si>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</si>
  <si>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</si>
  <si>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</si>
  <si>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</si>
  <si>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</si>
  <si>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</si>
  <si>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</si>
  <si>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</si>
  <si>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</si>
  <si>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</si>
  <si>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</si>
  <si>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</si>
  <si>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</si>
  <si>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</si>
  <si>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</si>
  <si>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</si>
  <si>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</si>
  <si>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</si>
  <si>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</si>
  <si>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</si>
  <si>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</si>
  <si>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</si>
  <si>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</si>
  <si>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</si>
  <si>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</si>
  <si>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</si>
  <si>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</si>
  <si>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</si>
  <si>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</si>
  <si>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</si>
  <si>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</si>
  <si>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</si>
  <si>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</si>
  <si>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</si>
  <si>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</si>
  <si>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</si>
  <si>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</si>
  <si>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</si>
  <si>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</si>
  <si>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</si>
  <si>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</si>
  <si>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</si>
  <si>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</si>
  <si>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</si>
  <si>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</si>
  <si>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</si>
  <si>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</si>
  <si>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</si>
  <si>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</si>
  <si>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</si>
  <si>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</si>
  <si>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</si>
  <si>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</si>
  <si>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</si>
  <si>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</si>
  <si>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</si>
  <si>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</si>
  <si>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</si>
  <si>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</si>
  <si>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</si>
  <si>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</si>
  <si>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</si>
  <si>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</si>
  <si>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</si>
  <si>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</si>
  <si>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</si>
  <si>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</si>
  <si>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</si>
  <si>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</si>
  <si>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</si>
  <si>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</si>
  <si>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</si>
  <si>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</si>
  <si>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</si>
  <si>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</si>
  <si>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</si>
  <si>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</si>
  <si>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</si>
  <si>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</si>
  <si>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</si>
  <si>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</si>
  <si>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</si>
  <si>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</si>
  <si>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</si>
  <si>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</si>
  <si>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</si>
  <si>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</si>
  <si>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</si>
  <si>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</si>
  <si>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</si>
  <si>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</si>
  <si>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</si>
  <si>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</si>
  <si>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</si>
  <si>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</si>
  <si>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</si>
  <si>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</si>
  <si>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</si>
  <si>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</si>
  <si>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</si>
  <si>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</si>
  <si>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</si>
  <si>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</si>
  <si>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</si>
  <si>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</si>
  <si>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</si>
  <si>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</si>
  <si>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</si>
  <si>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</si>
  <si>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</si>
  <si>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</si>
  <si>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</si>
  <si>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</si>
  <si>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</si>
  <si>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</si>
  <si>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</si>
  <si>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</si>
  <si>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</si>
  <si>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</si>
  <si>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</si>
  <si>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</si>
  <si>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</si>
  <si>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</si>
  <si>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</si>
  <si>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</si>
  <si>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</si>
  <si>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</si>
  <si>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</si>
  <si>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</si>
  <si>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</si>
  <si>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</si>
  <si>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</si>
  <si>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</si>
  <si>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</si>
  <si>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</si>
  <si>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</si>
  <si>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</si>
  <si>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</si>
  <si>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</si>
  <si>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</si>
  <si>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</si>
  <si>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</si>
  <si>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</si>
  <si>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</si>
  <si>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</si>
  <si>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</si>
  <si>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</si>
  <si>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</si>
  <si>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</si>
  <si>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</si>
  <si>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</si>
  <si>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</si>
  <si>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</si>
  <si>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</si>
  <si>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</si>
  <si>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</si>
  <si>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</si>
  <si>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</si>
  <si>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</si>
  <si>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</si>
  <si>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</si>
  <si>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</si>
  <si>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</si>
  <si>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</si>
  <si>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</si>
  <si>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</si>
  <si>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</si>
  <si>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</si>
  <si>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</si>
  <si>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</si>
  <si>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</si>
  <si>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</si>
  <si>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</si>
  <si>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</si>
  <si>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</si>
  <si>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</si>
  <si>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</si>
  <si>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</si>
  <si>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</si>
  <si>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</si>
  <si>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</si>
  <si>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</si>
  <si>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</si>
  <si>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</si>
  <si>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</si>
  <si>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</si>
  <si>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</si>
  <si>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</si>
  <si>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</si>
  <si>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</si>
  <si>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</si>
  <si>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</si>
  <si>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</si>
  <si>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</si>
  <si>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</si>
  <si>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</si>
  <si>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</si>
  <si>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</si>
  <si>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</si>
  <si>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</si>
  <si>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</si>
  <si>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</si>
  <si>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</si>
  <si>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</si>
  <si>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</si>
  <si>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</si>
  <si>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</si>
  <si>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</si>
  <si>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</si>
  <si>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</si>
  <si>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</si>
  <si>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</si>
  <si>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</si>
  <si>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</si>
  <si>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</si>
  <si>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</si>
  <si>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</si>
  <si>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</si>
  <si>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</si>
  <si>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</si>
  <si>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</si>
  <si>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</si>
  <si>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</si>
  <si>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</si>
  <si>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</si>
  <si>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</si>
  <si>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</si>
  <si>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</si>
  <si>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</si>
  <si>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</si>
  <si>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</si>
  <si>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</si>
  <si>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</si>
  <si>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</si>
  <si>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</si>
  <si>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</si>
  <si>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</si>
  <si>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</si>
  <si>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</si>
  <si>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</si>
  <si>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</si>
  <si>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</si>
  <si>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</si>
  <si>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</si>
  <si>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</si>
  <si>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</si>
  <si>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</si>
  <si>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</si>
  <si>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</si>
  <si>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</si>
  <si>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</si>
  <si>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</si>
  <si>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</si>
  <si>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</si>
  <si>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</si>
  <si>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</si>
  <si>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</si>
  <si>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</si>
  <si>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</si>
  <si>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</si>
  <si>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</si>
  <si>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</si>
  <si>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</si>
  <si>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</si>
  <si>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</si>
  <si>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</si>
  <si>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</si>
  <si>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</si>
  <si>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</si>
  <si>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</si>
  <si>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</si>
  <si>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</si>
  <si>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</si>
  <si>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</si>
  <si>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</si>
  <si>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</si>
  <si>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</si>
  <si>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</si>
  <si>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</si>
  <si>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</si>
  <si>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</si>
  <si>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</si>
  <si>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</si>
  <si>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</si>
  <si>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</si>
  <si>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</si>
  <si>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</si>
  <si>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</si>
  <si>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</si>
  <si>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</si>
  <si>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</si>
  <si>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</si>
  <si>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</si>
  <si>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</si>
  <si>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</si>
  <si>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</si>
  <si>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</si>
  <si>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</si>
  <si>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</si>
  <si>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</si>
  <si>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</si>
  <si>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</si>
  <si>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</si>
  <si>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</si>
  <si>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</si>
  <si>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</si>
  <si>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</si>
  <si>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</si>
  <si>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</si>
  <si>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</si>
  <si>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</si>
  <si>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</si>
  <si>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</si>
  <si>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</si>
  <si>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</si>
  <si>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</si>
  <si>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</si>
  <si>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</si>
  <si>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</si>
  <si>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</si>
  <si>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</si>
  <si>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</si>
  <si>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</si>
  <si>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</si>
  <si>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</si>
  <si>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</si>
  <si>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</si>
  <si>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</si>
  <si>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</si>
  <si>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</si>
  <si>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</si>
  <si>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</si>
  <si>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</si>
  <si>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</si>
  <si>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</si>
  <si>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</si>
  <si>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</si>
  <si>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</si>
  <si>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</si>
  <si>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</si>
  <si>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</si>
  <si>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</si>
  <si>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</si>
  <si>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</si>
  <si>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</si>
  <si>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</si>
  <si>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</si>
  <si>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</si>
  <si>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</si>
  <si>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</si>
  <si>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</si>
  <si>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</si>
  <si>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</si>
  <si>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</si>
  <si>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</si>
  <si>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</si>
  <si>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</si>
  <si>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</si>
  <si>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</si>
  <si>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</si>
  <si>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</si>
  <si>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</si>
  <si>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</si>
  <si>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</si>
  <si>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</si>
  <si>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</si>
  <si>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</si>
  <si>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</si>
  <si>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</si>
  <si>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</si>
  <si>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</si>
  <si>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</si>
  <si>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</si>
  <si>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</si>
  <si>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</si>
  <si>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</si>
  <si>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</si>
  <si>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</si>
  <si>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</si>
  <si>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</si>
  <si>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</si>
  <si>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</si>
  <si>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</si>
  <si>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</si>
  <si>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</si>
  <si>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</si>
  <si>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</si>
  <si>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</si>
  <si>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</si>
  <si>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</si>
  <si>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</si>
  <si>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</si>
  <si>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</si>
  <si>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</si>
  <si>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</si>
  <si>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</si>
  <si>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</si>
  <si>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</si>
  <si>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</si>
  <si>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</si>
  <si>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</si>
  <si>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</si>
  <si>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</si>
  <si>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</si>
  <si>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</si>
  <si>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</si>
  <si>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</si>
  <si>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</si>
  <si>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</si>
  <si>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</si>
  <si>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</si>
  <si>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</si>
  <si>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</si>
  <si>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</si>
  <si>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</si>
  <si>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</si>
  <si>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</si>
  <si>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</si>
  <si>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</si>
  <si>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</si>
  <si>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</si>
  <si>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</si>
  <si>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</si>
  <si>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</si>
  <si>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</si>
  <si>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</si>
  <si>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</si>
  <si>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</si>
  <si>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</si>
  <si>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</si>
  <si>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</si>
  <si>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</si>
  <si>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</si>
  <si>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</si>
  <si>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</si>
  <si>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</si>
  <si>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</si>
  <si>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</si>
  <si>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</si>
  <si>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</si>
  <si>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</si>
  <si>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</si>
  <si>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</si>
  <si>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</si>
  <si>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</si>
  <si>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</si>
  <si>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</si>
  <si>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</si>
  <si>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</si>
  <si>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</si>
  <si>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</si>
  <si>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</si>
  <si>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</si>
  <si>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</si>
  <si>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</si>
  <si>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</si>
  <si>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</si>
  <si>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</si>
  <si>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</si>
  <si>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</si>
  <si>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</si>
  <si>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</si>
  <si>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</si>
  <si>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</si>
  <si>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</si>
  <si>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</si>
  <si>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</si>
  <si>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</si>
  <si>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</si>
  <si>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</si>
  <si>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</si>
  <si>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</si>
  <si>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</si>
  <si>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</si>
  <si>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</si>
  <si>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</si>
  <si>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</si>
  <si>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</si>
  <si>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</si>
  <si>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</si>
  <si>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</si>
  <si>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</si>
  <si>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</si>
  <si>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</si>
  <si>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</si>
  <si>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</si>
  <si>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</si>
  <si>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</si>
  <si>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</si>
  <si>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</si>
  <si>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</si>
  <si>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</si>
  <si>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</si>
  <si>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</si>
  <si>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</si>
  <si>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</si>
  <si>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</si>
  <si>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</si>
  <si>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</si>
  <si>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</si>
  <si>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</si>
  <si>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</si>
  <si>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</si>
  <si>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</si>
  <si>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</si>
  <si>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</si>
  <si>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</si>
  <si>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</si>
  <si>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</si>
  <si>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</si>
  <si>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</si>
  <si>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</si>
  <si>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</si>
  <si>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</si>
  <si>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</si>
  <si>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</si>
  <si>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</si>
  <si>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</si>
  <si>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</si>
  <si>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</si>
  <si>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</si>
  <si>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</si>
  <si>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</si>
  <si>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</si>
  <si>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</si>
  <si>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</si>
  <si>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</si>
  <si>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</si>
  <si>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</si>
  <si>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</si>
  <si>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</si>
  <si>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</si>
  <si>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</si>
  <si>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</si>
  <si>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</si>
  <si>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</si>
  <si>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</si>
  <si>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</si>
  <si>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</si>
  <si>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</si>
  <si>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</si>
  <si>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</si>
  <si>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</si>
  <si>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</si>
  <si>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</si>
  <si>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</si>
  <si>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</si>
  <si>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</si>
  <si>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</si>
  <si>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</si>
  <si>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</si>
  <si>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</si>
  <si>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</si>
  <si>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</si>
  <si>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</si>
  <si>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</si>
  <si>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</si>
  <si>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</si>
  <si>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</si>
  <si>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</si>
  <si>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</si>
  <si>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</si>
  <si>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</si>
  <si>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</si>
  <si>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</si>
  <si>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</si>
  <si>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</si>
  <si>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</si>
  <si>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</si>
  <si>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</si>
  <si>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</si>
  <si>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</si>
  <si>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</si>
  <si>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</si>
  <si>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</si>
  <si>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</si>
  <si>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</si>
  <si>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</si>
  <si>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</si>
  <si>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</si>
  <si>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</si>
  <si>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</si>
  <si>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</si>
  <si>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</si>
  <si>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</si>
  <si>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</si>
  <si>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</si>
  <si>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</si>
  <si>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</si>
  <si>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</si>
  <si>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</si>
  <si>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</si>
  <si>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</si>
  <si>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</si>
  <si>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</si>
  <si>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</si>
  <si>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</si>
  <si>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</si>
  <si>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</si>
  <si>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</si>
  <si>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</si>
  <si>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</si>
  <si>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</si>
  <si>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</si>
  <si>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</si>
  <si>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</si>
  <si>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</si>
  <si>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</si>
  <si>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</si>
  <si>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</si>
  <si>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</si>
  <si>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</si>
  <si>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</si>
  <si>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</si>
  <si>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</si>
  <si>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</si>
  <si>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</si>
  <si>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</si>
  <si>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</si>
  <si>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</si>
  <si>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</si>
  <si>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</si>
  <si>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</si>
  <si>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</si>
  <si>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</si>
  <si>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</si>
  <si>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</si>
  <si>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</si>
  <si>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</si>
  <si>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</si>
  <si>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</si>
  <si>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</si>
  <si>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</si>
  <si>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</si>
  <si>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</si>
  <si>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</si>
  <si>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</si>
  <si>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</si>
  <si>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</si>
  <si>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</si>
  <si>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</si>
  <si>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</si>
  <si>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</si>
  <si>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</si>
  <si>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</si>
  <si>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</si>
  <si>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</si>
  <si>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</si>
  <si>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</si>
  <si>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</si>
  <si>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</si>
  <si>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</si>
  <si>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</si>
  <si>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</si>
  <si>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</si>
  <si>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</si>
  <si>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</si>
  <si>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</si>
  <si>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</si>
  <si>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</si>
  <si>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</si>
  <si>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</si>
  <si>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</si>
  <si>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</si>
  <si>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</si>
  <si>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</si>
  <si>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</si>
  <si>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</si>
  <si>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</si>
  <si>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</si>
  <si>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</si>
  <si>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</si>
  <si>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</si>
  <si>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</si>
  <si>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</si>
  <si>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</si>
  <si>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</si>
  <si>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</si>
  <si>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</si>
  <si>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</si>
  <si>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</si>
  <si>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</si>
  <si>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</si>
  <si>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</si>
  <si>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</si>
  <si>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</si>
  <si>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</si>
  <si>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</si>
  <si>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</si>
  <si>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</si>
  <si>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</si>
  <si>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</si>
  <si>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</si>
  <si>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</si>
  <si>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</si>
  <si>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</si>
  <si>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</si>
  <si>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</si>
  <si>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</si>
  <si>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</si>
  <si>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</si>
  <si>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</si>
  <si>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</si>
  <si>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</si>
  <si>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</si>
  <si>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</si>
  <si>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</si>
  <si>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</si>
  <si>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</si>
  <si>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</si>
  <si>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</si>
  <si>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</si>
  <si>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</si>
  <si>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</si>
  <si>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</si>
  <si>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</si>
  <si>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</si>
  <si>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</si>
  <si>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</si>
  <si>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</si>
  <si>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</si>
  <si>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</si>
  <si>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</si>
  <si>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</si>
  <si>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</si>
  <si>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</si>
  <si>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</si>
  <si>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</si>
  <si>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</si>
  <si>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</si>
  <si>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</si>
  <si>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</si>
  <si>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</si>
  <si>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</si>
  <si>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</si>
  <si>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</si>
  <si>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</si>
  <si>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</si>
  <si>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</si>
  <si>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</si>
  <si>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</si>
  <si>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</si>
  <si>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</si>
  <si>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</si>
  <si>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</si>
  <si>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</si>
  <si>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</si>
  <si>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</si>
  <si>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</si>
  <si>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</si>
  <si>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</si>
  <si>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</si>
  <si>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</si>
  <si>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</si>
  <si>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</si>
  <si>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</si>
  <si>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</si>
  <si>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</si>
  <si>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</si>
  <si>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</si>
  <si>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</si>
  <si>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</si>
  <si>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</si>
  <si>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</si>
  <si>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</si>
  <si>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</si>
  <si>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</si>
  <si>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</si>
  <si>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</si>
  <si>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</si>
  <si>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</si>
  <si>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</si>
  <si>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</si>
  <si>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</si>
  <si>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</si>
  <si>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</si>
  <si>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</si>
  <si>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</si>
  <si>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</si>
  <si>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</si>
  <si>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</si>
  <si>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</si>
  <si>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</si>
  <si>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</si>
  <si>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</si>
  <si>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</si>
  <si>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</si>
  <si>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</si>
  <si>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</si>
  <si>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</si>
  <si>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</si>
  <si>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</si>
  <si>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</si>
  <si>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</si>
  <si>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</si>
  <si>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</si>
  <si>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</si>
  <si>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</si>
  <si>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</si>
  <si>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</si>
  <si>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</si>
  <si>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</si>
  <si>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</si>
  <si>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</si>
  <si>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</si>
  <si>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</si>
  <si>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</si>
  <si>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</si>
  <si>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</si>
  <si>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</si>
  <si>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</si>
  <si>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</si>
  <si>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</si>
  <si>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</si>
  <si>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</si>
  <si>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</si>
  <si>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</si>
  <si>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</si>
  <si>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</si>
  <si>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</si>
  <si>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</si>
  <si>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</si>
  <si>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</si>
  <si>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</si>
  <si>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</si>
  <si>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</si>
  <si>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</si>
  <si>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</si>
  <si>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</si>
  <si>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</si>
  <si>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</si>
  <si>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</si>
  <si>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</si>
  <si>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</si>
  <si>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</si>
  <si>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</si>
  <si>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</si>
  <si>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</si>
  <si>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</si>
  <si>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</si>
  <si>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</si>
  <si>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</si>
  <si>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</si>
  <si>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</si>
  <si>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</si>
  <si>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</si>
  <si>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</si>
  <si>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</si>
  <si>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</si>
  <si>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</si>
  <si>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</si>
  <si>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</si>
  <si>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</si>
  <si>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</si>
  <si>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</si>
  <si>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</si>
  <si>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</si>
  <si>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</si>
  <si>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</si>
  <si>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</si>
  <si>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</si>
  <si>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</si>
  <si>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</si>
  <si>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</si>
  <si>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</si>
  <si>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</si>
  <si>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</si>
  <si>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</si>
  <si>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</si>
  <si>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</si>
  <si>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</si>
  <si>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</si>
  <si>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</si>
  <si>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</si>
  <si>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</si>
  <si>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</si>
  <si>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</si>
  <si>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</si>
  <si>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</si>
  <si>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</si>
  <si>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</si>
  <si>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</si>
  <si>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</si>
  <si>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</si>
  <si>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</si>
  <si>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</si>
  <si>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</si>
  <si>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</si>
  <si>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</si>
  <si>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</si>
  <si>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</si>
  <si>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</si>
  <si>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</si>
  <si>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</si>
  <si>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</si>
  <si>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</si>
  <si>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</si>
  <si>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</si>
  <si>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</si>
  <si>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</si>
  <si>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</si>
  <si>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</si>
  <si>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</si>
  <si>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</si>
  <si>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</si>
  <si>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</si>
  <si>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</si>
  <si>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</si>
  <si>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</si>
  <si>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</si>
  <si>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</si>
  <si>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</si>
  <si>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</si>
  <si>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</si>
  <si>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</si>
  <si>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</si>
  <si>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</si>
  <si>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</si>
  <si>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</si>
  <si>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</si>
  <si>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</si>
  <si>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</si>
  <si>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</si>
  <si>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</si>
  <si>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</si>
  <si>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</si>
  <si>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</si>
  <si>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</si>
  <si>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</si>
  <si>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</si>
  <si>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</si>
  <si>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</si>
  <si>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</si>
  <si>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</si>
  <si>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</si>
  <si>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</si>
  <si>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</si>
  <si>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</si>
  <si>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</si>
  <si>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</si>
  <si>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</si>
  <si>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</si>
  <si>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</si>
  <si>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</si>
  <si>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</si>
  <si>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</si>
  <si>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</si>
  <si>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</si>
  <si>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</si>
  <si>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</si>
  <si>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</si>
  <si>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</si>
  <si>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</si>
  <si>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</si>
  <si>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</si>
  <si>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</si>
  <si>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</si>
  <si>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</si>
  <si>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</si>
  <si>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</si>
  <si>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</si>
  <si>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</si>
  <si>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</si>
  <si>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</si>
  <si>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</si>
  <si>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</si>
  <si>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</si>
  <si>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</si>
  <si>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</si>
  <si>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</si>
  <si>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</si>
  <si>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</si>
  <si>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</si>
  <si>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</si>
  <si>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</si>
  <si>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</si>
  <si>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</si>
  <si>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</si>
  <si>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</si>
  <si>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</si>
  <si>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</si>
  <si>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</si>
  <si>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</si>
  <si>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</si>
  <si>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</si>
  <si>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</si>
  <si>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</si>
  <si>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</si>
  <si>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</si>
  <si>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</si>
  <si>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</si>
  <si>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</si>
  <si>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</si>
  <si>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</si>
  <si>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</si>
  <si>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</si>
  <si>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</si>
  <si>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</si>
  <si>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</si>
  <si>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</si>
  <si>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</si>
  <si>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</si>
  <si>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</si>
  <si>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</si>
  <si>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</si>
  <si>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</si>
  <si>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</si>
  <si>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</si>
  <si>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</si>
  <si>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</si>
  <si>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</si>
  <si>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</si>
  <si>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</si>
  <si>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</si>
  <si>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</si>
  <si>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</si>
  <si>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</si>
  <si>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</si>
  <si>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</si>
  <si>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</si>
  <si>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</si>
  <si>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</si>
  <si>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</si>
  <si>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</si>
  <si>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</si>
  <si>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</si>
  <si>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</si>
  <si>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</si>
  <si>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</si>
  <si>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</si>
  <si>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</si>
  <si>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</si>
  <si>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</si>
  <si>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</si>
  <si>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</si>
  <si>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</si>
  <si>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</si>
  <si>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</si>
  <si>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</si>
  <si>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</si>
  <si>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</si>
  <si>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</si>
  <si>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</si>
  <si>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</si>
  <si>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</si>
  <si>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</si>
  <si>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</si>
  <si>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</si>
  <si>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</si>
  <si>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</si>
  <si>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</si>
  <si>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</si>
  <si>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</si>
  <si>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</si>
  <si>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</si>
  <si>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</si>
  <si>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</si>
  <si>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</si>
  <si>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</si>
  <si>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</si>
  <si>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</si>
  <si>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</si>
  <si>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</si>
  <si>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</si>
  <si>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</si>
  <si>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</si>
  <si>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</si>
  <si>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</si>
  <si>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</si>
  <si>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</si>
  <si>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</si>
  <si>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</si>
  <si>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</si>
  <si>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</si>
  <si>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</si>
  <si>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</si>
  <si>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</si>
  <si>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</si>
  <si>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</si>
  <si>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</si>
  <si>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</si>
  <si>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</si>
  <si>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</si>
  <si>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</si>
  <si>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</si>
  <si>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</si>
  <si>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</si>
  <si>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</si>
  <si>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</si>
  <si>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</si>
  <si>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</si>
  <si>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</si>
  <si>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</si>
  <si>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</si>
  <si>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</si>
  <si>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</si>
  <si>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</si>
  <si>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</si>
  <si>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</si>
  <si>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</si>
  <si>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</si>
  <si>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</si>
  <si>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</si>
  <si>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</si>
  <si>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</si>
  <si>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</si>
  <si>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</si>
  <si>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</si>
  <si>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</si>
  <si>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</si>
  <si>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</si>
  <si>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</si>
  <si>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</si>
  <si>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</si>
  <si>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</si>
  <si>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</si>
  <si>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</si>
  <si>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</si>
  <si>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</si>
  <si>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</si>
  <si>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</si>
  <si>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</si>
  <si>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</si>
  <si>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</si>
  <si>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</si>
  <si>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</si>
  <si>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</si>
  <si>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</si>
  <si>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</si>
  <si>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</si>
  <si>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</si>
  <si>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</si>
  <si>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</si>
  <si>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</si>
  <si>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</si>
  <si>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</si>
  <si>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</si>
  <si>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</si>
  <si>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</si>
  <si>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</si>
  <si>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</si>
  <si>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</si>
  <si>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</si>
  <si>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</si>
  <si>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</si>
  <si>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</si>
  <si>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</si>
  <si>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</si>
  <si>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</si>
  <si>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</si>
  <si>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</si>
  <si>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</si>
  <si>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</si>
  <si>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</si>
  <si>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</si>
  <si>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</si>
  <si>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</si>
  <si>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</si>
  <si>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</si>
  <si>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</si>
  <si>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</si>
  <si>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</si>
  <si>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</si>
  <si>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</si>
  <si>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</si>
  <si>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</si>
  <si>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</si>
  <si>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</si>
  <si>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</si>
  <si>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</si>
  <si>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</si>
  <si>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</si>
  <si>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</si>
  <si>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</si>
  <si>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</si>
  <si>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</si>
  <si>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</si>
  <si>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</si>
  <si>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</si>
  <si>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</si>
  <si>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</si>
  <si>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</si>
  <si>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</si>
  <si>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</si>
  <si>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</si>
  <si>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</si>
  <si>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</si>
  <si>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</si>
  <si>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</si>
  <si>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</si>
  <si>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</si>
  <si>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</si>
  <si>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</si>
  <si>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</si>
  <si>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</si>
  <si>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</si>
  <si>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</si>
  <si>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</si>
  <si>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</si>
  <si>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</si>
  <si>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</si>
  <si>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</si>
  <si>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</si>
  <si>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</si>
  <si>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</si>
  <si>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</si>
  <si>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</si>
  <si>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</si>
  <si>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</si>
  <si>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</si>
  <si>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</si>
  <si>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</si>
  <si>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</si>
  <si>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</si>
  <si>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</si>
  <si>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</si>
  <si>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</si>
  <si>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</si>
  <si>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</si>
  <si>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</si>
  <si>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</si>
  <si>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</si>
  <si>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</si>
  <si>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</si>
  <si>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</si>
  <si>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</si>
  <si>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</si>
  <si>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</si>
  <si>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</si>
  <si>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</si>
  <si>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</si>
  <si>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</si>
  <si>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</si>
  <si>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</si>
  <si>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</si>
  <si>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</si>
  <si>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</si>
  <si>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</si>
  <si>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</si>
  <si>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</si>
  <si>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</si>
  <si>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</si>
  <si>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</si>
  <si>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</si>
  <si>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</si>
  <si>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</si>
  <si>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</si>
  <si>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</si>
  <si>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</si>
  <si>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</si>
  <si>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</si>
  <si>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</si>
  <si>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</si>
  <si>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</si>
  <si>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</si>
  <si>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</si>
  <si>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</si>
  <si>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</si>
  <si>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</si>
  <si>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</si>
  <si>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</si>
  <si>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</si>
  <si>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</si>
  <si>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</si>
  <si>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</si>
  <si>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</si>
  <si>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</si>
  <si>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</si>
  <si>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</si>
  <si>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</si>
  <si>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</si>
  <si>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</si>
  <si>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</si>
  <si>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</si>
  <si>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</si>
  <si>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</si>
  <si>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</si>
  <si>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</si>
  <si>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</si>
  <si>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</si>
  <si>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</si>
  <si>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</si>
  <si>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</si>
  <si>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</si>
  <si>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</si>
  <si>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</si>
  <si>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</si>
  <si>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</si>
  <si>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</si>
  <si>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</si>
  <si>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</si>
  <si>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</si>
  <si>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</si>
  <si>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</si>
  <si>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</si>
  <si>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</si>
  <si>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</si>
  <si>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</si>
  <si>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</si>
  <si>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</si>
  <si>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</si>
  <si>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</si>
  <si>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</si>
  <si>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</si>
  <si>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</si>
  <si>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</si>
  <si>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</si>
  <si>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</si>
  <si>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</si>
  <si>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</si>
  <si>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</si>
  <si>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</si>
  <si>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</si>
  <si>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</si>
  <si>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</si>
  <si>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</si>
  <si>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</si>
  <si>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</si>
  <si>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</si>
  <si>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</si>
  <si>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</si>
  <si>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</si>
  <si>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</si>
  <si>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</si>
  <si>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</si>
  <si>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</si>
  <si>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</si>
  <si>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</si>
  <si>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</si>
  <si>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</si>
  <si>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</si>
  <si>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</si>
  <si>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</si>
  <si>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</si>
  <si>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</si>
  <si>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</si>
  <si>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</si>
  <si>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</si>
  <si>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</si>
  <si>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</si>
  <si>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</si>
  <si>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</si>
  <si>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</si>
  <si>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</si>
  <si>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</si>
  <si>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</si>
  <si>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</si>
  <si>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</si>
  <si>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</si>
  <si>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</si>
  <si>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</si>
  <si>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</si>
  <si>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</si>
  <si>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</si>
  <si>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</si>
  <si>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</si>
  <si>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</si>
  <si>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</si>
  <si>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</si>
  <si>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</si>
  <si>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</si>
  <si>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</si>
  <si>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</si>
  <si>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</si>
  <si>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</si>
  <si>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</si>
  <si>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</si>
  <si>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</si>
  <si>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</si>
  <si>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</si>
  <si>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</si>
  <si>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</si>
  <si>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</si>
  <si>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</si>
  <si>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</si>
  <si>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</si>
  <si>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</si>
  <si>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</si>
  <si>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</si>
  <si>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</si>
  <si>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</si>
  <si>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</si>
  <si>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</si>
  <si>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</si>
  <si>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</si>
  <si>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</si>
  <si>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</si>
  <si>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</si>
  <si>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</si>
  <si>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</si>
  <si>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</si>
  <si>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</si>
  <si>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</si>
  <si>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</si>
  <si>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</si>
  <si>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</si>
  <si>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</si>
  <si>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</si>
  <si>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</si>
  <si>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</si>
  <si>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</si>
  <si>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</si>
  <si>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</si>
  <si>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</si>
  <si>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</si>
  <si>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</si>
  <si>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</si>
  <si>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</si>
  <si>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</si>
  <si>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</si>
  <si>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</si>
  <si>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</si>
  <si>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</si>
  <si>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</si>
  <si>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</si>
  <si>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</si>
  <si>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</si>
  <si>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</si>
  <si>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</si>
  <si>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</si>
  <si>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</si>
  <si>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</si>
  <si>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</si>
  <si>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</si>
  <si>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</si>
  <si>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</si>
  <si>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</si>
  <si>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</si>
  <si>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</si>
  <si>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</si>
  <si>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</si>
  <si>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</si>
  <si>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</si>
  <si>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</si>
  <si>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</si>
  <si>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</si>
  <si>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</si>
  <si>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</si>
  <si>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</si>
  <si>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</si>
  <si>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</si>
  <si>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</si>
  <si>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</si>
  <si>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</si>
  <si>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</si>
  <si>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</si>
  <si>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</si>
  <si>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</si>
  <si>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</si>
  <si>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</si>
  <si>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</si>
  <si>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</si>
  <si>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</si>
  <si>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</si>
  <si>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</si>
  <si>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</si>
  <si>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</si>
  <si>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</si>
  <si>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</si>
  <si>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</si>
  <si>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</si>
  <si>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</si>
  <si>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</si>
  <si>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</si>
  <si>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</si>
  <si>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</si>
  <si>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</si>
  <si>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</si>
  <si>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</si>
  <si>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</si>
  <si>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</si>
  <si>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</si>
  <si>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</si>
  <si>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</si>
  <si>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</si>
  <si>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</si>
  <si>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</si>
  <si>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</si>
  <si>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</si>
  <si>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</si>
  <si>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</si>
  <si>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</si>
  <si>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</si>
  <si>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</si>
  <si>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</si>
  <si>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</si>
  <si>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</si>
  <si>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</si>
  <si>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</si>
  <si>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</si>
  <si>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</si>
  <si>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</si>
  <si>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</si>
  <si>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</si>
  <si>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</si>
  <si>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</si>
  <si>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</si>
  <si>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</si>
  <si>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</si>
  <si>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</si>
  <si>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</si>
  <si>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</si>
  <si>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</si>
  <si>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</si>
  <si>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</si>
  <si>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</si>
  <si>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</si>
  <si>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</si>
  <si>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</si>
  <si>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</si>
  <si>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</si>
  <si>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</si>
  <si>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</si>
  <si>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</si>
  <si>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</si>
  <si>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</si>
  <si>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</si>
  <si>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</si>
  <si>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</si>
  <si>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</si>
  <si>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</si>
  <si>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</si>
  <si>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</si>
  <si>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</si>
  <si>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</si>
  <si>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</si>
  <si>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</si>
  <si>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</si>
  <si>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</si>
  <si>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</si>
  <si>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</si>
  <si>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</si>
  <si>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</si>
  <si>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</si>
  <si>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</si>
  <si>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</si>
  <si>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</si>
  <si>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</si>
  <si>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</si>
  <si>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</si>
  <si>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</si>
  <si>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</si>
  <si>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</si>
  <si>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</si>
  <si>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</si>
  <si>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</si>
  <si>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</si>
  <si>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</si>
  <si>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</si>
  <si>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</si>
  <si>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</si>
  <si>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</si>
  <si>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</si>
  <si>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</si>
  <si>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</si>
  <si>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</si>
  <si>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</si>
  <si>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</si>
  <si>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</si>
  <si>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</si>
  <si>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</si>
  <si>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</si>
  <si>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</si>
  <si>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</si>
  <si>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</si>
  <si>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</si>
  <si>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</si>
  <si>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</si>
  <si>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</si>
  <si>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</si>
  <si>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</si>
  <si>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</si>
  <si>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</si>
  <si>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</si>
  <si>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</si>
  <si>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</si>
  <si>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</si>
  <si>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</si>
  <si>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</si>
  <si>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</si>
  <si>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</si>
  <si>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</si>
  <si>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</si>
  <si>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</si>
  <si>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</si>
  <si>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</si>
  <si>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</si>
  <si>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</si>
  <si>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</si>
  <si>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</si>
  <si>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</si>
  <si>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</si>
  <si>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</si>
  <si>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</si>
  <si>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</si>
  <si>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</si>
  <si>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</si>
  <si>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</si>
  <si>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</si>
  <si>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</si>
  <si>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</si>
  <si>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</si>
  <si>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</si>
  <si>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</si>
  <si>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</si>
  <si>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</si>
  <si>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</si>
  <si>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</si>
  <si>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</si>
  <si>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</si>
  <si>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</si>
  <si>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</si>
  <si>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</si>
  <si>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</si>
  <si>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</si>
  <si>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</si>
  <si>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</si>
  <si>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</si>
  <si>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</si>
  <si>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</si>
  <si>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</si>
  <si>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</si>
  <si>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</si>
  <si>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</si>
  <si>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</si>
  <si>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</si>
  <si>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</si>
  <si>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</si>
  <si>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</si>
  <si>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</si>
  <si>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</si>
  <si>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</si>
  <si>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</si>
  <si>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</si>
  <si>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</si>
  <si>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</si>
  <si>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</si>
  <si>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</si>
  <si>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</si>
  <si>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</si>
  <si>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</si>
  <si>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</si>
  <si>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</si>
  <si>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</si>
  <si>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</si>
  <si>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</si>
  <si>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</si>
  <si>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</si>
  <si>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</si>
  <si>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</si>
  <si>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</si>
  <si>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</si>
  <si>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</si>
  <si>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</si>
  <si>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</si>
  <si>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</si>
  <si>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</si>
  <si>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</si>
  <si>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</si>
  <si>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</si>
  <si>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</si>
  <si>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</si>
  <si>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</si>
  <si>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</si>
  <si>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</si>
  <si>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</si>
  <si>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</si>
  <si>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</si>
  <si>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</si>
  <si>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</si>
  <si>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</si>
  <si>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</si>
  <si>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</si>
  <si>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</si>
  <si>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</si>
  <si>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</si>
  <si>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</si>
  <si>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</si>
  <si>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</si>
  <si>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</si>
  <si>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</si>
  <si>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</si>
  <si>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</si>
  <si>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</si>
  <si>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</si>
  <si>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</si>
  <si>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</si>
  <si>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</si>
  <si>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</si>
  <si>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</si>
  <si>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</si>
  <si>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</si>
  <si>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</si>
  <si>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</si>
  <si>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</si>
  <si>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</si>
  <si>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</si>
  <si>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</si>
  <si>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</si>
  <si>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</si>
  <si>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</si>
  <si>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</si>
  <si>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</si>
  <si>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</si>
  <si>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</si>
  <si>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</si>
  <si>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</si>
  <si>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</si>
  <si>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</si>
  <si>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</si>
  <si>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</si>
  <si>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</si>
  <si>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</si>
  <si>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</si>
  <si>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</si>
  <si>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</si>
  <si>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</si>
  <si>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</si>
  <si>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</si>
  <si>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</si>
  <si>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</si>
  <si>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</si>
  <si>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</si>
  <si>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</si>
  <si>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</si>
  <si>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</si>
  <si>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</si>
  <si>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</si>
  <si>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</si>
  <si>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</si>
  <si>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</si>
  <si>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</si>
  <si>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</si>
  <si>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</si>
  <si>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</si>
  <si>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</si>
  <si>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</si>
  <si>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</si>
  <si>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</si>
  <si>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</si>
  <si>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</si>
  <si>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</si>
  <si>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</si>
  <si>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</si>
  <si>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</si>
  <si>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</si>
  <si>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</si>
  <si>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</si>
  <si>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</si>
  <si>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</si>
  <si>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</si>
  <si>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</si>
  <si>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</si>
  <si>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</si>
  <si>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</si>
  <si>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</si>
  <si>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</si>
  <si>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</si>
  <si>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</si>
  <si>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</si>
  <si>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</si>
  <si>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</si>
  <si>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</si>
  <si>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</si>
  <si>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</si>
  <si>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</si>
  <si>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</si>
  <si>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</si>
  <si>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</si>
  <si>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</si>
  <si>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</si>
  <si>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</si>
  <si>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</si>
  <si>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</si>
  <si>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</si>
  <si>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</si>
  <si>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</si>
  <si>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</si>
  <si>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</si>
  <si>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</si>
  <si>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</si>
  <si>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</si>
  <si>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</si>
  <si>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</si>
  <si>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</si>
  <si>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</si>
  <si>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</si>
  <si>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</si>
  <si>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</si>
  <si>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</si>
  <si>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</si>
  <si>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</si>
  <si>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</si>
  <si>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</si>
  <si>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</si>
  <si>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</si>
  <si>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</si>
  <si>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</si>
  <si>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</si>
  <si>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</si>
  <si>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</si>
  <si>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</si>
  <si>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</si>
  <si>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</si>
  <si>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</si>
  <si>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</si>
  <si>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</si>
  <si>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</si>
  <si>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</si>
  <si>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</si>
  <si>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</si>
  <si>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</si>
  <si>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</si>
  <si>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</si>
  <si>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</si>
  <si>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</si>
  <si>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</si>
  <si>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</si>
  <si>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</si>
  <si>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</si>
  <si>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</si>
  <si>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</si>
  <si>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</si>
  <si>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</si>
  <si>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</si>
  <si>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</si>
  <si>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</si>
  <si>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</si>
  <si>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</si>
  <si>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</si>
  <si>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</si>
  <si>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</si>
  <si>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</si>
  <si>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</si>
  <si>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</si>
  <si>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</si>
  <si>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</si>
  <si>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</si>
  <si>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</si>
  <si>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</si>
  <si>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</si>
  <si>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</si>
  <si>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</si>
  <si>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</si>
  <si>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</si>
  <si>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</si>
  <si>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</si>
  <si>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</si>
  <si>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</si>
  <si>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</si>
  <si>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</si>
  <si>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</si>
  <si>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</si>
  <si>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</si>
  <si>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</si>
  <si>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</si>
  <si>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</si>
  <si>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</si>
  <si>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</si>
  <si>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</si>
  <si>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</si>
  <si>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</si>
  <si>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</si>
  <si>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</si>
  <si>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</si>
  <si>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</si>
  <si>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</si>
  <si>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</si>
  <si>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</si>
  <si>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</si>
  <si>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</si>
  <si>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</si>
  <si>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</si>
  <si>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</si>
  <si>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</si>
  <si>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</si>
  <si>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</si>
  <si>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</si>
  <si>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</si>
  <si>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</si>
  <si>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</si>
  <si>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</si>
  <si>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</si>
  <si>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</si>
  <si>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</si>
  <si>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</si>
  <si>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</si>
  <si>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</si>
  <si>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</si>
  <si>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</si>
  <si>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</si>
  <si>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</si>
  <si>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</si>
  <si>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</si>
  <si>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</si>
  <si>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</si>
  <si>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</si>
  <si>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</si>
  <si>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</si>
  <si>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</si>
  <si>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</si>
  <si>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</si>
  <si>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</si>
  <si>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</si>
  <si>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</si>
  <si>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</si>
  <si>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</si>
  <si>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</si>
  <si>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</si>
  <si>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</si>
  <si>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</si>
  <si>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</si>
  <si>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</si>
  <si>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</si>
  <si>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</si>
  <si>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</si>
  <si>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</si>
  <si>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</si>
  <si>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</si>
  <si>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</si>
  <si>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</si>
  <si>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</si>
  <si>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</si>
  <si>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</si>
  <si>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</si>
  <si>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</si>
  <si>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</si>
  <si>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</si>
  <si>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</si>
  <si>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</si>
  <si>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</si>
  <si>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</si>
  <si>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</si>
  <si>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</si>
  <si>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</si>
  <si>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</si>
  <si>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</si>
  <si>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</si>
  <si>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</si>
  <si>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</si>
  <si>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</si>
  <si>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</si>
  <si>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</si>
  <si>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</si>
  <si>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</si>
  <si>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</si>
  <si>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</si>
  <si>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</si>
  <si>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</si>
  <si>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</si>
  <si>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</si>
  <si>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</si>
  <si>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</si>
  <si>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</si>
  <si>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</si>
  <si>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</si>
  <si>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</si>
  <si>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</si>
  <si>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</si>
  <si>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</si>
  <si>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</si>
  <si>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</si>
  <si>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</si>
  <si>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</si>
  <si>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</si>
  <si>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</si>
  <si>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</si>
  <si>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</si>
  <si>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</si>
  <si>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</si>
  <si>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</si>
  <si>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</si>
  <si>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</si>
  <si>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</si>
  <si>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</si>
  <si>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</si>
  <si>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</si>
  <si>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</si>
  <si>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</si>
  <si>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</si>
  <si>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</si>
  <si>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</si>
  <si>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</si>
  <si>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</si>
  <si>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</si>
  <si>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</si>
  <si>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</si>
  <si>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</si>
  <si>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</si>
  <si>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</si>
  <si>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</si>
  <si>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</si>
  <si>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</si>
  <si>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</si>
  <si>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</si>
  <si>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</si>
  <si>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</si>
  <si>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</si>
  <si>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</si>
  <si>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</si>
  <si>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</si>
  <si>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</si>
  <si>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</si>
  <si>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</si>
  <si>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</si>
  <si>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</si>
  <si>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</si>
  <si>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</si>
  <si>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</si>
  <si>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</si>
  <si>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</si>
  <si>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</si>
  <si>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</si>
  <si>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</si>
  <si>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</si>
  <si>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</si>
  <si>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</si>
  <si>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</si>
  <si>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</si>
  <si>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</si>
  <si>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</si>
  <si>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</si>
  <si>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</si>
  <si>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</si>
  <si>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</si>
  <si>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</si>
  <si>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</si>
  <si>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</si>
  <si>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</si>
  <si>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</si>
  <si>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</si>
  <si>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</si>
  <si>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</si>
  <si>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</si>
  <si>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</si>
  <si>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</si>
  <si>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</si>
  <si>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</si>
  <si>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</si>
  <si>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</si>
  <si>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</si>
  <si>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</si>
  <si>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</si>
  <si>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</si>
  <si>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</si>
  <si>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</si>
  <si>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</si>
  <si>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</si>
  <si>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</si>
  <si>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</si>
  <si>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</si>
  <si>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</si>
  <si>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</si>
  <si>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</si>
  <si>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</si>
  <si>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</si>
  <si>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</si>
  <si>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</si>
  <si>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</si>
  <si>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</si>
  <si>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</si>
  <si>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</si>
  <si>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</si>
  <si>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</si>
  <si>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</si>
  <si>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</si>
  <si>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</si>
  <si>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</si>
  <si>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</si>
  <si>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</si>
  <si>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</si>
  <si>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</si>
  <si>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</si>
  <si>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</si>
  <si>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</si>
  <si>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</si>
  <si>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</si>
  <si>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</si>
  <si>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</si>
  <si>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</si>
  <si>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</si>
  <si>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</si>
  <si>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</si>
  <si>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</si>
  <si>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</si>
  <si>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</si>
  <si>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</si>
  <si>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</si>
  <si>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</si>
  <si>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</si>
  <si>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</si>
  <si>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</si>
  <si>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</si>
  <si>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</si>
  <si>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</si>
  <si>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</si>
  <si>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</si>
  <si>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</si>
  <si>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</si>
  <si>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</si>
  <si>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</si>
  <si>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</si>
  <si>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</si>
  <si>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</si>
  <si>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</si>
  <si>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</si>
  <si>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</si>
  <si>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</si>
  <si>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</si>
  <si>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</si>
  <si>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</si>
  <si>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</si>
  <si>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</si>
  <si>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</si>
  <si>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</si>
  <si>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</si>
  <si>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</si>
  <si>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</si>
  <si>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</si>
  <si>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</si>
  <si>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</si>
  <si>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</si>
  <si>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</si>
  <si>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</si>
  <si>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</si>
  <si>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</si>
  <si>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</si>
  <si>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</si>
  <si>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</si>
  <si>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</si>
  <si>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</si>
  <si>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</si>
  <si>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</si>
  <si>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</si>
  <si>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</si>
  <si>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</si>
  <si>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</si>
  <si>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</si>
  <si>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</si>
  <si>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</si>
  <si>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</si>
  <si>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</si>
  <si>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</si>
  <si>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</si>
  <si>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</si>
  <si>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</si>
  <si>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</si>
  <si>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</si>
  <si>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</si>
  <si>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</si>
  <si>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</si>
  <si>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</si>
  <si>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</si>
  <si>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</si>
  <si>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</si>
  <si>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</si>
  <si>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</si>
  <si>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</si>
  <si>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</si>
  <si>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</si>
  <si>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</si>
  <si>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</si>
  <si>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</si>
  <si>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</si>
  <si>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</si>
  <si>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</si>
  <si>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</si>
  <si>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</si>
  <si>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</si>
  <si>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</si>
  <si>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</si>
  <si>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</si>
  <si>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</si>
  <si>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</si>
  <si>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</si>
  <si>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</si>
  <si>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</si>
  <si>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</si>
  <si>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</si>
  <si>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</si>
  <si>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</si>
  <si>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</si>
  <si>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</si>
  <si>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</si>
  <si>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</si>
  <si>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</si>
  <si>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</si>
  <si>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</si>
  <si>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</si>
  <si>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</si>
  <si>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</si>
  <si>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</si>
  <si>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</si>
  <si>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</si>
  <si>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</si>
  <si>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</si>
  <si>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</si>
  <si>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</si>
  <si>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</si>
  <si>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</si>
  <si>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</si>
  <si>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</si>
  <si>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</si>
  <si>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</si>
  <si>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</si>
  <si>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</si>
  <si>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</si>
  <si>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</si>
  <si>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</si>
  <si>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</si>
  <si>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</si>
  <si>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</si>
  <si>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</si>
  <si>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</si>
  <si>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</si>
  <si>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</si>
  <si>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</si>
  <si>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</si>
  <si>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</si>
  <si>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</si>
  <si>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</si>
  <si>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</si>
  <si>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</si>
  <si>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</si>
  <si>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</si>
  <si>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</si>
  <si>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</si>
  <si>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</si>
  <si>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</si>
  <si>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</si>
  <si>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</si>
  <si>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</si>
  <si>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</si>
  <si>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</si>
  <si>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</si>
  <si>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</si>
  <si>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</si>
  <si>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</si>
  <si>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</si>
  <si>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</si>
  <si>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</si>
  <si>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</si>
  <si>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</si>
  <si>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</si>
  <si>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</si>
  <si>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</si>
  <si>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</si>
  <si>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</si>
  <si>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</si>
  <si>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</si>
  <si>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</si>
  <si>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</si>
  <si>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</si>
  <si>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</si>
  <si>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</si>
  <si>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</si>
  <si>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</si>
  <si>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</si>
  <si>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</si>
  <si>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</si>
  <si>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</si>
  <si>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</si>
  <si>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</si>
  <si>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</si>
  <si>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</si>
  <si>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</si>
  <si>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</si>
  <si>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</si>
  <si>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</si>
  <si>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</si>
  <si>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</si>
  <si>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</si>
  <si>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</si>
  <si>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</si>
  <si>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</si>
  <si>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</si>
  <si>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</si>
  <si>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</si>
  <si>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</si>
  <si>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</si>
  <si>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</si>
  <si>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</si>
  <si>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</si>
  <si>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</si>
  <si>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</si>
  <si>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</si>
  <si>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</si>
  <si>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</si>
  <si>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</si>
  <si>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</si>
  <si>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</si>
  <si>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</si>
  <si>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</si>
  <si>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</si>
  <si>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</si>
  <si>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</si>
  <si>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</si>
  <si>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</si>
  <si>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</si>
  <si>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</si>
  <si>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</si>
  <si>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</si>
  <si>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</si>
  <si>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</si>
  <si>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</si>
  <si>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</si>
  <si>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</si>
  <si>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</si>
  <si>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</si>
  <si>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</si>
  <si>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</si>
  <si>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</si>
  <si>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</si>
  <si>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</si>
  <si>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</si>
  <si>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</si>
  <si>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</si>
  <si>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</si>
  <si>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</si>
  <si>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</si>
  <si>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</si>
  <si>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</si>
  <si>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</si>
  <si>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</si>
  <si>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</si>
  <si>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</si>
  <si>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</si>
  <si>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</si>
  <si>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</si>
  <si>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</si>
  <si>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</si>
  <si>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</si>
  <si>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</si>
  <si>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</si>
  <si>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</si>
  <si>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</si>
  <si>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</si>
  <si>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</si>
  <si>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</si>
  <si>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</si>
  <si>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</si>
  <si>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</si>
  <si>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</si>
  <si>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</si>
  <si>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</si>
  <si>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</si>
  <si>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</si>
  <si>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</si>
  <si>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</si>
  <si>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</si>
  <si>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</si>
  <si>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</si>
  <si>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</si>
  <si>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</si>
  <si>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</si>
  <si>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</si>
  <si>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</si>
  <si>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</si>
  <si>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</si>
  <si>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</si>
  <si>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</si>
  <si>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</si>
  <si>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</si>
  <si>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</si>
  <si>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</si>
  <si>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</si>
  <si>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</si>
  <si>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</si>
  <si>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</si>
  <si>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</si>
  <si>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</si>
  <si>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</si>
  <si>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</si>
  <si>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</si>
  <si>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</si>
  <si>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</si>
  <si>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</si>
  <si>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</si>
  <si>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</si>
  <si>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</si>
  <si>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</si>
  <si>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</si>
  <si>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</si>
  <si>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</si>
  <si>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</si>
  <si>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</si>
  <si>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</si>
  <si>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</si>
  <si>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</si>
  <si>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</si>
  <si>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</si>
  <si>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</si>
  <si>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</si>
  <si>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</si>
  <si>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</si>
  <si>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</si>
  <si>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</si>
  <si>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</si>
  <si>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</si>
  <si>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</si>
  <si>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</si>
  <si>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</si>
  <si>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</si>
  <si>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</si>
  <si>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</si>
  <si>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</si>
  <si>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</si>
  <si>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</si>
  <si>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</si>
  <si>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</si>
  <si>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</si>
  <si>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</si>
  <si>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</si>
  <si>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</si>
  <si>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</si>
  <si>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</si>
  <si>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</si>
  <si>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</si>
  <si>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</si>
  <si>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</si>
  <si>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</si>
  <si>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</si>
  <si>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</si>
  <si>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</si>
  <si>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</si>
  <si>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</si>
  <si>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</si>
  <si>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</si>
  <si>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</si>
  <si>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</si>
  <si>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</si>
  <si>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</si>
  <si>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</si>
  <si>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</si>
  <si>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</si>
  <si>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</si>
  <si>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</si>
  <si>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</si>
  <si>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</si>
  <si>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</si>
  <si>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</si>
  <si>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</si>
  <si>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</si>
  <si>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</si>
  <si>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</si>
  <si>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</si>
  <si>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</si>
  <si>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</si>
  <si>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</si>
  <si>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</si>
  <si>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</si>
  <si>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</si>
  <si>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</si>
  <si>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</si>
  <si>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</si>
  <si>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</si>
  <si>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</si>
  <si>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</si>
  <si>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</si>
  <si>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</si>
  <si>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</si>
  <si>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</si>
  <si>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</si>
  <si>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</si>
  <si>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</si>
  <si>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</si>
  <si>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</si>
  <si>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</si>
  <si>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</si>
  <si>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</si>
  <si>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</si>
  <si>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</si>
  <si>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</si>
  <si>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</si>
  <si>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</si>
  <si>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</si>
  <si>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</si>
  <si>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</si>
  <si>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</si>
  <si>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</si>
  <si>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</si>
  <si>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</si>
  <si>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</si>
  <si>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</si>
  <si>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</si>
  <si>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</si>
  <si>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</si>
  <si>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</si>
  <si>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</si>
  <si>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</si>
  <si>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</si>
  <si>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</si>
  <si>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</si>
  <si>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</si>
  <si>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</si>
  <si>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</si>
  <si>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</si>
  <si>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</si>
  <si>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</si>
  <si>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</si>
  <si>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</si>
  <si>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</si>
  <si>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</si>
  <si>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</si>
  <si>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</si>
  <si>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</si>
  <si>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</si>
  <si>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</si>
  <si>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</si>
  <si>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</si>
  <si>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</si>
  <si>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</si>
  <si>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</si>
  <si>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</si>
  <si>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</si>
  <si>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</si>
  <si>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</si>
  <si>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</si>
  <si>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</si>
  <si>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</si>
  <si>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</si>
  <si>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</si>
  <si>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</si>
  <si>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</si>
  <si>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</si>
  <si>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</si>
  <si>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</si>
  <si>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</si>
  <si>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</si>
  <si>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</si>
  <si>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</si>
  <si>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</si>
  <si>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</si>
  <si>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</si>
  <si>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</si>
  <si>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</si>
  <si>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</si>
  <si>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</si>
  <si>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</si>
  <si>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</si>
  <si>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</si>
  <si>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</si>
  <si>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</si>
  <si>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</si>
  <si>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</si>
  <si>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</si>
  <si>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</si>
  <si>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</si>
  <si>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</si>
  <si>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</si>
  <si>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</si>
  <si>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</si>
  <si>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</si>
  <si>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</si>
  <si>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</si>
  <si>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</si>
  <si>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</si>
  <si>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</si>
  <si>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</si>
  <si>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</si>
  <si>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</si>
  <si>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</si>
  <si>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</si>
  <si>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</si>
  <si>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</si>
  <si>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</si>
  <si>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</si>
  <si>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</si>
  <si>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</si>
  <si>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</si>
  <si>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</si>
  <si>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</si>
  <si>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</si>
  <si>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</si>
  <si>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</si>
  <si>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</si>
  <si>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</si>
  <si>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</si>
  <si>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</si>
  <si>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</si>
  <si>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</si>
  <si>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</si>
  <si>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</si>
  <si>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</si>
  <si>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</si>
  <si>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</si>
  <si>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</si>
  <si>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</si>
  <si>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</si>
  <si>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</si>
  <si>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</si>
  <si>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</si>
  <si>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</si>
  <si>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</si>
  <si>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</si>
  <si>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</si>
  <si>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</si>
  <si>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</si>
  <si>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</si>
  <si>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</si>
  <si>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</si>
  <si>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</si>
  <si>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</si>
  <si>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</si>
  <si>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</si>
  <si>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</si>
  <si>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</si>
  <si>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</si>
  <si>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</si>
  <si>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</si>
  <si>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</si>
  <si>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</si>
  <si>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</si>
  <si>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</si>
  <si>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</si>
  <si>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</si>
  <si>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</si>
  <si>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</si>
  <si>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</si>
  <si>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</si>
  <si>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</si>
  <si>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</si>
  <si>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</si>
  <si>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</si>
  <si>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</si>
  <si>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</si>
  <si>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</si>
  <si>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</si>
  <si>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</si>
  <si>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</si>
  <si>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</si>
  <si>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</si>
  <si>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</si>
  <si>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</si>
  <si>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</si>
  <si>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</si>
  <si>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</si>
  <si>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</si>
  <si>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</si>
  <si>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</si>
  <si>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</si>
  <si>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</si>
  <si>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</si>
  <si>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</si>
  <si>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</si>
  <si>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</si>
  <si>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</si>
  <si>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</si>
  <si>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</si>
  <si>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</si>
  <si>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</si>
  <si>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</si>
  <si>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</si>
  <si>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</si>
  <si>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</si>
  <si>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</si>
  <si>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</si>
  <si>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</si>
  <si>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</si>
  <si>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</si>
  <si>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</si>
  <si>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</si>
  <si>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</si>
  <si>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</si>
  <si>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</si>
  <si>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</si>
  <si>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</si>
  <si>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</si>
  <si>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</si>
  <si>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</si>
  <si>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</si>
  <si>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</si>
  <si>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</si>
  <si>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</si>
  <si>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</si>
  <si>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</si>
  <si>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</si>
  <si>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</si>
  <si>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</si>
  <si>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</si>
  <si>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</si>
  <si>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</si>
  <si>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</si>
  <si>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</si>
  <si>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</si>
  <si>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</si>
  <si>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</si>
  <si>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</si>
  <si>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</si>
  <si>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</si>
  <si>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</si>
  <si>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</si>
  <si>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</si>
  <si>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</si>
  <si>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</si>
  <si>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</si>
  <si>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</si>
  <si>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</si>
  <si>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</si>
  <si>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</si>
  <si>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</si>
  <si>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</si>
  <si>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</si>
  <si>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</si>
  <si>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</si>
  <si>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</si>
  <si>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</si>
  <si>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</si>
  <si>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</si>
  <si>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</si>
  <si>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</si>
  <si>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</si>
  <si>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</si>
  <si>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</si>
  <si>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</si>
  <si>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</si>
  <si>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</si>
  <si>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</si>
  <si>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</si>
  <si>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</si>
  <si>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</si>
  <si>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</si>
  <si>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</si>
  <si>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</si>
  <si>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</si>
  <si>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</si>
  <si>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</si>
  <si>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</si>
  <si>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</si>
  <si>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</si>
  <si>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</si>
  <si>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</si>
  <si>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</si>
  <si>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</si>
  <si>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</si>
  <si>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</si>
  <si>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</si>
  <si>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</si>
  <si>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</si>
  <si>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</si>
  <si>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</si>
  <si>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</si>
  <si>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</si>
  <si>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</si>
  <si>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</si>
  <si>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</si>
  <si>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</si>
  <si>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</si>
  <si>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</si>
  <si>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</si>
  <si>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</si>
  <si>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</si>
  <si>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</si>
  <si>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</si>
  <si>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</si>
  <si>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</si>
  <si>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</si>
  <si>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</si>
  <si>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</si>
  <si>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</si>
  <si>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</si>
  <si>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</si>
  <si>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</si>
  <si>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</si>
  <si>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</si>
  <si>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</si>
  <si>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</si>
  <si>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</si>
  <si>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</si>
  <si>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</si>
  <si>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</si>
  <si>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</si>
  <si>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</si>
  <si>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</si>
  <si>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</si>
  <si>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</si>
  <si>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</si>
  <si>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</si>
  <si>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</si>
  <si>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</si>
  <si>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</si>
  <si>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</si>
  <si>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</si>
  <si>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</si>
  <si>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</si>
  <si>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</si>
  <si>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</si>
  <si>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</si>
  <si>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</si>
  <si>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</si>
  <si>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</si>
  <si>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</si>
  <si>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</si>
  <si>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</si>
  <si>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</si>
  <si>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</si>
  <si>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</si>
  <si>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</si>
  <si>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</si>
  <si>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</si>
  <si>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</si>
  <si>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</si>
  <si>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</si>
  <si>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</si>
  <si>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</si>
  <si>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</si>
  <si>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</si>
  <si>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</si>
  <si>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</si>
  <si>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</si>
  <si>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</si>
  <si>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</si>
  <si>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</si>
  <si>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</si>
  <si>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</si>
  <si>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</si>
  <si>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</si>
  <si>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</si>
  <si>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</si>
  <si>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</si>
  <si>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</si>
  <si>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</si>
  <si>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</si>
  <si>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</si>
  <si>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Belanja Perjadin biasa Jakarta -Politeknik KP Karawang (PP) tanggal 23 -24 Agustus 2023. Koordinasi penyusunan data sarana dan prasarana pendidikan KP di Politeknik KP Karawang.</t>
  </si>
  <si>
    <t>03685/PB/626402/2023</t>
  </si>
  <si>
    <t>24 Agustus 2023</t>
  </si>
  <si>
    <t>03685</t>
  </si>
  <si>
    <t>00240/UM/626402/2023</t>
  </si>
  <si>
    <t>Belanja Bahan Pembelian Konsumsi (Snack Siang) dalam rangka Pembahasan NSPK Lingkup Pusat Pendidikan KP, tanggal 4 Agustus 2023</t>
  </si>
  <si>
    <t>03581/PB/626402/2023</t>
  </si>
  <si>
    <t>03581</t>
  </si>
  <si>
    <t>00231/UM/626402/2023</t>
  </si>
  <si>
    <t>Belanja Bahan Pembelian Konsumsi (Snack Pagi) dalam rangka Pembahasan Pedoman Seragam dan Atribut Peserta Didik Satuan Pendidikan Tinggi Kelautan dan Perikanan, tanggal</t>
  </si>
  <si>
    <t>03582/PB/626402/2023</t>
  </si>
  <si>
    <t>15 Agustus 2023</t>
  </si>
  <si>
    <t>03582</t>
  </si>
  <si>
    <t>Belanja Perjadin Biasa Jkt-Bogor (PP) tgl 10 Agust 2023 dalam rangka koordinasi terkait Persiapan Evaluasi Penyelenggaraan Perguruan Tinggi di bawah KL dan LP Non Kementerian,</t>
  </si>
  <si>
    <t>03583/PB/626402/2023</t>
  </si>
  <si>
    <t>10 Agustus 2023</t>
  </si>
  <si>
    <t>03583</t>
  </si>
  <si>
    <t>Belanja Perjadin Biasa Jkt-Sukamandi (PP) tanggal 10 - 11 Agustus 2023 dalam rangka Mengikuti Sertifikasi PBJ Pengadaan Barang/Jasa Pemerintah Level I di BDA Sukamandi,</t>
  </si>
  <si>
    <t>03584/PB/626402/2023</t>
  </si>
  <si>
    <t>11 Agustus 2023</t>
  </si>
  <si>
    <t>03584</t>
  </si>
  <si>
    <t>Belanja Perjadin Biasa Jkt-Bogor (PP) tgl 28 Juli 2023 dlm rangka Studi Banding terkait dgn Pengelolaan PTK, Penghitungan SDM Bid. Pertanian, dan Pengelolaan SISTER di Polbangtan</t>
  </si>
  <si>
    <t>03519/PB/626402/2023</t>
  </si>
  <si>
    <t>03519</t>
  </si>
  <si>
    <t>Belanja Bahan Konsumsi/Snack Rapat Pembahasan Persiapan VOGA FEST. Kegiatan Kerja Sama Pendidikan KP. Tanggal 4 Agustus 2023</t>
  </si>
  <si>
    <t>03590/PB/626402/2023</t>
  </si>
  <si>
    <t>03590</t>
  </si>
  <si>
    <t>00233/UM/626402/2023</t>
  </si>
  <si>
    <t>Belanja Bahan Monsumsi/Makan Siang Rapat Pembahasan Persiapan VOGA FEST. Kegiatan Kerja Sama Pendidikan KP. Tanggal 4 Agustus 2023</t>
  </si>
  <si>
    <t>03591/PB/626402/2023</t>
  </si>
  <si>
    <t>03591</t>
  </si>
  <si>
    <t>B. Pembinaan dan Koordinasi Pimpinan</t>
  </si>
  <si>
    <t>Belanja Perjadin Biasa. Jakarta - Pontianak, Kalbar (PP). Tgl 2-5 Agustus 2023. Dalam rangka mengikuti</t>
  </si>
  <si>
    <t>03608/PB/626402/2023</t>
  </si>
  <si>
    <t>05 Agustus 2023</t>
  </si>
  <si>
    <t>03608</t>
  </si>
  <si>
    <t>00230/UM/626402/2023</t>
  </si>
  <si>
    <t>Belanja Perjadin Biasa. Jakarta - Politeknik AUP Jakarta, Jakarta (PP). Tgl 9 Agus 2023. Dlm rangka mengikuti kegiatan Perlombaan (Fun Games) dalam ragka merayakan Hari Ulang Tahun</t>
  </si>
  <si>
    <t>03609/PB/626402/2023</t>
  </si>
  <si>
    <t>09 Agustus 2023</t>
  </si>
  <si>
    <t>03609</t>
  </si>
  <si>
    <t>Belanja Perjadin Biasa. Jkt - Karawang, Jabar (PP). Tgl 11-12 Agustus 2023. Dalam rangka mendampingi Kunjungan Kerja Kepala BRSDM KP ke Politeknik KP Karawang. Tgl 12 Agustus</t>
  </si>
  <si>
    <t>03610/PB/626402/2023</t>
  </si>
  <si>
    <t>12 Agustus 2023</t>
  </si>
  <si>
    <t>03610</t>
  </si>
  <si>
    <t>Belanja Perjadin Biasa. Jakarta - Ancol, Jakarta (PP). Tgl. 5 Juli 2023. Dalam rangka kegiatan Bimtek Penulisan Feature Lingkup BRSDM KP Tahun 2023. Tgl 5 Juli 2023</t>
  </si>
  <si>
    <t>03611/PB/626402/2023</t>
  </si>
  <si>
    <t>03611</t>
  </si>
  <si>
    <t>Belanja bahan konsumsi snack pagi dalam rangka paparan usulan kegiatan SFV UPT (Rincian kegiatan dan Anggaran yang dibutuhkan). Tanggal 14 Agustus 2023</t>
  </si>
  <si>
    <t>03585/PB/626402/2023</t>
  </si>
  <si>
    <t>14 Agustus 2023</t>
  </si>
  <si>
    <t>03585</t>
  </si>
  <si>
    <t>00232/UM/626402/2023</t>
  </si>
  <si>
    <t>Belanja bahan konsumsi makan siang dalam rangka paparan ususan kegiatan SFV UPT (Rincian kegiatan dan Anggaran yang dibutuhkan). Tanggal 14 Agustus 2023</t>
  </si>
  <si>
    <t>03586/PB/626402/2023</t>
  </si>
  <si>
    <t>03586</t>
  </si>
  <si>
    <t>Belanja bahan konsumsi snack pagi dalam rangka penyampaian dukungan yang telah dan akan dilakukan Satdik KP pada SFV Desa dan SFV UPT lingkup BRSDM. Tanggal 16 Agustus 2023</t>
  </si>
  <si>
    <t>03587/PB/626402/2023</t>
  </si>
  <si>
    <t>16 Agustus 2023</t>
  </si>
  <si>
    <t>03587</t>
  </si>
  <si>
    <t>Belanja perjadin biasa Jakarta-Gedung BRSDM KP II, Ancol (PP) tgl 14 Agustus 2023. Menghadiri Undangan Rapat Persiapan Monev SFV UPT. Tanggal 14 Agustus 2023</t>
  </si>
  <si>
    <t>03588/PB/626402/2023</t>
  </si>
  <si>
    <t>03588</t>
  </si>
  <si>
    <t>Belanja Keperluan Sehari-hari Perkantoran: Pembayaran air minum keperluan pegawai Pusat Pendidikan KP periode Bulan Juli 2023. Tgl. 31 Juli 2023</t>
  </si>
  <si>
    <t>03612/PB/626402/2023</t>
  </si>
  <si>
    <t>03612</t>
  </si>
  <si>
    <t>Belanja Keperluan Perkantoran: Pembelian makanan/minuman kecil untuk rapat &amp; penerimaan tamu keg operasional Pusat Pendidikan KP Bulan Agustus 2023, Tgl.07 Agustus 2023</t>
  </si>
  <si>
    <t>03613/PB/626402/2023</t>
  </si>
  <si>
    <t>07 Agustus 2023</t>
  </si>
  <si>
    <t>03613</t>
  </si>
  <si>
    <t>Belanja Keperluan Perkantoran: Pembelian keperluan rumah tangga pantry kegiatan Pusat Pendidikan KP Bulan Agustus 2023, Tgl. 07 Agustus 2023.</t>
  </si>
  <si>
    <t>03614/PB/626402/2023</t>
  </si>
  <si>
    <t>03614</t>
  </si>
  <si>
    <t>Belanja Keperluan Sehari-hari Perkantoran: Pembelian air minum pegawai Pusat Pendidikan KP Bulan Agustus 2023. Tgl. 9 Agustus 2023</t>
  </si>
  <si>
    <t>03615/PB/626402/2023</t>
  </si>
  <si>
    <t>03615</t>
  </si>
  <si>
    <t>Belanja Keperluan Sehari-hari Perkantoran: Pembelian kaos putih merah kegiatan kantor Pusat Pendidikan KP. Tgl. 08 Agustus 2023</t>
  </si>
  <si>
    <t>03616/PB/626402/2023</t>
  </si>
  <si>
    <t>08 Agustus 2023</t>
  </si>
  <si>
    <t>03616</t>
  </si>
  <si>
    <t>Belanja Keperluan Sehari-hari Perkantoran: Pembuatan akrilik papan nama kegiatan kantor Pusat Pendidikan KP. Tgl. 16 Agustus 2023</t>
  </si>
  <si>
    <t>03617/PB/626402/2023</t>
  </si>
  <si>
    <t>03617</t>
  </si>
  <si>
    <t>Belanja Keperluan Perkantoran: Pembayaran biaya estetika kantor kegiatan Pusat Pendidikan KP periode Bulan Agustus 2023. Tgl. 18 Agustus 2023.</t>
  </si>
  <si>
    <t>03618/PB/626402/2023</t>
  </si>
  <si>
    <t>18 Agustus 2023</t>
  </si>
  <si>
    <t>03618</t>
  </si>
  <si>
    <t>Belanja Keperluan Perkantoran. Pembelian konsumsi (snack) Jamuan Rapat Persiapan kegiatan VOGA FEST 2023. Tgl. 3 Agustus 2023</t>
  </si>
  <si>
    <t>03619/PB/626402/2023</t>
  </si>
  <si>
    <t>03619</t>
  </si>
  <si>
    <t>Belanja Keperluan Perkantoran. Pembelian konsumsi (makan) Jamuan Rapat Persiapan kegiatan VOGA FEST 2023. Tgl. 3 Agustus 2023</t>
  </si>
  <si>
    <t>03620/PB/626402/2023</t>
  </si>
  <si>
    <t>03620</t>
  </si>
  <si>
    <t>Belanja Keperluan Perkantoran. Pembelian konsumsi (snack) Jamuan Rapat Pembahasan Progress Persiapan VOGA FEST 2023. Tgl. 4 Agustus 2023</t>
  </si>
  <si>
    <t>03621/PB/626402/2023</t>
  </si>
  <si>
    <t>03621</t>
  </si>
  <si>
    <t>Belanja Keperluan Perkantoran. Pembelian konsumsi (snack) Jamuan kegiatan Perlombaan (Fun Games) dalam rangka Peringatan Hari Tahun ke-78 Kemerdekaan RI. Tgl. 9 Agustus 2023</t>
  </si>
  <si>
    <t>03622/PB/626402/2023</t>
  </si>
  <si>
    <t>03622</t>
  </si>
  <si>
    <t>Belanja Keperluan Perkantoran. Pembelian konsumsi (snack) Jamuan Rapat Paparan Rencana Aksi Masing-masing Ketua Tim Pokja Lingkup Pusdik KP. Tgl. 11 Agustus 2023</t>
  </si>
  <si>
    <t>03623/PB/626402/2023</t>
  </si>
  <si>
    <t>03623</t>
  </si>
  <si>
    <t>Belanja Keperluan Perkantoran. Pembelian konsumsi (makan) Jamuan Rapat Paparan Rencana Aksi Masing-masing Ketua Tim Pokja Lingkup Pusdik KP. Tgl. 11 Agustus 2023</t>
  </si>
  <si>
    <t>03624/PB/626402/2023</t>
  </si>
  <si>
    <t>03624</t>
  </si>
  <si>
    <t>Belanja Keperluan Perkantoran. Pembelian konsumsi (snack) Jamuan kegiatan Upacara Peringatan Hari Tahun ke-78 Kemerdekaan RI. Tgl. 17 Agustus 2023</t>
  </si>
  <si>
    <t>03625/PB/626402/2023</t>
  </si>
  <si>
    <t>17 Agustus 2023</t>
  </si>
  <si>
    <t>03625</t>
  </si>
  <si>
    <t>Belanja Keperluan Perkantoran. Pembelian konsumsi (snack) Jamuan Rapat Pembahasan Progress Persiapan Kegiaan Wisda Nasional TA. 2022/2023 &amp; Pelantikan Taruna Baru. Tgl. 22</t>
  </si>
  <si>
    <t>03626/PB/626402/2023</t>
  </si>
  <si>
    <t>22 Agustus 2023</t>
  </si>
  <si>
    <t>03626</t>
  </si>
  <si>
    <t>00237/UM/626402/2023</t>
  </si>
  <si>
    <t>Belanja Keperluan Perkantoran. Pembelian konsumsi (makan) Jamuan Rapat Pembahasan Progress Persiapan Kegiaan Wisda Nasional TA. 2022/2023 &amp; Pelantikan Taruna Baru. Tgl. 22</t>
  </si>
  <si>
    <t>03627/PB/626402/2023</t>
  </si>
  <si>
    <t>03627</t>
  </si>
  <si>
    <t>Belanja Keperluan Sehari-hari Perkantoran: Pembayaran BPJS Ketenagakerjaan Pengemudi dan Pramubhakti lingkup Pusat Pendidikan KP Bulan Agustus 2023, Tgl 22 Agustus 2023.</t>
  </si>
  <si>
    <t>03628/PB/626402/2023</t>
  </si>
  <si>
    <t>03628</t>
  </si>
  <si>
    <t>Belanja Barang Persediaan Barang Konsumsi: Pembelian ATK kegiatan operasional Bidang Perencanaan dan Evaluasi Pusat Pendidikan KP Bulan Agustus 2023. Tgl</t>
  </si>
  <si>
    <t>03674/PB/626402/2023</t>
  </si>
  <si>
    <t>03674</t>
  </si>
  <si>
    <t>Belanja Barang Persediaan Barang Konsumsi: Pembelian ATK kegiatan operasional Bidang Penyelenggaraan Pendidikan Pusat Pendidikan KP Bulan Agustus 2023. Tgl</t>
  </si>
  <si>
    <t>03675/PB/626402/2023</t>
  </si>
  <si>
    <t>03675</t>
  </si>
  <si>
    <t>Belanja Barang Persediaan Barang Konsumsi: Pembelian ATK kegiatan operasional Bidang Kelembagaan dan Ketenagan Pusat Pendidikan KP Bulan Agustus 2023. Tgl  14 Agustus 2023.</t>
  </si>
  <si>
    <t>03676/PB/626402/2023</t>
  </si>
  <si>
    <t>03676</t>
  </si>
  <si>
    <t>Belanja Barang Persediaan Barang Konsumsi: Pembelian ATK kegiatan operasional Bagian Tata Usaha Pusat Pendidikan KP Bulan Agustus 2023. Tgl</t>
  </si>
  <si>
    <t>03677/PB/626402/2023</t>
  </si>
  <si>
    <t>03677</t>
  </si>
  <si>
    <t>Belanja Barang Persediaan Barang Konsumsi: Pembelian Bahan Komputer kegiatan operasional Bagian Tata Usaha Pusat Pendidikan KP Bulan Agustus 2023. Tgl</t>
  </si>
  <si>
    <t>03678/PB/626402/2023</t>
  </si>
  <si>
    <t>03678</t>
  </si>
  <si>
    <t>Belanja Barang Persediaan Barang Konsumsi: Pembelian Bahan Komputer kegiatan operasional Bidang Perencanaan dan Evaluasi Pusat Pendidikan KP Bulan Agustus 2023. Tgl</t>
  </si>
  <si>
    <t>03679/PB/626402/2023</t>
  </si>
  <si>
    <t>03679</t>
  </si>
  <si>
    <t>Belanja Barang Persediaan Barang Konsumsi: Pembelian Bahan Komputer kegiatan operasional Bidang Penyelenggaran Pendidkan Pusat Pendidikan KP Bulan Agustus 2023. Tgl</t>
  </si>
  <si>
    <t>03680/PB/626402/2023</t>
  </si>
  <si>
    <t>03680</t>
  </si>
  <si>
    <t>Belanja Barang Persediaan Barang Konsumsi: Pembelian Bahan Komputer kegiatan operasional Bidang Kelembagaan dan Ketenagaan Pusat Pendidikan KP Bulan Agustus 2023.</t>
  </si>
  <si>
    <t>03681/PB/626402/2023</t>
  </si>
  <si>
    <t>03681</t>
  </si>
  <si>
    <t>Belanja Pemeliharaan Peralatan dan Mesin: Pembayaran BBM kendaraan operasional roda 2 Pusat Pendidikan KP Bulan Juli 2023, Tgl. 01 Agustus 2023</t>
  </si>
  <si>
    <t>03630/PB/626402/2023</t>
  </si>
  <si>
    <t>03630</t>
  </si>
  <si>
    <t>Belanja Pemeliharaan Peralatan dan Mesin: Pembayaran Pemeliharaan Alat Pengolah Data kantor Pusdik KP periode Bulan Agustus 2023, Tgl. 14 Agustus 2023.</t>
  </si>
  <si>
    <t>03631/PB/626402/2023</t>
  </si>
  <si>
    <t>03631</t>
  </si>
  <si>
    <t>Belanja Pemeliharaan Peralatan dan Mesin : Pembayaran pemeliharaan kendaraan operasional roda 4 Pusat Pendidikan KP Nopol B 1446 PQH Bulan Agustus 2023, Tgl. 15 Agustus 2023</t>
  </si>
  <si>
    <t>03642/PB/626402/2023</t>
  </si>
  <si>
    <t>03642</t>
  </si>
  <si>
    <t>Belanja Pemeliharaan Peralatan dan Mesin : Pembayaran pemeliharaan kendaraan operasional roda 4 Pusat Pendidikan KP Nopol B 1446 PQH Bulan Agustus 2023, Tgl. 18 Agustus 2023</t>
  </si>
  <si>
    <t>03646/PB/626402/2023</t>
  </si>
  <si>
    <t>03646</t>
  </si>
  <si>
    <t>Belanja Pemeliharaan Peralatan dan Mesin : Pembayaran pemeliharaan kendaraan operasional roda 4 Pusat Pendidikan KP Nopol B 1446 PQH Bulan Agustus 2023, Tgl 21 Agustus 2023</t>
  </si>
  <si>
    <t>03648/PB/626402/2023</t>
  </si>
  <si>
    <t>21 Agustus 2023</t>
  </si>
  <si>
    <t>03648</t>
  </si>
  <si>
    <t>Belanja Pemeliharaan Peralatan dan Mesin : Pembayaran pemeliharaan kendaraan operasional roda 4 Pusat Pendidikan KP Nopol B 1165 UQN Bulan Agustus 2023, Tgl 21 Agustus 2023</t>
  </si>
  <si>
    <t>03652/PB/626402/2023</t>
  </si>
  <si>
    <t>03652</t>
  </si>
  <si>
    <t>03653/PB/626402/2023</t>
  </si>
  <si>
    <t>03653</t>
  </si>
  <si>
    <t>Belanja Pemeliharaan Lainnya : Pembayaran Pemeliharaan Aquarium Pusat Pendidikan KP Bulan Agustus 2023, tgl. 21 Agustus 2023.</t>
  </si>
  <si>
    <t>03629/PB/626402/2023</t>
  </si>
  <si>
    <t>03629</t>
  </si>
  <si>
    <t>Belanja Perjadin Biasa. Jakarta - Karawang (PP) tgl 11-12 Agust 2023 dalam rangka mendampingi Kunjungan Kerja Kepala BRSDM di Politeknik KP Karawang. Tgl 14 Agust 2023</t>
  </si>
  <si>
    <t>03592/PB/626402/2023</t>
  </si>
  <si>
    <t>03592</t>
  </si>
  <si>
    <t>Belanja Perjadin Biasa Jkt - Depok (PP). Tgl 15 - 16 Agustus 2023 dlm rangka Pembahasan Tindak Lanjut atas Hasil Evaluasi AKIP Tahun 2022 bersama Tim Inspektorat I, Itjen. Tanggal 18</t>
  </si>
  <si>
    <t>03594/PB/626402/2023</t>
  </si>
  <si>
    <t>03594</t>
  </si>
  <si>
    <t>Belanja Barang Non Operasional Lainnya. Langganan Video Conference (zoom) Tagihan Juli 2023. Kegiatan Monitoring Evaluasi Penyelenggaraan Pendidikan KP. Tanggal 4 Agustus 2023</t>
  </si>
  <si>
    <t>03593/PB/626402/2023</t>
  </si>
  <si>
    <t>03593</t>
  </si>
  <si>
    <t>001103</t>
  </si>
  <si>
    <t>Belanja Bahan :  Konsumsi  rapat (snack pagi)  melakukan penyelesaian pertanggungjawaban Revolving GUP 12 Lingkup Pusat Pendidikan KP, tgl. 24 Agustus 2023</t>
  </si>
  <si>
    <t>03682/PB/626402/2023</t>
  </si>
  <si>
    <t>03682</t>
  </si>
  <si>
    <t>Belanja Bahan : Revolving GUP 12 Lingkup Pusat Pendidikan KP, tgl.</t>
  </si>
  <si>
    <t>03683/PB/626402/2023</t>
  </si>
  <si>
    <t>03683</t>
  </si>
  <si>
    <t>Belanja Bahan: Konsumsi rapat (snack pagi) melakukan penyelesaian pertanggungjawaban Revolving GUP 11 Lingkup Pusdik KP, tgl. 4</t>
  </si>
  <si>
    <t>03595/PB/626402/2023</t>
  </si>
  <si>
    <t>03595</t>
  </si>
  <si>
    <t>Belanja Bahan: Konsumsi rapat (snack sore) melakukan penyelesaian pertanggungjawaban Revolving GUP 11 Lingkup Pusdik KP, tgl. 4</t>
  </si>
  <si>
    <t>03596/PB/626402/2023</t>
  </si>
  <si>
    <t>03596</t>
  </si>
  <si>
    <t>03597/PB/626402/2023</t>
  </si>
  <si>
    <t>02 Agustus 2023</t>
  </si>
  <si>
    <t>03597</t>
  </si>
  <si>
    <t>03598/PB/626402/2023</t>
  </si>
  <si>
    <t>03598</t>
  </si>
  <si>
    <t>Belanja Perjalanan Dinas Biasa, Jakarta - Gedung 1 BRSDMKP Ancol 2023 ,  penyelesaian pertanggungjawaban revolving GUP 12 Lingkup Pusat Pendidikan KP, tgl.</t>
  </si>
  <si>
    <t>03684/PB/626402/2023</t>
  </si>
  <si>
    <t>03684</t>
  </si>
  <si>
    <t>001122</t>
  </si>
  <si>
    <t>Belanja Bahan. Konsumsi rapat (snack pagi) dalam rangka pembahasan progres maksimum pencairan tahap 1, Tgl 16 Agustus 2023</t>
  </si>
  <si>
    <t>03599/PB/626402/2023</t>
  </si>
  <si>
    <t>03599</t>
  </si>
  <si>
    <t>03600/PB/626402/2023</t>
  </si>
  <si>
    <t>03600</t>
  </si>
  <si>
    <t>Belanja Bahan  Pembelian ATK dalam rangka mendukung kegiatan Pengelolaan PNBP Lingkup Satuan Pendidikan KP) tgl.  10 Agustus 2023</t>
  </si>
  <si>
    <t>03601/PB/626402/2023</t>
  </si>
  <si>
    <t>03601</t>
  </si>
  <si>
    <t>Kekurangan bayar  belanja perjadin biasa,  Jkt - SUPM Kota Agung (PP) tgl 24 sd 26 Juli 2023 koordinator PNBP (Realisasi, TL MP I dan progress) pada Satdik KP TA 2023 tgl. 26 Juli 2023</t>
  </si>
  <si>
    <t>03602/PB/626402/2023</t>
  </si>
  <si>
    <t>03602</t>
  </si>
  <si>
    <t>Belanja Bahan: Konsumsi rapat (snack sore) melaksanakan Rekonsiliasi data Gaji dan Tunjangan Kinerja Pegawai Pusat Pendidikan KP tgl. 3 Agustus 2023</t>
  </si>
  <si>
    <t>03603/PB/626402/2023</t>
  </si>
  <si>
    <t>03603</t>
  </si>
  <si>
    <t>001134</t>
  </si>
  <si>
    <t>Belanja Bahan: Konsumsi rapat (snack pagi) dalam rangka Gladi persiapan kegiatan VOGA Fest Tahun 2023, tgl. 7 Agustus 2023</t>
  </si>
  <si>
    <t>03604/PB/626402/2023</t>
  </si>
  <si>
    <t>03604</t>
  </si>
  <si>
    <t>Belanja Bahan: Konsumsi rapat (makan siang) dalam rangka Gladi persiapan kegiatan VOGA Fest Tahun 2023, tgl. 7 Agustus 2023</t>
  </si>
  <si>
    <t>03605/PB/626402/2023</t>
  </si>
  <si>
    <t>03605</t>
  </si>
  <si>
    <t>Belanja perjadin biasa Jakarta-Politeknik KP Karawang (PP) tgl 3 Agustus 2023. Pendampingan pemenang kompetisi kelompok kewirausahaan pada Politeknik KP Karawang. Tgl 3 Agustus</t>
  </si>
  <si>
    <t>03589/PB/626402/2023</t>
  </si>
  <si>
    <t>03589</t>
  </si>
  <si>
    <t>Belanja Bahan Konsumsi/Snack Rapat Pembekalan dan Pelepasan Peserta Tugas Belajar PNS KKP Tahun 2023. Keg. Tugas Belajar Baru. Tanggal 18 Agustus 2023</t>
  </si>
  <si>
    <t>03606/PB/626402/2023</t>
  </si>
  <si>
    <t>03606</t>
  </si>
  <si>
    <t>00236/UM/626402/2023</t>
  </si>
  <si>
    <t>Belanja Bahan Monsumsi/Makan Siang Rapat Pembekalan dan Pelepasan Peserta Tugas Belajar PNS KKP Tahun 2023. Keg. Tugas Belajar Baru. Tanggal 18 Agustus 2023</t>
  </si>
  <si>
    <t>03607/PB/626402/2023</t>
  </si>
  <si>
    <t>03607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</si>
</sst>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29"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s>
  <fills count="1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41" fontId="1" fillId="0" borderId="0" applyFont="0" applyFill="0" applyBorder="0" applyAlignment="0" applyProtection="0"/>
  </cellStyleXfs>
  <cellXfs count="194">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41" fontId="6" fillId="14" borderId="0" xfId="0" applyNumberFormat="1" applyFont="1" applyFill="1" applyAlignment="1">
      <alignment vertical="top"/>
    </xf>
    <xf numFmtId="41" fontId="25" fillId="9" borderId="0" xfId="0" applyNumberFormat="1" applyFont="1" applyFill="1" applyAlignment="1">
      <alignment vertical="top"/>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6" fillId="15" borderId="0" xfId="0" applyFont="1" applyFill="1" applyAlignment="1">
      <alignment horizontal="left" vertical="top" indent="5"/>
    </xf>
    <xf numFmtId="41" fontId="25" fillId="13" borderId="0" xfId="0" applyNumberFormat="1" applyFont="1" applyFill="1" applyAlignment="1">
      <alignment vertical="top"/>
    </xf>
    <xf numFmtId="41" fontId="6" fillId="15" borderId="0" xfId="0" applyNumberFormat="1" applyFont="1" applyFill="1" applyAlignment="1">
      <alignment vertical="top"/>
    </xf>
    <xf numFmtId="0" fontId="26" fillId="2" borderId="1" xfId="0" applyFont="1" applyFill="1" applyBorder="1" applyAlignment="1">
      <alignment horizontal="center" vertical="top"/>
    </xf>
    <xf numFmtId="0" fontId="27" fillId="0" borderId="1"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4" xfId="0" applyFont="1" applyBorder="1" applyAlignment="1">
      <alignment vertical="top"/>
    </xf>
    <xf numFmtId="0" fontId="27" fillId="0" borderId="1" xfId="0" applyFont="1" applyBorder="1" applyAlignment="1">
      <alignment horizontal="left" vertical="top" wrapText="1"/>
    </xf>
    <xf numFmtId="0" fontId="27" fillId="0" borderId="9" xfId="0" applyFont="1" applyBorder="1" applyAlignment="1">
      <alignment horizontal="left" vertical="top" wrapText="1"/>
    </xf>
    <xf numFmtId="0" fontId="26" fillId="2" borderId="12" xfId="0" applyFont="1" applyFill="1" applyBorder="1" applyAlignment="1">
      <alignment horizontal="center" vertical="top"/>
    </xf>
    <xf numFmtId="0" fontId="27" fillId="0" borderId="3" xfId="0" applyFont="1" applyBorder="1" applyAlignment="1">
      <alignment vertical="top"/>
    </xf>
    <xf numFmtId="0" fontId="28" fillId="10" borderId="16" xfId="0" applyFont="1" applyFill="1" applyBorder="1" applyAlignment="1">
      <alignment horizontal="center"/>
    </xf>
    <xf numFmtId="0" fontId="13" fillId="3" borderId="15" xfId="0" applyFont="1" applyFill="1" applyBorder="1" applyAlignment="1">
      <alignment horizontal="center" vertical="center"/>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3" fillId="2" borderId="1" xfId="0" applyFont="1" applyFill="1" applyBorder="1" applyAlignment="1">
      <alignment horizontal="center"/>
    </xf>
    <xf numFmtId="0" fontId="24" fillId="2" borderId="1" xfId="0" applyFont="1" applyFill="1" applyBorder="1" applyAlignment="1">
      <alignment horizontal="center"/>
    </xf>
    <xf numFmtId="0" fontId="26" fillId="2" borderId="12" xfId="0" applyFont="1" applyFill="1" applyBorder="1" applyAlignment="1">
      <alignment horizontal="center" vertical="top" wrapText="1"/>
    </xf>
    <xf numFmtId="0" fontId="26"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6" fillId="2" borderId="0" xfId="0" applyNumberFormat="1" applyFont="1" applyFill="1" applyAlignment="1">
      <alignment horizontal="center" vertical="top"/>
    </xf>
    <xf numFmtId="0" fontId="25" fillId="9" borderId="0" xfId="0" applyNumberFormat="1" applyFont="1" applyFill="1" applyAlignment="1">
      <alignment horizontal="center" vertical="top"/>
    </xf>
    <xf numFmtId="0" fontId="6" fillId="14" borderId="0" xfId="0" applyNumberFormat="1" applyFont="1" applyFill="1" applyAlignment="1">
      <alignment horizontal="center" vertical="top"/>
    </xf>
    <xf numFmtId="0" fontId="0" fillId="0" borderId="0" xfId="0" applyNumberFormat="1" applyAlignment="1">
      <alignment horizontal="center" vertical="top"/>
    </xf>
    <xf numFmtId="0" fontId="25" fillId="13" borderId="0" xfId="0" applyNumberFormat="1" applyFont="1" applyFill="1" applyAlignment="1">
      <alignment horizontal="center" vertical="top"/>
    </xf>
    <xf numFmtId="0" fontId="6" fillId="15" borderId="0" xfId="0" applyNumberFormat="1" applyFont="1" applyFill="1" applyAlignment="1">
      <alignment horizontal="center" vertical="top"/>
    </xf>
  </cellXfs>
  <cellStyles count="2">
    <cellStyle name="Comma [0]" xfId="1" builtinId="6"/>
    <cellStyle name="Normal" xfId="0" builtinId="0"/>
  </cellStyles>
  <dxfs count="1360">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font>
        <b/>
      </font>
    </dxf>
    <dxf>
      <font>
        <b/>
      </font>
    </dxf>
    <dxf>
      <font>
        <b/>
      </font>
    </dxf>
    <dxf>
      <font>
        <b/>
      </font>
    </dxf>
    <dxf>
      <font>
        <b/>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b/>
      </font>
    </dxf>
    <dxf>
      <font>
        <b/>
      </font>
    </dxf>
    <dxf>
      <font>
        <b/>
      </font>
    </dxf>
    <dxf>
      <font>
        <b/>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font>
        <b/>
      </font>
    </dxf>
    <dxf>
      <font>
        <b/>
      </font>
    </dxf>
    <dxf>
      <font>
        <b/>
      </font>
    </dxf>
    <dxf>
      <font>
        <b/>
      </font>
    </dxf>
    <dxf>
      <font>
        <b/>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b/>
      </font>
    </dxf>
    <dxf>
      <font>
        <b/>
      </font>
    </dxf>
    <dxf>
      <font>
        <b/>
      </font>
    </dxf>
    <dxf>
      <font>
        <b/>
      </font>
    </dxf>
    <dxf>
      <alignment horizontal="center"/>
    </dxf>
    <dxf>
      <alignment vertical="center"/>
    </dxf>
    <dxf>
      <alignment vertical="center"/>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vertical="center"/>
    </dxf>
    <dxf>
      <alignment vertical="center"/>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alignment vertical="center"/>
    </dxf>
    <dxf>
      <alignment vertical="center"/>
    </dxf>
    <dxf>
      <alignment horizontal="center"/>
    </dxf>
    <dxf>
      <font>
        <b/>
      </font>
    </dxf>
    <dxf>
      <font>
        <b/>
      </font>
    </dxf>
    <dxf>
      <font>
        <b/>
      </font>
    </dxf>
    <dxf>
      <font>
        <b/>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b/>
      </font>
    </dxf>
    <dxf>
      <font>
        <b/>
      </font>
    </dxf>
    <dxf>
      <font>
        <b/>
      </font>
    </dxf>
    <dxf>
      <font>
        <b/>
      </font>
    </dxf>
    <dxf>
      <font>
        <b/>
      </font>
    </dxf>
    <dxf>
      <font>
        <b/>
      </font>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359"/>
      <tableStyleElement type="headerRow" dxfId="1358"/>
      <tableStyleElement type="totalRow" dxfId="1357"/>
      <tableStyleElement type="firstSubtotalRow" dxfId="1356"/>
      <tableStyleElement type="secondSubtotalRow" dxfId="1355"/>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externalLink" Target="externalLinks/externalLink3.xml"/><Relationship Id="rId11" Type="http://schemas.openxmlformats.org/officeDocument/2006/relationships/worksheet" Target="worksheets/sheet11.xml"/><Relationship Id="rId32" Type="http://schemas.microsoft.com/office/2007/relationships/slicerCache" Target="slicerCaches/slicerCache5.xml"/><Relationship Id="rId37" Type="http://schemas.openxmlformats.org/officeDocument/2006/relationships/sheetMetadata" Target="metadata.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82" Type="http://schemas.openxmlformats.org/officeDocument/2006/relationships/customXml" Target="../customXml/item43.xml"/><Relationship Id="rId19" Type="http://schemas.openxmlformats.org/officeDocument/2006/relationships/pivotCacheDefinition" Target="pivotCache/pivotCacheDefinition2.xml"/><Relationship Id="rId14" Type="http://schemas.openxmlformats.org/officeDocument/2006/relationships/externalLink" Target="externalLinks/externalLink1.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microsoft.com/office/2007/relationships/slicerCache" Target="slicerCaches/slicerCache3.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pivotCacheDefinition" Target="pivotCache/pivotCacheDefinition8.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3.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2.xml"/><Relationship Id="rId23" Type="http://schemas.openxmlformats.org/officeDocument/2006/relationships/pivotCacheDefinition" Target="pivotCache/pivotCacheDefinition6.xml"/><Relationship Id="rId28" Type="http://schemas.microsoft.com/office/2007/relationships/slicerCache" Target="slicerCaches/slicerCache1.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calcChain" Target="calcChain.xml"/><Relationship Id="rId34" Type="http://schemas.openxmlformats.org/officeDocument/2006/relationships/connections" Target="connections.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worksheet" Target="worksheets/sheet7.xml"/><Relationship Id="rId71" Type="http://schemas.openxmlformats.org/officeDocument/2006/relationships/customXml" Target="../customXml/item32.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7.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5</xdr:row>
          <xdr:rowOff>30480</xdr:rowOff>
        </xdr:from>
        <xdr:to>
          <xdr:col>6</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5</xdr:row>
          <xdr:rowOff>15240</xdr:rowOff>
        </xdr:from>
        <xdr:to>
          <xdr:col>7</xdr:col>
          <xdr:colOff>800100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5</xdr:row>
      <xdr:rowOff>106680</xdr:rowOff>
    </xdr:from>
    <xdr:to>
      <xdr:col>6</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5</xdr:row>
          <xdr:rowOff>45720</xdr:rowOff>
        </xdr:from>
        <xdr:to>
          <xdr:col>7</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5</xdr:row>
      <xdr:rowOff>91440</xdr:rowOff>
    </xdr:from>
    <xdr:to>
      <xdr:col>7</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7</xdr:row>
      <xdr:rowOff>60960</xdr:rowOff>
    </xdr:from>
    <xdr:to>
      <xdr:col>6</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7</xdr:row>
      <xdr:rowOff>68580</xdr:rowOff>
    </xdr:from>
    <xdr:to>
      <xdr:col>7</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7</xdr:row>
      <xdr:rowOff>138990</xdr:rowOff>
    </xdr:from>
    <xdr:to>
      <xdr:col>7</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10</xdr:row>
          <xdr:rowOff>30480</xdr:rowOff>
        </xdr:from>
        <xdr:to>
          <xdr:col>7</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12</xdr:row>
      <xdr:rowOff>78030</xdr:rowOff>
    </xdr:from>
    <xdr:to>
      <xdr:col>7</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14</xdr:row>
      <xdr:rowOff>144780</xdr:rowOff>
    </xdr:from>
    <xdr:to>
      <xdr:col>7</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12</xdr:row>
      <xdr:rowOff>152400</xdr:rowOff>
    </xdr:from>
    <xdr:to>
      <xdr:col>13</xdr:col>
      <xdr:colOff>182880</xdr:colOff>
      <xdr:row>26</xdr:row>
      <xdr:rowOff>160020</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861822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5.495635763888" createdVersion="8" refreshedVersion="8" minRefreshableVersion="3" recordCount="76"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47730" maxValue="9450000"/>
    </cacheField>
    <cacheField name="nosp2d" numFmtId="0">
      <sharedItems containsNonDate="0" containsString="0" containsBlank="1"/>
    </cacheField>
    <cacheField name="tglsp2d" numFmtId="14">
      <sharedItems containsNonDate="0" containsString="0" containsBlank="1"/>
    </cacheField>
    <cacheField name="NoSPM" numFmtId="0">
      <sharedItems containsNonDate="0" containsString="0" containsBlank="1"/>
    </cacheField>
    <cacheField name="Tanggal Invoice" numFmtId="14">
      <sharedItems containsNonDate="0" containsString="0" containsBlank="1"/>
    </cacheField>
    <cacheField name="DRPP" numFmtId="0">
      <sharedItems containsNonDate="0" containsString="0" containsBlank="1"/>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
        <s v="GUP 11"/>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SemiMixedTypes="0" containsNonDate="0" containsDate="1" containsString="0" minDate="2023-08-04T00:00:00" maxDate="2023-08-05T00:00:00"/>
    </cacheField>
    <cacheField name="no_SPBY" numFmtId="0">
      <sharedItems/>
    </cacheField>
    <cacheField name="tgl_spby" numFmtId="14">
      <sharedItems containsSemiMixedTypes="0" containsNonDate="0" containsDate="1" containsString="0" minDate="2023-06-05T00:00:00" maxDate="2023-08-05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936486"/>
    </cacheField>
    <cacheField name="PPh21" numFmtId="41">
      <sharedItems containsSemiMixedTypes="0" containsString="0" containsNumber="1" containsInteger="1" minValue="0" maxValue="255600"/>
    </cacheField>
    <cacheField name="PPh22" numFmtId="41">
      <sharedItems containsSemiMixedTypes="0" containsString="0" containsNumber="1" containsInteger="1" minValue="0" maxValue="28824"/>
    </cacheField>
    <cacheField name="PPh23" numFmtId="41">
      <sharedItems containsSemiMixedTypes="0" containsString="0" containsNumber="1" containsInteger="1" minValue="0" maxValue="17027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62.553377314813"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6">
        <s v="Belanja Bahan"/>
        <s v="Perjalanan Dinas"/>
        <s v="Non Ops Lainnya"/>
        <s v="Belanja Pemeliharaan"/>
        <s v="Keperluan Perkantoran"/>
        <s v="Persedia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62.553379629629"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DL. Program Pendidikan dan Pelatihan Vokasi"/>
        <s v="032.12.WA. Program Dukungan Manajemen"/>
      </sharedItems>
    </cacheField>
    <cacheField name="[Draft_SPBY].[Nama RO].[Nama RO]" caption="Nama RO" numFmtId="0" hierarchy="13"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Draft_SPBY].[Nama Komponen].[Nama Komponen]" caption="Nama Komponen" numFmtId="0" hierarchy="15" level="1">
      <sharedItems count="10">
        <s v="053. NSPK Kelembagaan Pendidikan KP"/>
        <s v="054. NSPK Ketenagaan Pendidikan KP"/>
        <s v="301. Pelayanan Tata Usaha dan Kerumahtanggaan Pendidikan Kelautan dan Perikanan"/>
        <s v="301. Pelayanan Keuangan Pendidikan Kelautan dan Perikanan"/>
        <s v="052. NSPK Peserta Didik Sarana dan Prasarana Pendidikan KP"/>
        <s v="301. Pelayanan Monitoring dan Evaluasi Pendidikan Kelautan dan Perikanan"/>
        <s v="306. Pelayanan Kerja Sama Pendidikan Kelautan dan Perikanan"/>
        <s v="301. Pelayanan Perencanaan dan Penganggaran Internal Pendidikan Kelautan"/>
        <s v="301. Aparatur KKP yang Diberikan Beasiswa"/>
        <s v="002. Operasional dan Pemeliharaan Kantor"/>
      </sharedItems>
    </cacheField>
    <cacheField name="[Draft_SPBY].[Nama Subkomponen].[Nama Subkomponen]" caption="Nama Subkomponen" numFmtId="0" hierarchy="17" level="1">
      <sharedItems count="19">
        <s v="A. Pengembangan Kelembagaan Pendidikan KP"/>
        <s v="A. Penyiapan Pendidik dan Tenaga Kependidikan"/>
        <s v="G. Bimbingan Penelitian Dan Pengabdian Kepada Masyarakat"/>
        <s v="G. Pembinaan Pelaksanaan Kewirausahaan dan TEFA"/>
        <s v="B. Pengendalian Sarana Prasarana"/>
        <s v="A. Monitoring Evaluasi Kinerja Pendidikan KP"/>
        <s v="C. Monitoring Evaluasi Penyelenggaraan Pendidikan KP"/>
        <s v="A. Kerjasama Pendidikan KP"/>
        <s v="B. Sinkronisasi Kegiatan Pendidikan KP"/>
        <s v="A. Tugas Belajar Baru"/>
        <s v="A. Penyusunan Laporan Keuangan dan PIPK"/>
        <s v="C. Verifikasi dan Validasi Pertanggung Jawaban Kegiatan"/>
        <s v="D. Pengelolaan PNBP Lingkup Satuan Pendidikan KP"/>
        <s v="E. Pemutakhiran data Administrasi Keuangan"/>
        <s v="F. Dukungan Kegiatan BRSDMKP"/>
        <s v="B. Pembinaan dan Koordinasi Pimpinan"/>
        <s v="E. Pengelolaan Administrasi Kepegawaian Pusdik KP"/>
        <s v="GA. Operasional dan Pemeliharaan Kantor Pusat Pendidikan KP"/>
        <s v="GC. Pemeliharaan Kantor Pusat Pendidikan KP"/>
      </sharedItems>
    </cacheField>
    <cacheField name="[Draft_SPBY].[Nama Akun].[Nama Akun]" caption="Nama Akun" numFmtId="0" hierarchy="19" level="1">
      <sharedItems count="7">
        <s v="521211. Belanja Bahan"/>
        <s v="524111. Belanja Perjalanan Dinas Biasa"/>
        <s v="521219. Belanja Barang Non Operasional Lainnya"/>
        <s v="521111. Belanja Keperluan Perkantoran"/>
        <s v="521811. Belanja Barang Persediaan Barang Konsumsi"/>
        <s v="523121. Belanja Pemeliharaan Peralatan dan Mesin"/>
        <s v="523199. Belanja Pemeliharaan Lainnya"/>
      </sharedItems>
    </cacheField>
    <cacheField name="[Draft_SPBY].[Detil].[Detil]" caption="Detil" numFmtId="0" hierarchy="20" level="1">
      <sharedItems count="23">
        <s v="Konsumsi/bahan makanan"/>
        <s v="Perjalanan Pembentukan Kelembagaan Pendidikan KP"/>
        <s v="Perjalanan Penyiapan Pendidik dan Tenaga Kependidikan"/>
        <s v="Perjalanan Bimbingan Penelitian dan Pengabdian Kepada"/>
        <s v="Perjalanan Pembinaan Kewirausahaan dan Tefa"/>
        <s v="Perjalanan Pengendalian Sarana Prasarana"/>
        <s v="Perjalanan Monitoring Evaluasi Kinerja Pendidikan KP"/>
        <s v="Langganan biaya aplikasi komunikasi daring (zoom/linktree/zoho)"/>
        <s v="Perjalanan Sinkronisasi Kegiatan Pendidikan KP"/>
        <s v="ATK"/>
        <s v="Bahan Komputer"/>
        <s v="Perjalanan Verifikasi dan Validasi Pertanggung Jawaban Kegiatan"/>
        <s v="Perjalanan Pengelolaan PNBP Lingkup Satuan Pendidikan KP"/>
        <s v="Perjalanan Pembinaan, Koordinasi dan Pendampingan Pimpinan"/>
        <s v="Perjalanan Pengelolaan SDM Aparatur"/>
        <s v="BPJS Ketenagakerjaan Pengemudi dan Pramubhakti"/>
        <s v="Estetika Kantor dan Pengharum Ruangan"/>
        <s v="Jamuan"/>
        <s v="Keperluan sehari hari perkantoran"/>
        <s v="Laptop/Notebook"/>
        <s v="Pemeliharaan dan Operasional Kendaraan Roda 4"/>
        <s v="Pemeliharaan dan Operasional Kendaraan Roda Dua"/>
        <s v="Pemeliharaan Aquarium (2 unit)"/>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62.547669791667" backgroundQuery="1" createdVersion="3" refreshedVersion="8" minRefreshableVersion="3" recordCount="0" supportSubquery="1" supportAdvancedDrill="1" xr:uid="{C44108A1-593B-4E82-BB96-767338A19FBF}">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56653320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pembahasan pedoman pembelajaran digital. Tgl 21 Juni 2023"/>
    <n v="215000"/>
    <m/>
    <m/>
    <m/>
    <m/>
    <m/>
    <s v="03250/KW/626402/2023"/>
    <s v="04 Agustus 2023"/>
    <s v="03404/PB/626402/2023"/>
    <s v="21 Juni 2023"/>
    <x v="0"/>
    <m/>
    <m/>
    <s v="03250"/>
    <d v="2023-08-04T00:00:00"/>
    <s v="03404"/>
    <d v="2023-06-21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snack pagi) dalam rangka rapat persiapan kegiatan Focus Group Discussion (FGD). Tgl 22 Juni 2023"/>
    <n v="610000"/>
    <m/>
    <m/>
    <m/>
    <m/>
    <m/>
    <s v="03251/KW/626402/2023"/>
    <s v="04 Agustus 2023"/>
    <s v="03405/PB/626402/2023"/>
    <s v="22 Juni 2023"/>
    <x v="0"/>
    <m/>
    <m/>
    <s v="03251"/>
    <d v="2023-08-04T00:00:00"/>
    <s v="03405"/>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rapat (makan siang) dalam rangka rapat persiapan kegiatan Focus Group Discussion (FGD). Tgl 22 Juni 2023"/>
    <n v="1120000"/>
    <m/>
    <m/>
    <m/>
    <m/>
    <m/>
    <s v="03252/KW/626402/2023"/>
    <s v="04 Agustus 2023"/>
    <s v="03406/PB/626402/2023"/>
    <s v="22 Juni 2023"/>
    <x v="0"/>
    <m/>
    <m/>
    <s v="03252"/>
    <d v="2023-08-04T00:00:00"/>
    <s v="03406"/>
    <d v="2023-06-22T00:00:00"/>
    <s v="00222/UM/626402/2023"/>
    <s v="Belanja Barang"/>
    <s v="Belanja Barang Non Operasional"/>
    <s v="Belanja Bahan"/>
    <s v="Non Covid"/>
    <s v="DL.2376.AFA.001.051.A"/>
    <s v="DL.2376.AFA.001.051.A.5212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Bogor (PP) tgl 16 Juni 2023. Menghadiri Rapat Updating percepatan pengesahan CTA 2021 dan implementasi dan sinkronisasi peraturan perundang-undangan"/>
    <n v="313500"/>
    <m/>
    <m/>
    <m/>
    <m/>
    <m/>
    <s v="03253/KW/626402/2023"/>
    <s v="04 Agustus 2023"/>
    <s v="03407/PB/626402/2023"/>
    <s v="16 Juni 2023"/>
    <x v="0"/>
    <m/>
    <m/>
    <s v="03253"/>
    <d v="2023-08-04T00:00:00"/>
    <s v="03407"/>
    <d v="2023-06-16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Gedung 1 BRSDM Ancol (PP) tgl 21 Juni 2023. Melakukan Pembahasan Pedoman Pembelajaran Digital. Tgl 21 Juni 2023"/>
    <n v="1350000"/>
    <m/>
    <m/>
    <m/>
    <m/>
    <m/>
    <s v="03254/KW/626402/2023"/>
    <s v="04 Agustus 2023"/>
    <s v="03408/PB/626402/2023"/>
    <s v="21 Juni 2023"/>
    <x v="0"/>
    <m/>
    <m/>
    <s v="03254"/>
    <d v="2023-08-04T00:00:00"/>
    <s v="03408"/>
    <d v="2023-06-21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Harris Hotel, Tebet Jakarta (PP) tgl 27 Juni 2023. Mengikuti Diskusi Terfokus (FGD) dngn tema potensi pengemb. SDM tenaga kerja &amp; teknologi ditigal, Tgl. 27 Juni"/>
    <n v="150000"/>
    <m/>
    <m/>
    <m/>
    <m/>
    <m/>
    <s v="03237/KW/626402/2023"/>
    <s v="04 Agustus 2023"/>
    <s v="03409/PB/626402/2023"/>
    <s v="27 Juni 2023"/>
    <x v="0"/>
    <m/>
    <m/>
    <s v="03237"/>
    <d v="2023-08-04T00:00:00"/>
    <s v="03409"/>
    <d v="2023-06-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akarta-Padjadjaran Hotel, Bogor (PP) tgl 26-27 Juli 2023. Rapat monitoring dan evaluasi tata kelola perizinan dan kepelautan. Tgl 27 Juli 2023"/>
    <n v="255000"/>
    <m/>
    <m/>
    <m/>
    <m/>
    <m/>
    <s v="03255/KW/626402/2023"/>
    <s v="04 Agustus 2023"/>
    <s v="03410/PB/626402/2023"/>
    <s v="27 Juli 2023"/>
    <x v="0"/>
    <m/>
    <m/>
    <s v="03255"/>
    <d v="2023-08-04T00:00:00"/>
    <s v="03410"/>
    <d v="2023-07-27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s v="Perjalanan Bimbingan dan Pembinaan Metode dan Kurikulum"/>
    <s v="000149"/>
    <s v="Belanja perjadin biasa. Jkt-Polbangtan, Bogor (PP) tgl 28 Juli 2023. Koordinasi &amp; studi banding evaluasi penyelenggaraan pendidikan tinggi oleh kementerian lain &amp; lembaga pemerintah non"/>
    <n v="1714500"/>
    <m/>
    <m/>
    <m/>
    <m/>
    <m/>
    <s v="03256/KW/626402/2023"/>
    <s v="04 Agustus 2023"/>
    <s v="03411/PB/626402/2023"/>
    <s v="28 Juli 2023"/>
    <x v="0"/>
    <m/>
    <m/>
    <s v="03256"/>
    <d v="2023-08-04T00:00:00"/>
    <s v="03411"/>
    <d v="2023-07-28T00:00:00"/>
    <s v="00222/UM/626402/2023"/>
    <s v="Belanja Barang"/>
    <s v="Belanja Barang Non Operasional"/>
    <s v="Perjalanan Dinas"/>
    <s v="Non Covid"/>
    <s v="DL.2376.AFA.001.051.A"/>
    <s v="DL.2376.AFA.001.051.A.524111"/>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rapat (snack) Rapat Progress Pentaru 2023, Kolab.Pemanfaatan Kapal,TL Pembangunan Poltek AUP, penyusunan buku kurikulum. Tgl 19 Juni 2023"/>
    <n v="820000"/>
    <m/>
    <m/>
    <m/>
    <m/>
    <m/>
    <s v="03257/KW/626402/2023"/>
    <s v="04 Agustus 2023"/>
    <s v="03412/PB/626402/2023"/>
    <s v="19 Juni 2023"/>
    <x v="0"/>
    <m/>
    <m/>
    <s v="03257"/>
    <d v="2023-08-04T00:00:00"/>
    <s v="03412"/>
    <d v="2023-06-19T00:00:00"/>
    <s v="00222/UM/626402/2023"/>
    <s v="Belanja Barang"/>
    <s v="Belanja Barang Non Operasional"/>
    <s v="Belanja Bahan"/>
    <s v="Non Covid"/>
    <s v="DL.2376.AFA.001.052.B"/>
    <s v="DL.2376.AFA.001.052.B.5212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Poltek AUP (PP) Tgl 27 Juni 2023. Dalam rangka Koordinasi Sarana dan Prasarana persiapan wisuda peserta didik tahun 2022/2023. Tgl 27 Juni 2023"/>
    <n v="210000"/>
    <m/>
    <m/>
    <m/>
    <m/>
    <m/>
    <s v="03258/KW/626402/2023"/>
    <s v="04 Agustus 2023"/>
    <s v="03413/PB/626402/2023"/>
    <s v="27 Juni 2023"/>
    <x v="0"/>
    <m/>
    <m/>
    <s v="03258"/>
    <d v="2023-08-04T00:00:00"/>
    <s v="03413"/>
    <d v="2023-06-27T00:00:00"/>
    <s v="00222/UM/626402/2023"/>
    <s v="Belanja Barang"/>
    <s v="Belanja Barang Non Operasional"/>
    <s v="Perjalanan Dinas"/>
    <s v="Non Covid"/>
    <s v="DL.2376.AFA.001.052.B"/>
    <s v="DL.2376.AFA.001.052.B.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Jkt-Bogor (PP)  dalam rangka Studi Banding dlm menghadapi evaluasi penyelenggaraan Perguruan Tinggi di bawah Kementerian Lain &amp; Lembaga Pemerintah Non"/>
    <n v="1601500"/>
    <m/>
    <m/>
    <m/>
    <m/>
    <m/>
    <s v="03242/KW/626402/2023"/>
    <s v="04 Agustus 2023"/>
    <s v="03391/PB/626402/2023"/>
    <s v="28 Juli 2023"/>
    <x v="0"/>
    <m/>
    <m/>
    <s v="03242"/>
    <d v="2023-08-04T00:00:00"/>
    <s v="03391"/>
    <d v="2023-07-28T00:00:00"/>
    <s v="00221/UM/626402/2023"/>
    <s v="Belanja Barang"/>
    <s v="Belanja Barang Non Operasional"/>
    <s v="Perjalanan Dinas"/>
    <s v="Non Covid"/>
    <s v="DL.2376.AFA.001.053.A"/>
    <s v="DL.2376.AFA.001.053.A.524111"/>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ATK"/>
    <s v="000184"/>
    <s v="Belanja Bahan Pembelian ATK dalam rangka Pembaruan Data Pendidik dan Tenaga Kependidikan Satdik KP per Juni 2023 (Keg Penyiapan Pendidik dan Tenaga Kependidikan TA."/>
    <n v="997000"/>
    <m/>
    <m/>
    <m/>
    <m/>
    <m/>
    <s v="03239/KW/626402/2023"/>
    <s v="04 Agustus 2023"/>
    <s v="03386/PB/626402/2023"/>
    <s v="05 Juni 2023"/>
    <x v="0"/>
    <m/>
    <m/>
    <s v="03239"/>
    <d v="2023-08-04T00:00:00"/>
    <s v="03386"/>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Bahan Komputer"/>
    <s v="000183"/>
    <s v="Belanja Bahan Pembelian Bahan Komputer dalam rangka Pembaruan Data Pendidik dan Tenaga Kependidikan Satdik KP per Juni 2023 (Keg Penyiapan Pendidik dan Tenaga"/>
    <n v="1485000"/>
    <m/>
    <m/>
    <m/>
    <m/>
    <m/>
    <s v="03240/KW/626402/2023"/>
    <s v="04 Agustus 2023"/>
    <s v="03387/PB/626402/2023"/>
    <s v="05 Juni 2023"/>
    <x v="0"/>
    <m/>
    <m/>
    <s v="03240"/>
    <d v="2023-08-04T00:00:00"/>
    <s v="03387"/>
    <d v="2023-06-05T00:00:00"/>
    <s v="00221/UM/626402/2023"/>
    <s v="Belanja Barang"/>
    <s v="Belanja Barang Non Operasional"/>
    <s v="Belanja Bahan"/>
    <s v="Non Covid"/>
    <s v="DL.2376.AFA.001.054.A"/>
    <s v="DL.2376.AFA.001.054.A.5212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mbaruan Data Pendidik dan Tenaga Kependidikan Satdik KP per Juni 2023 (Keg Penyiapan Pendidik dan Tenaga Kependidikan TA."/>
    <n v="1499200"/>
    <m/>
    <m/>
    <m/>
    <m/>
    <m/>
    <s v="03241/KW/626402/2023"/>
    <s v="04 Agustus 2023"/>
    <s v="03389/PB/626402/2023"/>
    <s v="04 Juli 2023"/>
    <x v="0"/>
    <m/>
    <m/>
    <s v="03241"/>
    <d v="2023-08-04T00:00:00"/>
    <s v="03389"/>
    <d v="2023-07-04T00:00:00"/>
    <s v="00221/UM/626402/2023"/>
    <s v="Belanja Barang"/>
    <s v="Belanja Barang Non Operasional"/>
    <s v="Belanja Bahan"/>
    <s v="Non Covid"/>
    <s v="DL.2376.AFA.001.054.A"/>
    <s v="DL.2376.AFA.001.054.A.521211"/>
    <s v="Pusat Pendidikan KP"/>
    <s v="Kelembagaan dan Ketenagaan"/>
    <s v="Ketenagaan"/>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s v="Perjalanan Penyiapan Pendidik dan Tenaga Kependidikan"/>
    <s v="000185"/>
    <s v="Belanja Perjadin Biasa Jkt (GMB II KKP Pusat) - Jkt (BBRSEKP Ancol) PP tgl 13 Juni 2023 dalam rangka Menghadiri Rapat Tindak Lanjut MoU antara BRSDM dan Korea-Indonesia"/>
    <n v="150000"/>
    <m/>
    <m/>
    <m/>
    <m/>
    <m/>
    <s v="03238/KW/626402/2023"/>
    <s v="04 Agustus 2023"/>
    <s v="03385/PB/626402/2023"/>
    <s v="13 Juni 2023"/>
    <x v="0"/>
    <m/>
    <m/>
    <s v="03238"/>
    <d v="2023-08-04T00:00:00"/>
    <s v="03385"/>
    <d v="2023-06-13T00:00:00"/>
    <s v="00221/UM/626402/2023"/>
    <s v="Belanja Barang"/>
    <s v="Belanja Barang Non Operasional"/>
    <s v="Perjalanan Dinas"/>
    <s v="Non Covid"/>
    <s v="DL.2376.AFA.001.054.A"/>
    <s v="DL.2376.AFA.001.054.A.52411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Bogor, Jabar (PP). Tgl 3 Juli 2023. Dalam rangka mengikuti kegiatan Rapat Koordinasi Nasional Kearsipan KKP Tahun 2023. Tgl 3 Juli 2023"/>
    <n v="1617600"/>
    <m/>
    <m/>
    <m/>
    <m/>
    <m/>
    <s v="03268/KW/626402/2023"/>
    <s v="04 Agustus 2023"/>
    <s v="03445/PB/626402/2023"/>
    <s v="03 Juli 2023"/>
    <x v="0"/>
    <m/>
    <m/>
    <s v="03268"/>
    <d v="2023-08-04T00:00:00"/>
    <s v="03445"/>
    <d v="2023-07-03T00:00:00"/>
    <s v="00223/UM/626402/2023"/>
    <s v="Belanja Barang"/>
    <s v="Belanja Barang Non Operasional"/>
    <s v="Perjalanan Dinas"/>
    <s v="Non Covid"/>
    <s v="WA.2378.EBA.962.301.C"/>
    <s v="WA.2378.EBA.962.301.C.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s v="Perjalanan Koordinasi"/>
    <s v="000628"/>
    <s v="Belanja Perjadin Dalam Kota. Transport lokal Jakarta - Ancol, Jakut (PP). Tgl. 20 Juni 2023. Dalam rangka keg Rapat Tim Verifikasi Penilaian Instrumen Pengawasan Kearsipan. Tgl. 20"/>
    <n v="300000"/>
    <m/>
    <m/>
    <m/>
    <m/>
    <m/>
    <s v="03269/KW/626402/2023"/>
    <s v="04 Agustus 2023"/>
    <s v="03446/PB/626402/2023"/>
    <s v="20 Juni 2023"/>
    <x v="0"/>
    <m/>
    <m/>
    <s v="03269"/>
    <d v="2023-08-04T00:00:00"/>
    <s v="03446"/>
    <d v="2023-06-20T00:00:00"/>
    <s v="00223/UM/626402/2023"/>
    <s v="Belanja Barang"/>
    <s v="Belanja Barang Non Operasional"/>
    <s v="Perjalanan Dinas"/>
    <s v="Non Covid"/>
    <s v="WA.2378.EBA.962.301.C"/>
    <s v="WA.2378.EBA.962.301.C.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Jakarta - Ancol, Jakarta. Tgl. 28 Juli 2023. Dalam rangka mendampingi Plt. Kapusdik KP pada Pelepasan pegawai yg memasuki masa Purna Tugas di lingkup"/>
    <n v="300000"/>
    <m/>
    <m/>
    <m/>
    <m/>
    <m/>
    <s v="03270/KW/626402/2023"/>
    <s v="04 Agustus 2023"/>
    <s v="03448/PB/626402/2023"/>
    <s v="28 Juli 2023"/>
    <x v="0"/>
    <m/>
    <m/>
    <s v="03270"/>
    <d v="2023-08-04T00:00:00"/>
    <s v="03448"/>
    <d v="2023-07-28T00:00:00"/>
    <s v="00223/UM/626402/2023"/>
    <s v="Belanja Barang"/>
    <s v="Belanja Barang Non Operasional"/>
    <s v="Perjalanan Dinas"/>
    <s v="Non Covid"/>
    <s v="WA.2378.EBA.962.301.E"/>
    <s v="WA.2378.EBA.962.301.E.524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s v="Perjalanan Koordinasi"/>
    <s v="000641"/>
    <s v="Belanja Perjadin Dalam Kota. Pembayaran transprt lokal Jkt - BKN, Jaktim (PP). Tgl 2023. Dalam rangka koordinasi kepegawaian dengan Pusbang ASN BKN. Tgl. 27 Juli 2023"/>
    <n v="150000"/>
    <m/>
    <m/>
    <m/>
    <m/>
    <m/>
    <s v="03271/KW/626402/2023"/>
    <s v="04 Agustus 2023"/>
    <s v="03449/PB/626402/2023"/>
    <s v="27 Juli 2023"/>
    <x v="0"/>
    <m/>
    <m/>
    <s v="03271"/>
    <d v="2023-08-04T00:00:00"/>
    <s v="03449"/>
    <d v="2023-07-27T00:00:00"/>
    <s v="00223/UM/626402/2023"/>
    <s v="Belanja Barang"/>
    <s v="Belanja Barang Non Operasional"/>
    <s v="Perjalanan Dinas"/>
    <s v="Non Covid"/>
    <s v="WA.2378.EBA.962.301.E"/>
    <s v="WA.2378.EBA.962.301.E.524113"/>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SUPM Tegal (PP) tgl 22-24 Juni 2023. Pendampingan SUPM Tegal pada kunjungan JICA untuk pengamatan langsung sistem pendidikan bidang Perikanan."/>
    <n v="2953500"/>
    <m/>
    <m/>
    <m/>
    <m/>
    <m/>
    <s v="03259/KW/626402/2023"/>
    <s v="04 Agustus 2023"/>
    <s v="03414/PB/626402/2023"/>
    <s v="26 Juni 2023"/>
    <x v="0"/>
    <m/>
    <m/>
    <s v="03259"/>
    <d v="2023-08-04T00:00:00"/>
    <s v="03414"/>
    <d v="2023-06-26T00:00:00"/>
    <s v="00222/UM/626402/2023"/>
    <s v="Belanja Barang"/>
    <s v="Belanja Barang Non Operasional"/>
    <s v="Perjalanan Dinas"/>
    <s v="Non Covid"/>
    <s v="WA.2378.EBA.962.301.H"/>
    <s v="WA.2378.EBA.962.301.H.524111"/>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elanja Keperluan Sehari-hari Perkantoran: Pembayaran air minum keperluan pegawai Pusat Pendidikan KP periode Bulan Juni 2023. Tgl. 30 Juni 2023"/>
    <n v="820000"/>
    <m/>
    <m/>
    <m/>
    <m/>
    <m/>
    <s v="03272/KW/626402/2023"/>
    <s v="04 Agustus 2023"/>
    <s v="03450/PB/626402/2023"/>
    <s v="30 Juni 2023"/>
    <x v="0"/>
    <m/>
    <m/>
    <s v="03272"/>
    <d v="2023-08-04T00:00:00"/>
    <s v="03450"/>
    <d v="2023-06-3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makanan/minuman kecil untuk rapat &amp; penerimaan tamu keg operasional Pusat Pendidikan KP Bulan Juli 2023, Tgl. 10 Juli 2023"/>
    <n v="1661000"/>
    <m/>
    <m/>
    <m/>
    <m/>
    <m/>
    <s v="03235/KW/626402/2023"/>
    <s v="04 Agustus 2023"/>
    <s v="03452/PB/626402/2023"/>
    <s v="10 Juli 2023"/>
    <x v="0"/>
    <m/>
    <m/>
    <s v="03235"/>
    <d v="2023-08-04T00:00:00"/>
    <s v="03452"/>
    <d v="2023-07-1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Pembelian keperluan rumah tangga pantry kegiatan Pusat Pendidikan KP Bulan Juli 2023, Tgl. 10 Juli 2023."/>
    <n v="2133000"/>
    <m/>
    <m/>
    <m/>
    <m/>
    <m/>
    <s v="03273/KW/626402/2023"/>
    <s v="04 Agustus 2023"/>
    <s v="03453/PB/626402/2023"/>
    <s v="10 Juli 2023"/>
    <x v="0"/>
    <m/>
    <m/>
    <s v="03273"/>
    <d v="2023-08-04T00:00:00"/>
    <s v="03453"/>
    <d v="2023-07-10T00:00:00"/>
    <s v="00223/UM/626402/2023"/>
    <s v="Belanja Barang"/>
    <s v="Belanja Barang Operasional"/>
    <s v="Keperluan Perkantoran"/>
    <s v="Non Covid"/>
    <s v="WA.2378.EBA.994.002.GA"/>
    <s v="WA.2378.EBA.994.002.GA.521111"/>
    <s v="Pusat Pendidikan KP"/>
    <s v="Tata Usaha"/>
    <s v="Umum"/>
    <n v="211378"/>
    <n v="0"/>
    <n v="2882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elian air minum pegawai Pusat Pendidikan KP Bulan Juli 2023. Tgl. 11 Juli 2023"/>
    <n v="894000"/>
    <m/>
    <m/>
    <m/>
    <m/>
    <m/>
    <s v="03274/KW/626402/2023"/>
    <s v="04 Agustus 2023"/>
    <s v="03456/PB/626402/2023"/>
    <s v="11 Juli 2023"/>
    <x v="0"/>
    <m/>
    <m/>
    <s v="03274"/>
    <d v="2023-08-04T00:00:00"/>
    <s v="03456"/>
    <d v="2023-07-1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1 Juli 2023"/>
    <n v="195000"/>
    <m/>
    <m/>
    <m/>
    <m/>
    <m/>
    <s v="03275/KW/626402/2023"/>
    <s v="04 Agustus 2023"/>
    <s v="03457/PB/626402/2023"/>
    <s v="21 Juli 2023"/>
    <x v="0"/>
    <m/>
    <m/>
    <s v="03275"/>
    <d v="2023-08-04T00:00:00"/>
    <s v="03457"/>
    <d v="2023-07-2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Sehari-hari Perkantoran: Pembuatan stempel keperluan kantor Pusat Pendidikan KP. Tgl. 29 Juli 2023"/>
    <n v="300000"/>
    <m/>
    <m/>
    <m/>
    <m/>
    <m/>
    <s v="03276/KW/626402/2023"/>
    <s v="04 Agustus 2023"/>
    <s v="03458/PB/626402/2023"/>
    <s v="29 Juli 2023"/>
    <x v="0"/>
    <m/>
    <m/>
    <s v="03276"/>
    <d v="2023-08-04T00:00:00"/>
    <s v="03458"/>
    <d v="2023-07-29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Estetika Kantor dan Pengharum Ruangan"/>
    <s v="000518"/>
    <s v="Belanja Keperluan Perkantoran: Pembayaran biaya estetika kantor kegiatan Pusat Pendidikan KP periode Bulan Juli 2023. Tgl. 20 Juli 2023."/>
    <n v="1750000"/>
    <m/>
    <m/>
    <m/>
    <m/>
    <m/>
    <s v="03277/KW/626402/2023"/>
    <s v="04 Agustus 2023"/>
    <s v="03459/PB/626402/2023"/>
    <s v="20 Juli 2023"/>
    <x v="0"/>
    <m/>
    <m/>
    <s v="03277"/>
    <d v="2023-08-04T00:00:00"/>
    <s v="03459"/>
    <d v="2023-07-20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BPJS Ketenagakerjaan Pengemudi dan Pramubhakti"/>
    <s v="000514"/>
    <s v="Belanja Keperluan Perkantoran: Pembayaran BPJS Ketenagakerjaan Pengemudi dan Pramubhakti lingkup Pusat Pendidikan KP Bulan Juli 2023, Tgl 27 Juli 2023."/>
    <n v="360719"/>
    <m/>
    <m/>
    <m/>
    <m/>
    <m/>
    <s v="03278/KW/626402/2023"/>
    <s v="04 Agustus 2023"/>
    <s v="03460/PB/626402/2023"/>
    <s v="27 Juli 2023"/>
    <x v="0"/>
    <m/>
    <m/>
    <s v="03278"/>
    <d v="2023-08-04T00:00:00"/>
    <s v="03460"/>
    <d v="2023-07-27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Pembahasan Kelompok Kerja Pusat Pendidikan KP. Tgl. 31 Juli 2023"/>
    <n v="784600"/>
    <m/>
    <m/>
    <m/>
    <m/>
    <m/>
    <s v="03279/KW/626402/2023"/>
    <s v="04 Agustus 2023"/>
    <s v="03461/PB/626402/2023"/>
    <s v="31 Juli 2023"/>
    <x v="0"/>
    <m/>
    <m/>
    <s v="03279"/>
    <d v="2023-08-04T00:00:00"/>
    <s v="03461"/>
    <d v="2023-07-3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snack) Jamuan kegiatan Rapat Entry Meeting Pelaksanaan Pemantauan dengan Objek survey Penyelenggaraan Pendidikan KP pada Pusdik KP. Tgl. 1 Agustus 2023"/>
    <n v="726000"/>
    <m/>
    <m/>
    <m/>
    <m/>
    <m/>
    <s v="03280/KW/626402/2023"/>
    <s v="04 Agustus 2023"/>
    <s v="03462/PB/626402/2023"/>
    <s v="01 Agustus 2023"/>
    <x v="0"/>
    <m/>
    <m/>
    <s v="03280"/>
    <d v="2023-08-04T00:00:00"/>
    <s v="03462"/>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Pembelian konsumsi (makan) Jamuan kegiatan Rapat Entry Meeting Pelaksanaan Pemantauan dengan Objek survey Penyelenggaraan Pendidikan KP pada Pusdik KP. Tgl. 1 Agustus 2023"/>
    <n v="1848000"/>
    <m/>
    <m/>
    <m/>
    <m/>
    <m/>
    <s v="03281/KW/626402/2023"/>
    <s v="04 Agustus 2023"/>
    <s v="03463/PB/626402/2023"/>
    <s v="01 Agustus 2023"/>
    <x v="0"/>
    <m/>
    <m/>
    <s v="03281"/>
    <d v="2023-08-04T00:00:00"/>
    <s v="03463"/>
    <d v="2023-08-01T00:00:00"/>
    <s v="00223/UM/626402/2023"/>
    <s v="Belanja Barang"/>
    <s v="Belanja Barang Operasional"/>
    <s v="Keperluan Perkantoran"/>
    <s v="Non Covid"/>
    <s v="WA.2378.EBA.994.002.GA"/>
    <s v="WA.2378.EBA.994.002.GA.5211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rencanaan dan Evaluasi Pusat Pendidikan KP Bulan Juli 2023. Tgl"/>
    <n v="990000"/>
    <m/>
    <m/>
    <m/>
    <m/>
    <m/>
    <s v="03290/KW/626402/2023"/>
    <s v="04 Agustus 2023"/>
    <s v="03472/PB/626402/2023"/>
    <s v="01 Agustus 2023"/>
    <x v="0"/>
    <m/>
    <m/>
    <s v="03290"/>
    <d v="2023-08-04T00:00:00"/>
    <s v="03472"/>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Penyelenggaraan Pendidikan Pusat Pendidikan KP Bulan Juli 2023. Tgl"/>
    <n v="1000000"/>
    <m/>
    <m/>
    <m/>
    <m/>
    <m/>
    <s v="03291/KW/626402/2023"/>
    <s v="04 Agustus 2023"/>
    <s v="03473/PB/626402/2023"/>
    <s v="01 Agustus 2023"/>
    <x v="0"/>
    <m/>
    <m/>
    <s v="03291"/>
    <d v="2023-08-04T00:00:00"/>
    <s v="03473"/>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idang Kelembagaan dan Ketenagan Pusat Pendidikan KP Bulan Juli 2023. Tgl"/>
    <n v="1000000"/>
    <m/>
    <m/>
    <m/>
    <m/>
    <m/>
    <s v="03292/KW/626402/2023"/>
    <s v="04 Agustus 2023"/>
    <s v="03474/PB/626402/2023"/>
    <s v="01 Agustus 2023"/>
    <x v="0"/>
    <m/>
    <m/>
    <s v="03292"/>
    <d v="2023-08-04T00:00:00"/>
    <s v="03474"/>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ATK"/>
    <s v="000520"/>
    <s v="Belanja Barang Persediaan Barang Konsumsi: Pembelian ATK kegiatan operasional Bagian Tata Usaha Pusat Pendidikan KP Bulan Juli 2023. Tgl"/>
    <n v="995000"/>
    <m/>
    <m/>
    <m/>
    <m/>
    <m/>
    <s v="03293/KW/626402/2023"/>
    <s v="04 Agustus 2023"/>
    <s v="03475/PB/626402/2023"/>
    <s v="01 Agustus 2023"/>
    <x v="0"/>
    <m/>
    <m/>
    <s v="03293"/>
    <d v="2023-08-04T00:00:00"/>
    <s v="03475"/>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agian Tata Usaha Pusat Pendidikan KP Bulan Juli 2023. Tgl"/>
    <n v="1495000"/>
    <m/>
    <m/>
    <m/>
    <m/>
    <m/>
    <s v="03294/KW/626402/2023"/>
    <s v="04 Agustus 2023"/>
    <s v="03476/PB/626402/2023"/>
    <s v="01 Agustus 2023"/>
    <x v="0"/>
    <m/>
    <m/>
    <s v="03294"/>
    <d v="2023-08-04T00:00:00"/>
    <s v="03476"/>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rencanaan dan Evaluasi Pusat Pendidikan KP Bulan Juli 2023. Tgl"/>
    <n v="1500000"/>
    <m/>
    <m/>
    <m/>
    <m/>
    <m/>
    <s v="03295/KW/626402/2023"/>
    <s v="04 Agustus 2023"/>
    <s v="03477/PB/626402/2023"/>
    <s v="01 Agustus 2023"/>
    <x v="0"/>
    <m/>
    <m/>
    <s v="03295"/>
    <d v="2023-08-04T00:00:00"/>
    <s v="03477"/>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Penyelenggaran Pendidkan Pusat Pendidikan KP Bulan Juli 2023. Tgl"/>
    <n v="1495000"/>
    <m/>
    <m/>
    <m/>
    <m/>
    <m/>
    <s v="03296/KW/626402/2023"/>
    <s v="04 Agustus 2023"/>
    <s v="03478/PB/626402/2023"/>
    <s v="01 Agustus 2023"/>
    <x v="0"/>
    <m/>
    <m/>
    <s v="03296"/>
    <d v="2023-08-04T00:00:00"/>
    <s v="03478"/>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Bahan Komputer"/>
    <s v="000521"/>
    <s v="Belanja Barang Persediaan Barang Konsumsi: Pembelian Bahan Komputer kegiatan operasional Bidang Kelembagaan dan Ketenagaan Pusat Pendidikan KP Bulan Juli 2023. Tgl  1"/>
    <n v="1500000"/>
    <m/>
    <m/>
    <m/>
    <m/>
    <m/>
    <s v="03297/KW/626402/2023"/>
    <s v="04 Agustus 2023"/>
    <s v="03479/PB/626402/2023"/>
    <s v="01 Agustus 2023"/>
    <x v="0"/>
    <m/>
    <m/>
    <s v="03297"/>
    <d v="2023-08-04T00:00:00"/>
    <s v="03479"/>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Juli 2023. Tgl  1 Agustus 2023"/>
    <n v="80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Juli 2023. Tgl  1 Agustus 2023"/>
    <n v="880000"/>
    <m/>
    <m/>
    <m/>
    <m/>
    <m/>
    <s v="03298/KW/626402/2023"/>
    <s v="04 Agustus 2023"/>
    <s v="03480/PB/626402/2023"/>
    <s v="01 Agustus 2023"/>
    <x v="0"/>
    <m/>
    <m/>
    <s v="03298"/>
    <d v="2023-08-04T00:00:00"/>
    <s v="03480"/>
    <d v="2023-08-01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A4"/>
    <s v="000522"/>
    <s v="Belanja Barang Persediaan Barang Konsumsi: Pembelian kertas foto copy kegiatan operasional Pusat Pendidikan KP Bulan Agustus 2023. Tgl  3 Agustus 2023"/>
    <n v="80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s v="Kertas Fotocopy F4"/>
    <s v="000523"/>
    <s v="Belanja Barang Persediaan Barang Konsumsi: Pembelian kertas foto copy kegiatan operasional Pusat Pendidikan KP Bulan Agustus 2023. Tgl  3 Agustus 2023"/>
    <n v="880000"/>
    <m/>
    <m/>
    <m/>
    <m/>
    <m/>
    <s v="03299/KW/626402/2023"/>
    <s v="04 Agustus 2023"/>
    <s v="03481/PB/626402/2023"/>
    <s v="03 Agustus 2023"/>
    <x v="0"/>
    <m/>
    <m/>
    <s v="03299"/>
    <d v="2023-08-04T00:00:00"/>
    <s v="03481"/>
    <d v="2023-08-03T00:00:00"/>
    <s v="00223/UM/626402/2023"/>
    <s v="Belanja Barang"/>
    <s v="Belanja Barang Operasional"/>
    <s v="Persediaan"/>
    <s v="Non Covid"/>
    <s v="WA.2378.EBA.994.002.GA"/>
    <s v="WA.2378.EBA.994.002.GA.5218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Pengiriman surat dan dokumen/barang lainnya"/>
    <s v="000529"/>
    <s v="Belanja Pengiriman Surat Dinas Pos Pusat. Pengiriman surat dan dokumen/barang lainnya kegiatan Pusat Pendidikan KP Bulan Juli 2023. Tgl. 18 Juli 2023."/>
    <n v="602000"/>
    <m/>
    <m/>
    <m/>
    <m/>
    <m/>
    <s v="03282/KW/626402/2023"/>
    <s v="04 Agustus 2023"/>
    <s v="03464/PB/626402/2023"/>
    <s v="18 Juli 2023"/>
    <x v="0"/>
    <m/>
    <m/>
    <s v="03282"/>
    <d v="2023-08-04T00:00:00"/>
    <s v="03464"/>
    <d v="2023-07-18T00:00:00"/>
    <s v="00223/UM/626402/2023"/>
    <s v="Belanja Barang"/>
    <s v="Belanja Barang Operasional"/>
    <s v="Pengiriman Surat Dinas Pos Pusat"/>
    <s v="Non Covid"/>
    <s v="WA.2378.EBA.994.002.GB"/>
    <s v="WA.2378.EBA.994.002.GB.521114"/>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ni 2022, tgl. 3 Juli 2023"/>
    <n v="4950000"/>
    <m/>
    <m/>
    <m/>
    <m/>
    <m/>
    <s v="03283/KW/626402/2023"/>
    <s v="04 Agustus 2023"/>
    <s v="03465/PB/626402/2023"/>
    <s v="03 Juli 2023"/>
    <x v="0"/>
    <m/>
    <m/>
    <s v="03283"/>
    <d v="2023-08-04T00:00:00"/>
    <s v="03465"/>
    <d v="2023-07-03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Sewa: Pembayaran sewa mesin photocopy Pusat Pendidikan KP Bulan Juli 2022, tgl. 1 Agustus 2023"/>
    <n v="4950000"/>
    <m/>
    <m/>
    <m/>
    <m/>
    <m/>
    <s v="03284/KW/626402/2023"/>
    <s v="04 Agustus 2023"/>
    <s v="03466/PB/626402/2023"/>
    <s v="01 Agustus 2023"/>
    <x v="0"/>
    <m/>
    <m/>
    <s v="03284"/>
    <d v="2023-08-04T00:00:00"/>
    <s v="03466"/>
    <d v="2023-08-01T00:00:00"/>
    <s v="00223/UM/626402/2023"/>
    <s v="Belanja Barang"/>
    <s v="Belanja Barang Operasional"/>
    <s v="Belanja Sewa"/>
    <s v="Non Covid"/>
    <s v="WA.2378.EBA.994.002.GB"/>
    <s v="WA.2378.EBA.994.002.GB.522141"/>
    <s v="Pusat Pendidikan KP"/>
    <s v="Tata Usaha"/>
    <s v="Umum"/>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Alsin : Pembayaran pemeliharaan kendaraan operasional roda 4 Pusat Pendidikan KP Nopol B 1165 UQN"/>
    <n v="1376000"/>
    <m/>
    <m/>
    <m/>
    <m/>
    <m/>
    <s v="03286/KW/626402/2023"/>
    <s v="04 Agustus 2023"/>
    <s v="03468/PB/626402/2023"/>
    <s v="23 Juli 2023"/>
    <x v="0"/>
    <m/>
    <m/>
    <s v="03286"/>
    <d v="2023-08-04T00:00:00"/>
    <s v="03468"/>
    <d v="2023-07-23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Laptop/Notebook"/>
    <s v="000535"/>
    <s v="Belanja Pemeliharaan Peralatan dan Mesin: Pembayaran Pemeliharaan Alat Penolah Data (Laptop) kantor Pusdik KP periode Bulan Juli 2023, Tgl. 20 Juli 2023."/>
    <n v="2825000"/>
    <m/>
    <m/>
    <m/>
    <m/>
    <m/>
    <s v="03287/KW/626402/2023"/>
    <s v="04 Agustus 2023"/>
    <s v="03469/PB/626402/2023"/>
    <s v="20 Juli 2023"/>
    <x v="0"/>
    <m/>
    <m/>
    <s v="03287"/>
    <d v="2023-08-04T00:00:00"/>
    <s v="03469"/>
    <d v="2023-07-20T00:00:00"/>
    <s v="00223/UM/626402/2023"/>
    <s v="Belanja Barang"/>
    <s v="Belanja Barang Operasional"/>
    <s v="Belanja Pemeliharaan"/>
    <s v="Non Covid"/>
    <s v="WA.2378.EBA.994.002.GC"/>
    <s v="WA.2378.EBA.994.002.GC.523121"/>
    <s v="Pusat Pendidikan KP"/>
    <s v="Tata Usaha"/>
    <s v="Umum"/>
    <n v="279955"/>
    <n v="0"/>
    <n v="0"/>
    <n v="5090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rawatan Barang Inventaris Kantor"/>
    <s v="000540"/>
    <s v="Belanja Pemeliharaan Peralatan dan Mesin: Pembayaran Pemeliharaan barang inventaris kantor lainnya kegitan Pusdik KP TA 2023, Tgl. 28 Juli 2023."/>
    <n v="9450000"/>
    <m/>
    <m/>
    <m/>
    <m/>
    <m/>
    <s v="03288/KW/626402/2023"/>
    <s v="04 Agustus 2023"/>
    <s v="03470/PB/626402/2023"/>
    <s v="28 Juli 2023"/>
    <x v="0"/>
    <m/>
    <m/>
    <s v="03288"/>
    <d v="2023-08-04T00:00:00"/>
    <s v="03470"/>
    <d v="2023-07-28T00:00:00"/>
    <s v="00223/UM/626402/2023"/>
    <s v="Belanja Barang"/>
    <s v="Belanja Barang Operasional"/>
    <s v="Belanja Pemeliharaan"/>
    <s v="Non Covid"/>
    <s v="WA.2378.EBA.994.002.GC"/>
    <s v="WA.2378.EBA.994.002.GC.523121"/>
    <s v="Pusat Pendidikan KP"/>
    <s v="Tata Usaha"/>
    <s v="Umum"/>
    <n v="936486"/>
    <n v="0"/>
    <n v="0"/>
    <n v="1702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Pejabat Eselon II"/>
    <s v="000532"/>
    <s v="Belanja Pemeliharaan Peralatan dan Mesin: Pembayaran BBM kendaraan operasional roda 4 Pusat Pendidikan KP Bulan Juli 2023, Tgl. 01 Agustus 2023"/>
    <n v="60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bayaran BBM kendaraan operasional roda 4 Pusat Pendidikan KP Bulan Juli 2023, Tgl. 01 Agustus 2023"/>
    <n v="7810000"/>
    <m/>
    <m/>
    <m/>
    <m/>
    <m/>
    <s v="03301/KW/626402/2023"/>
    <s v="04 Agustus 2023"/>
    <s v="03483/PB/626402/2023"/>
    <s v="01 Agustus 2023"/>
    <x v="0"/>
    <m/>
    <m/>
    <s v="03301"/>
    <d v="2023-08-04T00:00:00"/>
    <s v="03483"/>
    <d v="2023-08-01T00:00:00"/>
    <s v="00223/UM/626402/2023"/>
    <s v="Belanja Barang"/>
    <s v="Belanja Barang Operasional"/>
    <s v="Belanja Pemeliharaan"/>
    <s v="Non Covid"/>
    <s v="WA.2378.EBA.994.002.GC"/>
    <s v="WA.2378.EBA.994.002.GC.52312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s v="Pemeliharaan Aquarium (2 unit)"/>
    <s v="000541"/>
    <s v="Belanja Pemeliharaan Lainnya : Pembayaran Pemeliharaan Aquarium Pusat Pendidikan KP Bulan Juli 2023, tgl. 01 Agustus 2023."/>
    <n v="2965000"/>
    <m/>
    <m/>
    <m/>
    <m/>
    <m/>
    <s v="03285/KW/626402/2023"/>
    <s v="04 Agustus 2023"/>
    <s v="03467/PB/626402/2023"/>
    <s v="01 Agustus 2023"/>
    <x v="0"/>
    <m/>
    <m/>
    <s v="03285"/>
    <d v="2023-08-04T00:00:00"/>
    <s v="03467"/>
    <d v="2023-08-01T00:00:00"/>
    <s v="00223/UM/626402/2023"/>
    <s v="Belanja Barang"/>
    <s v="Belanja Barang Operasional"/>
    <s v="Belanja Pemeliharaan"/>
    <s v="Non Covid"/>
    <s v="WA.2378.EBA.994.002.GC"/>
    <s v="WA.2378.EBA.994.002.GC.523199"/>
    <s v="Pusat Pendidikan KP"/>
    <s v="Tata Usaha"/>
    <s v="Umum"/>
    <n v="293829"/>
    <n v="0"/>
    <n v="0"/>
    <n v="534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PK Pusat Pendiidikan"/>
    <s v="000543"/>
    <s v="Belanja Honor Operasional Satker: Pembayaran Honor Operasional Satker Pengelola Keuangan Pusdik KP Bulan Juli 2023, tgl. 1 Agustus 2023"/>
    <n v="1168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Bendahara Pengeluaran Pembantu (1 ORG x 12 BLN)"/>
    <s v="000545"/>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Staf Pengelola Keuangan KPA ( 1 ORG x 12 BLN)"/>
    <s v="000546"/>
    <s v="Belanja Honor Operasional Satker: Pembayaran Honor Operasional Satker Pengelola Keuangan Pusdik KP Bulan Juli 2023, tgl. 1 Agustus 2023"/>
    <n v="324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jabat Pengadaan Barang dan Jasa (1 ORG x 12 BLN)"/>
    <s v="000547"/>
    <s v="Belanja Honor Operasional Satker: Pembayaran Honor Operasional Satker Pengelola Keuangan Pusdik KP Bulan Juli 2023, tgl. 1 Agustus 2023"/>
    <n v="6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yimpan BMN Pembantu (1 ORG x 12 BLN)"/>
    <s v="000548"/>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SAK Pembantu (1 ORG x 12 BLN)"/>
    <s v="000549"/>
    <s v="Belanja Honor Operasional Satker: Pembayaran Honor Operasional Satker Pengelola Keuangan Pusdik KP Bulan Juli 2023, tgl. 1 Agustus 2023"/>
    <n v="8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s v="Pengelola BMN Pembantu (1 ORG x 12 BLN)"/>
    <s v="000550"/>
    <s v="Belanja Honor Operasional Satker: Pembayaran Honor Operasional Satker Pengelola Keuangan Pusdik KP Bulan Juli 2023, tgl. 1 Agustus 2023"/>
    <n v="200000"/>
    <m/>
    <m/>
    <m/>
    <m/>
    <m/>
    <s v="03300/KW/626402/2023"/>
    <s v="04 Agustus 2023"/>
    <s v="03482/PB/626402/2023"/>
    <s v="01 Agustus 2023"/>
    <x v="0"/>
    <m/>
    <m/>
    <s v="03300"/>
    <d v="2023-08-04T00:00:00"/>
    <s v="03482"/>
    <d v="2023-08-01T00:00:00"/>
    <s v="00223/UM/626402/2023"/>
    <s v="Belanja Barang"/>
    <s v="Belanja Barang Operasional"/>
    <s v="Honor Operasional Kantor"/>
    <s v="Non Covid"/>
    <s v="WA.2378.EBA.994.002.GD"/>
    <s v="WA.2378.EBA.994.002.GD.521115"/>
    <s v="Pusat Pendidikan KP"/>
    <s v="Tata Usaha"/>
    <s v="Umum"/>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s v="Langganan biaya aplikasi komunikasi daring (zoom/linktree/zoho)"/>
    <s v="001276"/>
    <s v="Belanja Barang Non Operasional Lainnya. Biaya Langganan Aplikasi Komunikasi Daring. Tagihan Bulan Juni 2023. Kegiatan Monitoring Evaluasi Kinerja Pendidikan KP. Tanggal 24 Juni"/>
    <n v="47730"/>
    <m/>
    <m/>
    <m/>
    <m/>
    <m/>
    <s v="03244/KW/626402/2023"/>
    <s v="04 Agustus 2023"/>
    <s v="03395/PB/626402/2023"/>
    <s v="24 Juni 2023"/>
    <x v="0"/>
    <m/>
    <m/>
    <s v="03244"/>
    <d v="2023-08-04T00:00:00"/>
    <s v="03395"/>
    <d v="2023-06-24T00:00:00"/>
    <s v="00220/UM/626402/2023"/>
    <s v="Belanja Barang"/>
    <s v="Belanja Barang Non Operasional"/>
    <s v="Non Ops Lainnya"/>
    <s v="Non Covid"/>
    <s v="WA.2378.EBD.953.301.A"/>
    <s v="WA.2378.EBD.953.301.A.521219"/>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s v="Perjalanan Monitoring Evaluasi Kinerja Pendidikan KP"/>
    <s v="001277"/>
    <s v="Belanja Perjadin Biasa Jkt - Bogor (PP). Tgl 26 - 27 Juni 2023 dalam rangka Penyusunan Dokumen Evaluasi Renaksi BRSDM KP TW II lingkup BRSDM Tahun 2023. Tgl 3 Juli 2023"/>
    <n v="1210000"/>
    <m/>
    <m/>
    <m/>
    <m/>
    <m/>
    <s v="03243/KW/626402/2023"/>
    <s v="04 Agustus 2023"/>
    <s v="03393/PB/626402/2023"/>
    <s v="03 Juli 2023"/>
    <x v="0"/>
    <m/>
    <m/>
    <s v="03243"/>
    <d v="2023-08-04T00:00:00"/>
    <s v="03393"/>
    <d v="2023-07-03T00:00:00"/>
    <s v="00220/UM/626402/2023"/>
    <s v="Belanja Barang"/>
    <s v="Belanja Barang Non Operasional"/>
    <s v="Perjalanan Dinas"/>
    <s v="Non Covid"/>
    <s v="WA.2378.EBD.953.301.A"/>
    <s v="WA.2378.EBD.953.301.A.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3 - 4 Juli 2023 dlm rangka Monev Kegiatan Prioritas BRSDM KP TW II Tahun 2023. Tgl 6 Juli 2023"/>
    <n v="1037000"/>
    <m/>
    <m/>
    <m/>
    <m/>
    <m/>
    <s v="03245/KW/626402/2023"/>
    <s v="04 Agustus 2023"/>
    <s v="03396/PB/626402/2023"/>
    <s v="06 Juli 2023"/>
    <x v="0"/>
    <m/>
    <m/>
    <s v="03245"/>
    <d v="2023-08-04T00:00:00"/>
    <s v="03396"/>
    <d v="2023-07-06T00:00:00"/>
    <s v="00220/UM/626402/2023"/>
    <s v="Belanja Barang"/>
    <s v="Belanja Barang Non Operasional"/>
    <s v="Perjalanan Dinas"/>
    <s v="Non Covid"/>
    <s v="WA.2378.EBD.953.301.B"/>
    <s v="WA.2378.EBD.953.301.B.524111"/>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Penggadaan"/>
    <s v="001110"/>
    <s v="Belanja Bahan : Foto copy dan penggandaan untuk mendukung kegiatan Penyusunan Sistem Pengendalian Intern Pemerintah (SPIP), tgl. 12 Juli 2023"/>
    <n v="1495000"/>
    <m/>
    <m/>
    <m/>
    <m/>
    <m/>
    <s v="03260/KW/626402/2023"/>
    <s v="04 Agustus 2023"/>
    <s v="03419/PB/626402/2023"/>
    <s v="12 Juli 2023"/>
    <x v="0"/>
    <m/>
    <m/>
    <s v="03260"/>
    <d v="2023-08-04T00:00:00"/>
    <s v="03419"/>
    <d v="2023-07-12T00:00:00"/>
    <s v="00223/UM/626402/2023"/>
    <s v="Belanja Barang"/>
    <s v="Belanja Barang Non Operasional"/>
    <s v="Belanja Bahan"/>
    <s v="Non Covid"/>
    <s v="WA.2378.EBD.955.301.B"/>
    <s v="WA.2378.EBD.955.301.B.521211"/>
    <s v="Pusat Pendidikan KP"/>
    <s v="Tata Usaha"/>
    <s v="Keuangan"/>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Bahan Komputer"/>
    <s v="001111"/>
    <s v="Belanja Bahan : Pengendalian Intern Pemerintah (SPIP), tgl. 14 Juli 2023"/>
    <n v="1500000"/>
    <m/>
    <m/>
    <m/>
    <m/>
    <m/>
    <s v="03261/KW/626402/2023"/>
    <s v="04 Agustus 2023"/>
    <s v="03421/PB/626402/2023"/>
    <s v="14 Juli 2023"/>
    <x v="0"/>
    <m/>
    <m/>
    <s v="03261"/>
    <d v="2023-08-04T00:00:00"/>
    <s v="03421"/>
    <d v="2023-07-14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s v="ATK"/>
    <s v="001112"/>
    <s v="Belanja Bahan : Pengendalian Intern Pemerintah (SPIP), tgl. 17 Juli 2023"/>
    <n v="990000"/>
    <m/>
    <m/>
    <m/>
    <m/>
    <m/>
    <s v="03262/KW/626402/2023"/>
    <s v="04 Agustus 2023"/>
    <s v="03423/PB/626402/2023"/>
    <s v="17 Juli 2023"/>
    <x v="0"/>
    <m/>
    <m/>
    <s v="03262"/>
    <d v="2023-08-04T00:00:00"/>
    <s v="03423"/>
    <d v="2023-07-17T00:00:00"/>
    <s v="00223/UM/626402/2023"/>
    <s v="Belanja Barang"/>
    <s v="Belanja Barang Non Operasional"/>
    <s v="Belanja Bahan"/>
    <s v="Non Covid"/>
    <s v="WA.2378.EBD.955.301.B"/>
    <s v="WA.2378.EBD.955.301.B.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lanan Dinas Biasa Jakarta - Gedung I BRSDM Ancol (PP), tgl. 4  Agustuss 2023, melakukan penyelesaian pertanggungjawaban Revolving GUP 11 Lingkup Pusdik KP, tgl. 4"/>
    <n v="1200000"/>
    <m/>
    <m/>
    <m/>
    <m/>
    <m/>
    <s v="03289/KW/626402/2023"/>
    <s v="04 Agustus 2023"/>
    <s v="03471/PB/626402/2023"/>
    <s v="04 Agustus 2023"/>
    <x v="0"/>
    <m/>
    <m/>
    <s v="03289"/>
    <d v="2023-08-04T00:00:00"/>
    <s v="03471"/>
    <d v="2023-08-04T00:00:00"/>
    <s v="00223/UM/626402/2023"/>
    <s v="Belanja Barang"/>
    <s v="Belanja Barang Non Operasional"/>
    <s v="Perjalanan Dinas"/>
    <s v="Non Covid"/>
    <s v="WA.2378.EBD.955.301.C"/>
    <s v="WA.2378.EBD.955.301.C.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s v="Konsumsi/bahan makanan"/>
    <s v="001128"/>
    <s v="Belanja Bahan Konsumsi Rapat (snack pagi) tgl. 3 Agustus 2023, melaksanakan kegiaan Rekonsiliasi Data Gaji dan Tunjangan Kinerja Pegawai Pusat Pendidikan KP, tgl. 3 Agusus 2023"/>
    <n v="176000"/>
    <m/>
    <m/>
    <m/>
    <m/>
    <m/>
    <s v="03267/KW/626402/2023"/>
    <s v="04 Agustus 2023"/>
    <s v="03434/PB/626402/2023"/>
    <s v="03 Agustus 2023"/>
    <x v="0"/>
    <m/>
    <m/>
    <s v="03267"/>
    <d v="2023-08-04T00:00:00"/>
    <s v="03434"/>
    <d v="2023-08-03T00:00:00"/>
    <s v="00223/UM/626402/2023"/>
    <s v="Belanja Barang"/>
    <s v="Belanja Barang Non Operasional"/>
    <s v="Belanja Bahan"/>
    <s v="Non Covid"/>
    <s v="WA.2378.EBD.955.301.E"/>
    <s v="WA.2378.EBD.955.301.E.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s v="Perjalanan Penyelesaian Administrasi Keuangan"/>
    <s v="001132"/>
    <s v="Belanja Perjalanan Dinas Biasa Jkt -Gedung I BRSDM Ancol (PP) tgl. 3 melaksanakan kegiaan Rekonsiliasi Data Gaji dan Tunjangan Kinerja Pegawai Pusat Pendidikan"/>
    <n v="1050000"/>
    <m/>
    <m/>
    <m/>
    <m/>
    <m/>
    <s v="03263/KW/626402/2023"/>
    <s v="04 Agustus 2023"/>
    <s v="03425/PB/626402/2023"/>
    <s v="03 Agustus 2023"/>
    <x v="0"/>
    <m/>
    <m/>
    <s v="03263"/>
    <d v="2023-08-04T00:00:00"/>
    <s v="03425"/>
    <d v="2023-08-03T00:00:00"/>
    <s v="00223/UM/626402/2023"/>
    <s v="Belanja Barang"/>
    <s v="Belanja Barang Non Operasional"/>
    <s v="Perjalanan Dinas"/>
    <s v="Non Covid"/>
    <s v="WA.2378.EBD.955.301.E"/>
    <s v="WA.2378.EBD.955.301.E.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4111"/>
    <s v="524111. Belanja Perjalanan Dinas Biasa"/>
    <s v="Perjalanan Dukungan Kegiatan BRSDMKP"/>
    <s v="001139"/>
    <s v="Belanja Perjalanan Dinas Biasa Jakarta - Politeknik AUP Kampus Bogor PP), tgl. 29  Juli 2023, mendampingi kunjungan Kerja Kepala BRSDM ke Politeknik AUP Bogor, tgl. 31 Juli  2023"/>
    <n v="1821000"/>
    <m/>
    <m/>
    <m/>
    <m/>
    <m/>
    <s v="03236/KW/626402/2023"/>
    <s v="04 Agustus 2023"/>
    <s v="03426/PB/626402/2023"/>
    <s v="31 Juli 2023"/>
    <x v="0"/>
    <m/>
    <m/>
    <s v="03236"/>
    <d v="2023-08-04T00:00:00"/>
    <s v="03426"/>
    <d v="2023-07-31T00:00:00"/>
    <s v="00223/UM/626402/2023"/>
    <s v="Belanja Barang"/>
    <s v="Belanja Barang Non Operasional"/>
    <s v="Perjalanan Dinas"/>
    <s v="Non Covid"/>
    <s v="WA.2378.EBD.955.301.F"/>
    <s v="WA.2378.EBD.955.301.F.5241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Belajar Tahun 2023. Kegiatan Aparatur KKP yang Diberikan Izin Belajar. Tgl 19 Juni 2023"/>
    <n v="754000"/>
    <m/>
    <m/>
    <m/>
    <m/>
    <m/>
    <s v="03246/KW/626402/2023"/>
    <s v="04 Agustus 2023"/>
    <s v="03397/PB/626402/2023"/>
    <s v="19 Juni 2023"/>
    <x v="0"/>
    <m/>
    <m/>
    <s v="03246"/>
    <d v="2023-08-04T00:00:00"/>
    <s v="03397"/>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Makan Siang) Rapat Identifikasi Permasalahan Usulan Rekomendasi Izin Belajar Tahun 2023. Kegiatan Aparatur KKP yang Diberikan Izin Belajar. Tgl"/>
    <n v="1586000"/>
    <m/>
    <m/>
    <m/>
    <m/>
    <m/>
    <s v="03247/KW/626402/2023"/>
    <s v="04 Agustus 2023"/>
    <s v="03399/PB/626402/2023"/>
    <s v="19 Juni 2023"/>
    <x v="0"/>
    <m/>
    <m/>
    <s v="03247"/>
    <d v="2023-08-04T00:00:00"/>
    <s v="03399"/>
    <d v="2023-06-19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rapat (Snack) Rapat Identifikasi Permasalahan Usulan Rekomendasi Izin. Kegiatan Aparatur KKP yang Diberikan Izin Belajar. Tgl 20 Juni 2023."/>
    <n v="613800"/>
    <m/>
    <m/>
    <m/>
    <m/>
    <m/>
    <s v="03248/KW/626402/2023"/>
    <s v="04 Agustus 2023"/>
    <s v="03400/PB/626402/2023"/>
    <s v="20 Juni 2023"/>
    <x v="0"/>
    <m/>
    <m/>
    <s v="03248"/>
    <d v="2023-08-04T00:00:00"/>
    <s v="03400"/>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Konsumsi/bahan makanan"/>
    <s v="001332"/>
    <s v="Belanja Bahan Konsumsi (Makan Siang) Rapat Identifikasi Permasalahan Usulan Rekomendasi Izin. Kegiatan Aparatur KKP yang Diberikan Izin Belajar. Tgl 20 Juni 2023"/>
    <n v="1170000"/>
    <m/>
    <m/>
    <m/>
    <m/>
    <m/>
    <s v="03249/KW/626402/2023"/>
    <s v="04 Agustus 2023"/>
    <s v="03401/PB/626402/2023"/>
    <s v="20 Juni 2023"/>
    <x v="0"/>
    <m/>
    <m/>
    <s v="03249"/>
    <d v="2023-08-04T00:00:00"/>
    <s v="03401"/>
    <d v="2023-06-20T00:00:00"/>
    <s v="00220/UM/626402/2023"/>
    <s v="Belanja Barang"/>
    <s v="Belanja Barang Non Operasional"/>
    <s v="Belanja Bahan"/>
    <s v="Non Covid"/>
    <s v="WA.4345.EBC.996.302.A"/>
    <s v="WA.4345.EBC.996.302.A.52121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Penggandaan/Penjilidan"/>
    <s v="001458"/>
    <s v="Belanja Bahan : Foto copy dan penggandaan untuk mendukung kegiatan Penyusunan Program dan Anggaran Pusat Pendidikan KP, tgl. 18 Juli 2023"/>
    <n v="1497500"/>
    <m/>
    <m/>
    <m/>
    <m/>
    <m/>
    <s v="03264/KW/626402/2023"/>
    <s v="04 Agustus 2023"/>
    <s v="03428/PB/626402/2023"/>
    <s v="18 Juli 2023"/>
    <x v="0"/>
    <m/>
    <m/>
    <s v="03264"/>
    <d v="2023-08-04T00:00:00"/>
    <s v="03428"/>
    <d v="2023-07-18T00:00:00"/>
    <s v="00223/UM/626402/2023"/>
    <s v="Belanja Barang"/>
    <s v="Belanja Barang Non Operasional"/>
    <s v="Belanja Bahan"/>
    <s v="Non Covid"/>
    <s v="WA.2378.EBD.955.301.H"/>
    <s v="WA.2378.EBD.955.301.H.521211"/>
    <s v="Pusat Pendidikan KP"/>
    <s v="Tata Usaha"/>
    <s v="Keuangan"/>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Bahan Komputer"/>
    <s v="001459"/>
    <s v="Belanja Bahan : Bahan Komputer Anggaran Pusat Pendidikan KP,"/>
    <n v="1450000"/>
    <m/>
    <m/>
    <m/>
    <m/>
    <m/>
    <s v="03265/KW/626402/2023"/>
    <s v="04 Agustus 2023"/>
    <s v="03429/PB/626402/2023"/>
    <s v="20 Juli 2023"/>
    <x v="0"/>
    <m/>
    <m/>
    <s v="03265"/>
    <d v="2023-08-04T00:00:00"/>
    <s v="03429"/>
    <d v="2023-07-20T00:00:00"/>
    <s v="00223/UM/626402/2023"/>
    <s v="Belanja Barang"/>
    <s v="Belanja Barang Non Operasional"/>
    <s v="Belanja Bahan"/>
    <s v="Non Covid"/>
    <s v="WA.2378.EBD.955.301.H"/>
    <s v="WA.2378.EBD.955.301.H.52121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ATK"/>
    <s v="001460"/>
    <s v="Belanja Bahan :  Alat Tulis Kantor (ATK)  untuk mendukung Kegiatan Penyusunan Program dan Anggaran Pusat Pendidikan KP, tgl. 21 Juli 2023"/>
    <n v="1000000"/>
    <m/>
    <m/>
    <m/>
    <m/>
    <m/>
    <s v="03266/KW/626402/2023"/>
    <s v="04 Agustus 2023"/>
    <s v="03431/PB/626402/2023"/>
    <s v="21 Juli 2023"/>
    <x v="0"/>
    <m/>
    <m/>
    <s v="03266"/>
    <d v="2023-08-04T00:00:00"/>
    <s v="03431"/>
    <d v="2023-07-21T00:00:00"/>
    <s v="00223/UM/626402/2023"/>
    <s v="Belanja Barang"/>
    <s v="Belanja Barang Non Operasional"/>
    <s v="Belanja Bahan"/>
    <s v="Non Covid"/>
    <s v="WA.2378.EBD.955.301.H"/>
    <s v="WA.2378.EBD.955.301.H.521211"/>
    <s v="Pusat Pendidikan KP"/>
    <s v="Tata Usaha"/>
    <s v="Keuangan"/>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26"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34"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7">
        <item x="0"/>
        <item x="1"/>
        <item x="2"/>
        <item x="3"/>
        <item x="4"/>
        <item x="5"/>
        <item t="default"/>
      </items>
    </pivotField>
  </pivotFields>
  <rowFields count="4">
    <field x="0"/>
    <field x="1"/>
    <field x="2"/>
    <field x="11"/>
  </rowFields>
  <rowItems count="30">
    <i>
      <x/>
    </i>
    <i r="1">
      <x/>
    </i>
    <i r="2">
      <x/>
    </i>
    <i r="3">
      <x/>
    </i>
    <i r="3">
      <x v="1"/>
    </i>
    <i r="2">
      <x v="1"/>
    </i>
    <i r="3">
      <x v="1"/>
    </i>
    <i r="1">
      <x v="1"/>
    </i>
    <i r="2">
      <x v="2"/>
    </i>
    <i r="3">
      <x/>
    </i>
    <i r="3">
      <x v="1"/>
    </i>
    <i r="2">
      <x v="3"/>
    </i>
    <i r="3">
      <x v="1"/>
    </i>
    <i r="1">
      <x v="2"/>
    </i>
    <i r="2">
      <x v="4"/>
    </i>
    <i r="3">
      <x v="2"/>
    </i>
    <i r="3">
      <x v="1"/>
    </i>
    <i r="2">
      <x v="5"/>
    </i>
    <i r="3">
      <x/>
    </i>
    <i r="3">
      <x v="1"/>
    </i>
    <i r="1">
      <x v="3"/>
    </i>
    <i r="2">
      <x v="6"/>
    </i>
    <i r="3">
      <x/>
    </i>
    <i r="3">
      <x v="1"/>
    </i>
    <i r="2">
      <x v="7"/>
    </i>
    <i r="3">
      <x v="3"/>
    </i>
    <i r="3">
      <x v="4"/>
    </i>
    <i r="3">
      <x v="1"/>
    </i>
    <i r="3">
      <x v="5"/>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60">
    <format dxfId="1347">
      <pivotArea dataOnly="0" labelOnly="1" grandRow="1" outline="0" fieldPosition="0"/>
    </format>
    <format dxfId="1346">
      <pivotArea dataOnly="0" labelOnly="1" outline="0" fieldPosition="0">
        <references count="1">
          <reference field="4294967294" count="1">
            <x v="1"/>
          </reference>
        </references>
      </pivotArea>
    </format>
    <format dxfId="1345">
      <pivotArea field="0" type="button" dataOnly="0" labelOnly="1" outline="0" axis="axisRow" fieldPosition="0"/>
    </format>
    <format dxfId="1344">
      <pivotArea dataOnly="0" labelOnly="1" outline="0" fieldPosition="0">
        <references count="1">
          <reference field="4294967294" count="7">
            <x v="0"/>
            <x v="1"/>
            <x v="2"/>
            <x v="3"/>
            <x v="4"/>
            <x v="5"/>
            <x v="6"/>
          </reference>
        </references>
      </pivotArea>
    </format>
    <format dxfId="1343">
      <pivotArea outline="0" fieldPosition="0">
        <references count="1">
          <reference field="4294967294" count="1">
            <x v="0"/>
          </reference>
        </references>
      </pivotArea>
    </format>
    <format dxfId="1342">
      <pivotArea dataOnly="0" labelOnly="1" fieldPosition="0">
        <references count="1">
          <reference field="0" count="0"/>
        </references>
      </pivotArea>
    </format>
    <format dxfId="1341">
      <pivotArea outline="0" fieldPosition="0">
        <references count="1">
          <reference field="4294967294" count="1">
            <x v="2"/>
          </reference>
        </references>
      </pivotArea>
    </format>
    <format dxfId="1340">
      <pivotArea outline="0" fieldPosition="0">
        <references count="1">
          <reference field="4294967294" count="1">
            <x v="3"/>
          </reference>
        </references>
      </pivotArea>
    </format>
    <format dxfId="1339">
      <pivotArea outline="0" fieldPosition="0">
        <references count="1">
          <reference field="4294967294" count="1">
            <x v="4"/>
          </reference>
        </references>
      </pivotArea>
    </format>
    <format dxfId="1338">
      <pivotArea outline="0" fieldPosition="0">
        <references count="1">
          <reference field="4294967294" count="1">
            <x v="5"/>
          </reference>
        </references>
      </pivotArea>
    </format>
    <format dxfId="1337">
      <pivotArea outline="0" fieldPosition="0">
        <references count="1">
          <reference field="4294967294" count="1">
            <x v="6"/>
          </reference>
        </references>
      </pivotArea>
    </format>
    <format dxfId="1336">
      <pivotArea outline="0" fieldPosition="0">
        <references count="1">
          <reference field="4294967294" count="1">
            <x v="7"/>
          </reference>
        </references>
      </pivotArea>
    </format>
    <format dxfId="1335">
      <pivotArea dataOnly="0" labelOnly="1" outline="0" fieldPosition="0">
        <references count="1">
          <reference field="4294967294" count="1">
            <x v="7"/>
          </reference>
        </references>
      </pivotArea>
    </format>
    <format dxfId="1334">
      <pivotArea dataOnly="0" labelOnly="1" fieldPosition="0">
        <references count="1">
          <reference field="1" count="0"/>
        </references>
      </pivotArea>
    </format>
    <format dxfId="1333">
      <pivotArea dataOnly="0" labelOnly="1" fieldPosition="0">
        <references count="1">
          <reference field="1" count="0"/>
        </references>
      </pivotArea>
    </format>
    <format dxfId="1332">
      <pivotArea dataOnly="0" labelOnly="1" fieldPosition="0">
        <references count="1">
          <reference field="1" count="0"/>
        </references>
      </pivotArea>
    </format>
    <format dxfId="1331">
      <pivotArea dataOnly="0" labelOnly="1" fieldPosition="0">
        <references count="1">
          <reference field="2" count="0"/>
        </references>
      </pivotArea>
    </format>
    <format dxfId="1330">
      <pivotArea dataOnly="0" labelOnly="1" fieldPosition="0">
        <references count="1">
          <reference field="2" count="0"/>
        </references>
      </pivotArea>
    </format>
    <format dxfId="1329">
      <pivotArea dataOnly="0" labelOnly="1" fieldPosition="0">
        <references count="1">
          <reference field="2" count="0"/>
        </references>
      </pivotArea>
    </format>
    <format dxfId="1328">
      <pivotArea type="all" dataOnly="0" outline="0" fieldPosition="0"/>
    </format>
    <format dxfId="1327">
      <pivotArea outline="0" collapsedLevelsAreSubtotals="1" fieldPosition="0"/>
    </format>
    <format dxfId="1326">
      <pivotArea dataOnly="0" labelOnly="1" fieldPosition="0">
        <references count="1">
          <reference field="0" count="0"/>
        </references>
      </pivotArea>
    </format>
    <format dxfId="1325">
      <pivotArea collapsedLevelsAreSubtotals="1" fieldPosition="0">
        <references count="1">
          <reference field="0" count="0"/>
        </references>
      </pivotArea>
    </format>
    <format dxfId="1324">
      <pivotArea collapsedLevelsAreSubtotals="1" fieldPosition="0">
        <references count="1">
          <reference field="0" count="0"/>
        </references>
      </pivotArea>
    </format>
    <format dxfId="1323">
      <pivotArea dataOnly="0" labelOnly="1" fieldPosition="0">
        <references count="1">
          <reference field="2" count="0"/>
        </references>
      </pivotArea>
    </format>
    <format dxfId="1322">
      <pivotArea dataOnly="0" labelOnly="1" fieldPosition="0">
        <references count="1">
          <reference field="2" count="0"/>
        </references>
      </pivotArea>
    </format>
    <format dxfId="1321">
      <pivotArea dataOnly="0" labelOnly="1" fieldPosition="0">
        <references count="1">
          <reference field="2" count="0"/>
        </references>
      </pivotArea>
    </format>
    <format dxfId="1320">
      <pivotArea dataOnly="0" labelOnly="1" fieldPosition="0">
        <references count="1">
          <reference field="11" count="0"/>
        </references>
      </pivotArea>
    </format>
    <format dxfId="1319">
      <pivotArea dataOnly="0" labelOnly="1" fieldPosition="0">
        <references count="1">
          <reference field="11" count="0"/>
        </references>
      </pivotArea>
    </format>
    <format dxfId="1318">
      <pivotArea collapsedLevelsAreSubtotals="1" fieldPosition="0">
        <references count="3">
          <reference field="0" count="0" selected="0"/>
          <reference field="1" count="1" selected="0">
            <x v="0"/>
          </reference>
          <reference field="2" count="1">
            <x v="0"/>
          </reference>
        </references>
      </pivotArea>
    </format>
    <format dxfId="1317">
      <pivotArea collapsedLevelsAreSubtotals="1" fieldPosition="0">
        <references count="3">
          <reference field="0" count="0" selected="0"/>
          <reference field="1" count="1" selected="0">
            <x v="0"/>
          </reference>
          <reference field="2" count="1">
            <x v="1"/>
          </reference>
        </references>
      </pivotArea>
    </format>
    <format dxfId="1316">
      <pivotArea collapsedLevelsAreSubtotals="1" fieldPosition="0">
        <references count="3">
          <reference field="0" count="0" selected="0"/>
          <reference field="1" count="1" selected="0">
            <x v="1"/>
          </reference>
          <reference field="2" count="1">
            <x v="2"/>
          </reference>
        </references>
      </pivotArea>
    </format>
    <format dxfId="1315">
      <pivotArea collapsedLevelsAreSubtotals="1" fieldPosition="0">
        <references count="3">
          <reference field="0" count="0" selected="0"/>
          <reference field="1" count="1" selected="0">
            <x v="1"/>
          </reference>
          <reference field="2" count="1">
            <x v="3"/>
          </reference>
        </references>
      </pivotArea>
    </format>
    <format dxfId="1314">
      <pivotArea collapsedLevelsAreSubtotals="1" fieldPosition="0">
        <references count="3">
          <reference field="0" count="0" selected="0"/>
          <reference field="1" count="1" selected="0">
            <x v="2"/>
          </reference>
          <reference field="2" count="1">
            <x v="4"/>
          </reference>
        </references>
      </pivotArea>
    </format>
    <format dxfId="1313">
      <pivotArea collapsedLevelsAreSubtotals="1" fieldPosition="0">
        <references count="3">
          <reference field="0" count="0" selected="0"/>
          <reference field="1" count="1" selected="0">
            <x v="2"/>
          </reference>
          <reference field="2" count="1">
            <x v="5"/>
          </reference>
        </references>
      </pivotArea>
    </format>
    <format dxfId="1312">
      <pivotArea collapsedLevelsAreSubtotals="1" fieldPosition="0">
        <references count="3">
          <reference field="0" count="0" selected="0"/>
          <reference field="1" count="1" selected="0">
            <x v="3"/>
          </reference>
          <reference field="2" count="1">
            <x v="6"/>
          </reference>
        </references>
      </pivotArea>
    </format>
    <format dxfId="1311">
      <pivotArea collapsedLevelsAreSubtotals="1" fieldPosition="0">
        <references count="3">
          <reference field="0" count="0" selected="0"/>
          <reference field="1" count="1" selected="0">
            <x v="3"/>
          </reference>
          <reference field="2" count="1">
            <x v="7"/>
          </reference>
        </references>
      </pivotArea>
    </format>
    <format dxfId="1310">
      <pivotArea collapsedLevelsAreSubtotals="1" fieldPosition="0">
        <references count="3">
          <reference field="0" count="0" selected="0"/>
          <reference field="1" count="1" selected="0">
            <x v="0"/>
          </reference>
          <reference field="2" count="1">
            <x v="0"/>
          </reference>
        </references>
      </pivotArea>
    </format>
    <format dxfId="1309">
      <pivotArea collapsedLevelsAreSubtotals="1" fieldPosition="0">
        <references count="3">
          <reference field="0" count="0" selected="0"/>
          <reference field="1" count="1" selected="0">
            <x v="0"/>
          </reference>
          <reference field="2" count="1">
            <x v="1"/>
          </reference>
        </references>
      </pivotArea>
    </format>
    <format dxfId="1308">
      <pivotArea collapsedLevelsAreSubtotals="1" fieldPosition="0">
        <references count="3">
          <reference field="0" count="0" selected="0"/>
          <reference field="1" count="1" selected="0">
            <x v="1"/>
          </reference>
          <reference field="2" count="1">
            <x v="2"/>
          </reference>
        </references>
      </pivotArea>
    </format>
    <format dxfId="1307">
      <pivotArea collapsedLevelsAreSubtotals="1" fieldPosition="0">
        <references count="3">
          <reference field="0" count="0" selected="0"/>
          <reference field="1" count="1" selected="0">
            <x v="1"/>
          </reference>
          <reference field="2" count="1">
            <x v="3"/>
          </reference>
        </references>
      </pivotArea>
    </format>
    <format dxfId="1306">
      <pivotArea collapsedLevelsAreSubtotals="1" fieldPosition="0">
        <references count="3">
          <reference field="0" count="0" selected="0"/>
          <reference field="1" count="1" selected="0">
            <x v="2"/>
          </reference>
          <reference field="2" count="1">
            <x v="4"/>
          </reference>
        </references>
      </pivotArea>
    </format>
    <format dxfId="1305">
      <pivotArea collapsedLevelsAreSubtotals="1" fieldPosition="0">
        <references count="3">
          <reference field="0" count="0" selected="0"/>
          <reference field="1" count="1" selected="0">
            <x v="2"/>
          </reference>
          <reference field="2" count="1">
            <x v="5"/>
          </reference>
        </references>
      </pivotArea>
    </format>
    <format dxfId="1304">
      <pivotArea collapsedLevelsAreSubtotals="1" fieldPosition="0">
        <references count="3">
          <reference field="0" count="0" selected="0"/>
          <reference field="1" count="1" selected="0">
            <x v="3"/>
          </reference>
          <reference field="2" count="1">
            <x v="6"/>
          </reference>
        </references>
      </pivotArea>
    </format>
    <format dxfId="1303">
      <pivotArea collapsedLevelsAreSubtotals="1" fieldPosition="0">
        <references count="3">
          <reference field="0" count="0" selected="0"/>
          <reference field="1" count="1" selected="0">
            <x v="3"/>
          </reference>
          <reference field="2" count="1">
            <x v="7"/>
          </reference>
        </references>
      </pivotArea>
    </format>
    <format dxfId="1302">
      <pivotArea collapsedLevelsAreSubtotals="1" fieldPosition="0">
        <references count="2">
          <reference field="0" count="0" selected="0"/>
          <reference field="1" count="1">
            <x v="0"/>
          </reference>
        </references>
      </pivotArea>
    </format>
    <format dxfId="1301">
      <pivotArea collapsedLevelsAreSubtotals="1" fieldPosition="0">
        <references count="2">
          <reference field="0" count="0" selected="0"/>
          <reference field="1" count="1">
            <x v="1"/>
          </reference>
        </references>
      </pivotArea>
    </format>
    <format dxfId="1300">
      <pivotArea collapsedLevelsAreSubtotals="1" fieldPosition="0">
        <references count="2">
          <reference field="0" count="0" selected="0"/>
          <reference field="1" count="1">
            <x v="2"/>
          </reference>
        </references>
      </pivotArea>
    </format>
    <format dxfId="1299">
      <pivotArea collapsedLevelsAreSubtotals="1" fieldPosition="0">
        <references count="2">
          <reference field="0" count="0" selected="0"/>
          <reference field="1" count="1">
            <x v="3"/>
          </reference>
        </references>
      </pivotArea>
    </format>
    <format dxfId="1298">
      <pivotArea collapsedLevelsAreSubtotals="1" fieldPosition="0">
        <references count="2">
          <reference field="0" count="0" selected="0"/>
          <reference field="1" count="1">
            <x v="0"/>
          </reference>
        </references>
      </pivotArea>
    </format>
    <format dxfId="1297">
      <pivotArea collapsedLevelsAreSubtotals="1" fieldPosition="0">
        <references count="2">
          <reference field="0" count="0" selected="0"/>
          <reference field="1" count="1">
            <x v="1"/>
          </reference>
        </references>
      </pivotArea>
    </format>
    <format dxfId="1296">
      <pivotArea collapsedLevelsAreSubtotals="1" fieldPosition="0">
        <references count="2">
          <reference field="0" count="0" selected="0"/>
          <reference field="1" count="1">
            <x v="2"/>
          </reference>
        </references>
      </pivotArea>
    </format>
    <format dxfId="1295">
      <pivotArea collapsedLevelsAreSubtotals="1" fieldPosition="0">
        <references count="2">
          <reference field="0" count="0" selected="0"/>
          <reference field="1" count="1">
            <x v="3"/>
          </reference>
        </references>
      </pivotArea>
    </format>
    <format dxfId="1294">
      <pivotArea collapsedLevelsAreSubtotals="1" fieldPosition="0">
        <references count="2">
          <reference field="0" count="0" selected="0"/>
          <reference field="1" count="1">
            <x v="0"/>
          </reference>
        </references>
      </pivotArea>
    </format>
    <format dxfId="1293">
      <pivotArea collapsedLevelsAreSubtotals="1" fieldPosition="0">
        <references count="2">
          <reference field="0" count="0" selected="0"/>
          <reference field="1" count="1">
            <x v="1"/>
          </reference>
        </references>
      </pivotArea>
    </format>
    <format dxfId="1292">
      <pivotArea collapsedLevelsAreSubtotals="1" fieldPosition="0">
        <references count="2">
          <reference field="0" count="0" selected="0"/>
          <reference field="1" count="1">
            <x v="2"/>
          </reference>
        </references>
      </pivotArea>
    </format>
    <format dxfId="1291">
      <pivotArea collapsedLevelsAreSubtotals="1" fieldPosition="0">
        <references count="2">
          <reference field="0" count="0" selected="0"/>
          <reference field="1" count="1">
            <x v="3"/>
          </reference>
        </references>
      </pivotArea>
    </format>
    <format dxfId="1290">
      <pivotArea dataOnly="0" outline="0" fieldPosition="0">
        <references count="1">
          <reference field="4294967294" count="1">
            <x v="1"/>
          </reference>
        </references>
      </pivotArea>
    </format>
    <format dxfId="1289">
      <pivotArea field="0" type="button" dataOnly="0" labelOnly="1" outline="0" axis="axisRow" fieldPosition="0"/>
    </format>
    <format dxfId="1288">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29"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129"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24">
        <item x="0"/>
        <item x="1"/>
        <item x="2"/>
        <item x="3"/>
        <item x="4"/>
        <item x="5"/>
        <item x="6"/>
        <item x="7"/>
        <item x="8"/>
        <item x="9"/>
        <item x="10"/>
        <item x="11"/>
        <item x="12"/>
        <item x="13"/>
        <item x="14"/>
        <item x="15"/>
        <item x="16"/>
        <item x="17"/>
        <item x="18"/>
        <item x="19"/>
        <item x="20"/>
        <item x="21"/>
        <item x="22"/>
        <item t="default"/>
      </items>
    </pivotField>
  </pivotFields>
  <rowFields count="9">
    <field x="0"/>
    <field x="1"/>
    <field x="2"/>
    <field x="11"/>
    <field x="12"/>
    <field x="13"/>
    <field x="14"/>
    <field x="15"/>
    <field x="16"/>
  </rowFields>
  <rowItems count="125">
    <i>
      <x/>
    </i>
    <i r="1">
      <x/>
    </i>
    <i r="2">
      <x/>
    </i>
    <i r="3">
      <x/>
    </i>
    <i r="4">
      <x/>
    </i>
    <i r="5">
      <x/>
    </i>
    <i r="6">
      <x/>
    </i>
    <i r="7">
      <x/>
    </i>
    <i r="8">
      <x/>
    </i>
    <i r="7">
      <x v="1"/>
    </i>
    <i r="8">
      <x v="1"/>
    </i>
    <i r="2">
      <x v="1"/>
    </i>
    <i r="3">
      <x/>
    </i>
    <i r="4">
      <x/>
    </i>
    <i r="5">
      <x v="1"/>
    </i>
    <i r="6">
      <x v="1"/>
    </i>
    <i r="7">
      <x v="1"/>
    </i>
    <i r="8">
      <x v="2"/>
    </i>
    <i r="1">
      <x v="1"/>
    </i>
    <i r="2">
      <x v="2"/>
    </i>
    <i r="3">
      <x v="1"/>
    </i>
    <i r="4">
      <x v="1"/>
    </i>
    <i r="5">
      <x v="2"/>
    </i>
    <i r="6">
      <x v="2"/>
    </i>
    <i r="7">
      <x/>
    </i>
    <i r="8">
      <x/>
    </i>
    <i r="7">
      <x v="1"/>
    </i>
    <i r="8">
      <x v="3"/>
    </i>
    <i r="4">
      <x v="2"/>
    </i>
    <i r="5">
      <x v="3"/>
    </i>
    <i r="6">
      <x v="3"/>
    </i>
    <i r="7">
      <x v="1"/>
    </i>
    <i r="8">
      <x v="4"/>
    </i>
    <i r="2">
      <x v="3"/>
    </i>
    <i r="3">
      <x/>
    </i>
    <i r="4">
      <x/>
    </i>
    <i r="5">
      <x v="4"/>
    </i>
    <i r="6">
      <x v="4"/>
    </i>
    <i r="7">
      <x v="1"/>
    </i>
    <i r="8">
      <x v="5"/>
    </i>
    <i r="1">
      <x v="2"/>
    </i>
    <i r="2">
      <x v="4"/>
    </i>
    <i r="3">
      <x v="1"/>
    </i>
    <i r="4">
      <x v="3"/>
    </i>
    <i r="5">
      <x v="5"/>
    </i>
    <i r="6">
      <x v="5"/>
    </i>
    <i r="7">
      <x v="1"/>
    </i>
    <i r="8">
      <x v="6"/>
    </i>
    <i r="6">
      <x v="6"/>
    </i>
    <i r="7">
      <x v="2"/>
    </i>
    <i r="8">
      <x v="7"/>
    </i>
    <i r="2">
      <x v="5"/>
    </i>
    <i r="3">
      <x v="1"/>
    </i>
    <i r="4">
      <x v="4"/>
    </i>
    <i r="5">
      <x v="6"/>
    </i>
    <i r="6">
      <x v="7"/>
    </i>
    <i r="7">
      <x/>
    </i>
    <i r="8">
      <x/>
    </i>
    <i r="4">
      <x v="5"/>
    </i>
    <i r="5">
      <x v="7"/>
    </i>
    <i r="6">
      <x v="8"/>
    </i>
    <i r="7">
      <x v="1"/>
    </i>
    <i r="8">
      <x v="8"/>
    </i>
    <i r="4">
      <x v="6"/>
    </i>
    <i r="5">
      <x v="8"/>
    </i>
    <i r="6">
      <x v="9"/>
    </i>
    <i r="7">
      <x/>
    </i>
    <i r="8">
      <x/>
    </i>
    <i r="1">
      <x v="3"/>
    </i>
    <i r="2">
      <x v="6"/>
    </i>
    <i r="3">
      <x v="1"/>
    </i>
    <i r="4">
      <x v="2"/>
    </i>
    <i r="5">
      <x v="3"/>
    </i>
    <i r="6">
      <x v="10"/>
    </i>
    <i r="7">
      <x/>
    </i>
    <i r="8">
      <x/>
    </i>
    <i r="6">
      <x v="11"/>
    </i>
    <i r="7">
      <x/>
    </i>
    <i r="8">
      <x v="9"/>
    </i>
    <i r="8">
      <x v="10"/>
    </i>
    <i r="8">
      <x/>
    </i>
    <i r="7">
      <x v="1"/>
    </i>
    <i r="8">
      <x v="11"/>
    </i>
    <i r="6">
      <x v="12"/>
    </i>
    <i r="7">
      <x/>
    </i>
    <i r="8">
      <x v="9"/>
    </i>
    <i r="8">
      <x v="10"/>
    </i>
    <i r="8">
      <x/>
    </i>
    <i r="7">
      <x v="1"/>
    </i>
    <i r="8">
      <x v="12"/>
    </i>
    <i r="6">
      <x v="13"/>
    </i>
    <i r="7">
      <x/>
    </i>
    <i r="8">
      <x/>
    </i>
    <i r="6">
      <x v="14"/>
    </i>
    <i r="7">
      <x/>
    </i>
    <i r="8">
      <x/>
    </i>
    <i r="2">
      <x v="7"/>
    </i>
    <i r="3">
      <x v="1"/>
    </i>
    <i r="4">
      <x v="1"/>
    </i>
    <i r="5">
      <x v="2"/>
    </i>
    <i r="6">
      <x v="15"/>
    </i>
    <i r="7">
      <x v="1"/>
    </i>
    <i r="8">
      <x v="13"/>
    </i>
    <i r="6">
      <x v="16"/>
    </i>
    <i r="7">
      <x v="1"/>
    </i>
    <i r="8">
      <x v="14"/>
    </i>
    <i r="4">
      <x v="7"/>
    </i>
    <i r="5">
      <x v="9"/>
    </i>
    <i r="6">
      <x v="17"/>
    </i>
    <i r="7">
      <x v="3"/>
    </i>
    <i r="8">
      <x v="15"/>
    </i>
    <i r="8">
      <x v="16"/>
    </i>
    <i r="8">
      <x v="17"/>
    </i>
    <i r="8">
      <x v="18"/>
    </i>
    <i r="7">
      <x v="4"/>
    </i>
    <i r="8">
      <x v="9"/>
    </i>
    <i r="8">
      <x v="10"/>
    </i>
    <i r="6">
      <x v="18"/>
    </i>
    <i r="7">
      <x v="5"/>
    </i>
    <i r="8">
      <x v="19"/>
    </i>
    <i r="8">
      <x v="20"/>
    </i>
    <i r="8">
      <x v="21"/>
    </i>
    <i r="7">
      <x v="6"/>
    </i>
    <i r="8">
      <x v="22"/>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36">
    <format dxfId="1287">
      <pivotArea dataOnly="0" labelOnly="1" grandRow="1" outline="0" fieldPosition="0"/>
    </format>
    <format dxfId="1286">
      <pivotArea dataOnly="0" labelOnly="1" outline="0" fieldPosition="0">
        <references count="1">
          <reference field="4294967294" count="1">
            <x v="1"/>
          </reference>
        </references>
      </pivotArea>
    </format>
    <format dxfId="1285">
      <pivotArea field="0" type="button" dataOnly="0" labelOnly="1" outline="0" axis="axisRow" fieldPosition="0"/>
    </format>
    <format dxfId="1284">
      <pivotArea dataOnly="0" labelOnly="1" outline="0" fieldPosition="0">
        <references count="1">
          <reference field="4294967294" count="7">
            <x v="0"/>
            <x v="1"/>
            <x v="2"/>
            <x v="3"/>
            <x v="4"/>
            <x v="5"/>
            <x v="6"/>
          </reference>
        </references>
      </pivotArea>
    </format>
    <format dxfId="1283">
      <pivotArea outline="0" fieldPosition="0">
        <references count="1">
          <reference field="4294967294" count="1">
            <x v="0"/>
          </reference>
        </references>
      </pivotArea>
    </format>
    <format dxfId="1282">
      <pivotArea dataOnly="0" labelOnly="1" fieldPosition="0">
        <references count="1">
          <reference field="0" count="0"/>
        </references>
      </pivotArea>
    </format>
    <format dxfId="1281">
      <pivotArea outline="0" fieldPosition="0">
        <references count="1">
          <reference field="4294967294" count="1">
            <x v="2"/>
          </reference>
        </references>
      </pivotArea>
    </format>
    <format dxfId="1280">
      <pivotArea outline="0" fieldPosition="0">
        <references count="1">
          <reference field="4294967294" count="1">
            <x v="3"/>
          </reference>
        </references>
      </pivotArea>
    </format>
    <format dxfId="1279">
      <pivotArea outline="0" fieldPosition="0">
        <references count="1">
          <reference field="4294967294" count="1">
            <x v="4"/>
          </reference>
        </references>
      </pivotArea>
    </format>
    <format dxfId="1278">
      <pivotArea outline="0" fieldPosition="0">
        <references count="1">
          <reference field="4294967294" count="1">
            <x v="5"/>
          </reference>
        </references>
      </pivotArea>
    </format>
    <format dxfId="1277">
      <pivotArea outline="0" fieldPosition="0">
        <references count="1">
          <reference field="4294967294" count="1">
            <x v="6"/>
          </reference>
        </references>
      </pivotArea>
    </format>
    <format dxfId="1276">
      <pivotArea outline="0" fieldPosition="0">
        <references count="1">
          <reference field="4294967294" count="1">
            <x v="7"/>
          </reference>
        </references>
      </pivotArea>
    </format>
    <format dxfId="1275">
      <pivotArea dataOnly="0" labelOnly="1" outline="0" fieldPosition="0">
        <references count="1">
          <reference field="4294967294" count="1">
            <x v="7"/>
          </reference>
        </references>
      </pivotArea>
    </format>
    <format dxfId="1274">
      <pivotArea dataOnly="0" labelOnly="1" fieldPosition="0">
        <references count="1">
          <reference field="1" count="0"/>
        </references>
      </pivotArea>
    </format>
    <format dxfId="1273">
      <pivotArea dataOnly="0" labelOnly="1" fieldPosition="0">
        <references count="1">
          <reference field="1" count="0"/>
        </references>
      </pivotArea>
    </format>
    <format dxfId="1272">
      <pivotArea dataOnly="0" labelOnly="1" fieldPosition="0">
        <references count="1">
          <reference field="1" count="0"/>
        </references>
      </pivotArea>
    </format>
    <format dxfId="1271">
      <pivotArea dataOnly="0" labelOnly="1" fieldPosition="0">
        <references count="1">
          <reference field="2" count="0"/>
        </references>
      </pivotArea>
    </format>
    <format dxfId="1270">
      <pivotArea dataOnly="0" labelOnly="1" fieldPosition="0">
        <references count="1">
          <reference field="2" count="0"/>
        </references>
      </pivotArea>
    </format>
    <format dxfId="1269">
      <pivotArea dataOnly="0" labelOnly="1" fieldPosition="0">
        <references count="1">
          <reference field="2" count="0"/>
        </references>
      </pivotArea>
    </format>
    <format dxfId="1268">
      <pivotArea type="all" dataOnly="0" outline="0" fieldPosition="0"/>
    </format>
    <format dxfId="1267">
      <pivotArea outline="0" collapsedLevelsAreSubtotals="1" fieldPosition="0"/>
    </format>
    <format dxfId="1266">
      <pivotArea dataOnly="0" labelOnly="1" fieldPosition="0">
        <references count="1">
          <reference field="0" count="0"/>
        </references>
      </pivotArea>
    </format>
    <format dxfId="1265">
      <pivotArea collapsedLevelsAreSubtotals="1" fieldPosition="0">
        <references count="1">
          <reference field="0" count="0"/>
        </references>
      </pivotArea>
    </format>
    <format dxfId="1264">
      <pivotArea collapsedLevelsAreSubtotals="1" fieldPosition="0">
        <references count="1">
          <reference field="0" count="0"/>
        </references>
      </pivotArea>
    </format>
    <format dxfId="1263">
      <pivotArea dataOnly="0" labelOnly="1" fieldPosition="0">
        <references count="1">
          <reference field="2" count="0"/>
        </references>
      </pivotArea>
    </format>
    <format dxfId="1262">
      <pivotArea dataOnly="0" labelOnly="1" fieldPosition="0">
        <references count="1">
          <reference field="2" count="0"/>
        </references>
      </pivotArea>
    </format>
    <format dxfId="1261">
      <pivotArea dataOnly="0" labelOnly="1" fieldPosition="0">
        <references count="1">
          <reference field="2" count="0"/>
        </references>
      </pivotArea>
    </format>
    <format dxfId="1260">
      <pivotArea collapsedLevelsAreSubtotals="1" fieldPosition="0">
        <references count="3">
          <reference field="0" count="0" selected="0"/>
          <reference field="1" count="1" selected="0">
            <x v="0"/>
          </reference>
          <reference field="2" count="1">
            <x v="0"/>
          </reference>
        </references>
      </pivotArea>
    </format>
    <format dxfId="1259">
      <pivotArea collapsedLevelsAreSubtotals="1" fieldPosition="0">
        <references count="3">
          <reference field="0" count="0" selected="0"/>
          <reference field="1" count="1" selected="0">
            <x v="0"/>
          </reference>
          <reference field="2" count="1">
            <x v="1"/>
          </reference>
        </references>
      </pivotArea>
    </format>
    <format dxfId="1258">
      <pivotArea collapsedLevelsAreSubtotals="1" fieldPosition="0">
        <references count="3">
          <reference field="0" count="0" selected="0"/>
          <reference field="1" count="1" selected="0">
            <x v="1"/>
          </reference>
          <reference field="2" count="1">
            <x v="2"/>
          </reference>
        </references>
      </pivotArea>
    </format>
    <format dxfId="1257">
      <pivotArea collapsedLevelsAreSubtotals="1" fieldPosition="0">
        <references count="3">
          <reference field="0" count="0" selected="0"/>
          <reference field="1" count="1" selected="0">
            <x v="1"/>
          </reference>
          <reference field="2" count="1">
            <x v="3"/>
          </reference>
        </references>
      </pivotArea>
    </format>
    <format dxfId="1256">
      <pivotArea collapsedLevelsAreSubtotals="1" fieldPosition="0">
        <references count="3">
          <reference field="0" count="0" selected="0"/>
          <reference field="1" count="1" selected="0">
            <x v="2"/>
          </reference>
          <reference field="2" count="1">
            <x v="4"/>
          </reference>
        </references>
      </pivotArea>
    </format>
    <format dxfId="1255">
      <pivotArea collapsedLevelsAreSubtotals="1" fieldPosition="0">
        <references count="3">
          <reference field="0" count="0" selected="0"/>
          <reference field="1" count="1" selected="0">
            <x v="2"/>
          </reference>
          <reference field="2" count="1">
            <x v="5"/>
          </reference>
        </references>
      </pivotArea>
    </format>
    <format dxfId="1254">
      <pivotArea collapsedLevelsAreSubtotals="1" fieldPosition="0">
        <references count="3">
          <reference field="0" count="0" selected="0"/>
          <reference field="1" count="1" selected="0">
            <x v="3"/>
          </reference>
          <reference field="2" count="1">
            <x v="6"/>
          </reference>
        </references>
      </pivotArea>
    </format>
    <format dxfId="1253">
      <pivotArea collapsedLevelsAreSubtotals="1" fieldPosition="0">
        <references count="3">
          <reference field="0" count="0" selected="0"/>
          <reference field="1" count="1" selected="0">
            <x v="3"/>
          </reference>
          <reference field="2" count="1">
            <x v="7"/>
          </reference>
        </references>
      </pivotArea>
    </format>
    <format dxfId="1252">
      <pivotArea collapsedLevelsAreSubtotals="1" fieldPosition="0">
        <references count="3">
          <reference field="0" count="0" selected="0"/>
          <reference field="1" count="1" selected="0">
            <x v="0"/>
          </reference>
          <reference field="2" count="1">
            <x v="0"/>
          </reference>
        </references>
      </pivotArea>
    </format>
    <format dxfId="1251">
      <pivotArea collapsedLevelsAreSubtotals="1" fieldPosition="0">
        <references count="3">
          <reference field="0" count="0" selected="0"/>
          <reference field="1" count="1" selected="0">
            <x v="0"/>
          </reference>
          <reference field="2" count="1">
            <x v="1"/>
          </reference>
        </references>
      </pivotArea>
    </format>
    <format dxfId="1250">
      <pivotArea collapsedLevelsAreSubtotals="1" fieldPosition="0">
        <references count="3">
          <reference field="0" count="0" selected="0"/>
          <reference field="1" count="1" selected="0">
            <x v="1"/>
          </reference>
          <reference field="2" count="1">
            <x v="2"/>
          </reference>
        </references>
      </pivotArea>
    </format>
    <format dxfId="1249">
      <pivotArea collapsedLevelsAreSubtotals="1" fieldPosition="0">
        <references count="3">
          <reference field="0" count="0" selected="0"/>
          <reference field="1" count="1" selected="0">
            <x v="1"/>
          </reference>
          <reference field="2" count="1">
            <x v="3"/>
          </reference>
        </references>
      </pivotArea>
    </format>
    <format dxfId="1248">
      <pivotArea collapsedLevelsAreSubtotals="1" fieldPosition="0">
        <references count="3">
          <reference field="0" count="0" selected="0"/>
          <reference field="1" count="1" selected="0">
            <x v="2"/>
          </reference>
          <reference field="2" count="1">
            <x v="4"/>
          </reference>
        </references>
      </pivotArea>
    </format>
    <format dxfId="1247">
      <pivotArea collapsedLevelsAreSubtotals="1" fieldPosition="0">
        <references count="3">
          <reference field="0" count="0" selected="0"/>
          <reference field="1" count="1" selected="0">
            <x v="2"/>
          </reference>
          <reference field="2" count="1">
            <x v="5"/>
          </reference>
        </references>
      </pivotArea>
    </format>
    <format dxfId="1246">
      <pivotArea collapsedLevelsAreSubtotals="1" fieldPosition="0">
        <references count="3">
          <reference field="0" count="0" selected="0"/>
          <reference field="1" count="1" selected="0">
            <x v="3"/>
          </reference>
          <reference field="2" count="1">
            <x v="6"/>
          </reference>
        </references>
      </pivotArea>
    </format>
    <format dxfId="1245">
      <pivotArea collapsedLevelsAreSubtotals="1" fieldPosition="0">
        <references count="3">
          <reference field="0" count="0" selected="0"/>
          <reference field="1" count="1" selected="0">
            <x v="3"/>
          </reference>
          <reference field="2" count="1">
            <x v="7"/>
          </reference>
        </references>
      </pivotArea>
    </format>
    <format dxfId="1244">
      <pivotArea collapsedLevelsAreSubtotals="1" fieldPosition="0">
        <references count="2">
          <reference field="0" count="0" selected="0"/>
          <reference field="1" count="1">
            <x v="0"/>
          </reference>
        </references>
      </pivotArea>
    </format>
    <format dxfId="1243">
      <pivotArea collapsedLevelsAreSubtotals="1" fieldPosition="0">
        <references count="2">
          <reference field="0" count="0" selected="0"/>
          <reference field="1" count="1">
            <x v="1"/>
          </reference>
        </references>
      </pivotArea>
    </format>
    <format dxfId="1242">
      <pivotArea collapsedLevelsAreSubtotals="1" fieldPosition="0">
        <references count="2">
          <reference field="0" count="0" selected="0"/>
          <reference field="1" count="1">
            <x v="2"/>
          </reference>
        </references>
      </pivotArea>
    </format>
    <format dxfId="1241">
      <pivotArea collapsedLevelsAreSubtotals="1" fieldPosition="0">
        <references count="2">
          <reference field="0" count="0" selected="0"/>
          <reference field="1" count="1">
            <x v="3"/>
          </reference>
        </references>
      </pivotArea>
    </format>
    <format dxfId="1240">
      <pivotArea collapsedLevelsAreSubtotals="1" fieldPosition="0">
        <references count="2">
          <reference field="0" count="0" selected="0"/>
          <reference field="1" count="1">
            <x v="0"/>
          </reference>
        </references>
      </pivotArea>
    </format>
    <format dxfId="1239">
      <pivotArea collapsedLevelsAreSubtotals="1" fieldPosition="0">
        <references count="2">
          <reference field="0" count="0" selected="0"/>
          <reference field="1" count="1">
            <x v="1"/>
          </reference>
        </references>
      </pivotArea>
    </format>
    <format dxfId="1238">
      <pivotArea collapsedLevelsAreSubtotals="1" fieldPosition="0">
        <references count="2">
          <reference field="0" count="0" selected="0"/>
          <reference field="1" count="1">
            <x v="2"/>
          </reference>
        </references>
      </pivotArea>
    </format>
    <format dxfId="1237">
      <pivotArea collapsedLevelsAreSubtotals="1" fieldPosition="0">
        <references count="2">
          <reference field="0" count="0" selected="0"/>
          <reference field="1" count="1">
            <x v="3"/>
          </reference>
        </references>
      </pivotArea>
    </format>
    <format dxfId="1236">
      <pivotArea collapsedLevelsAreSubtotals="1" fieldPosition="0">
        <references count="2">
          <reference field="0" count="0" selected="0"/>
          <reference field="1" count="1">
            <x v="0"/>
          </reference>
        </references>
      </pivotArea>
    </format>
    <format dxfId="1235">
      <pivotArea collapsedLevelsAreSubtotals="1" fieldPosition="0">
        <references count="2">
          <reference field="0" count="0" selected="0"/>
          <reference field="1" count="1">
            <x v="1"/>
          </reference>
        </references>
      </pivotArea>
    </format>
    <format dxfId="1234">
      <pivotArea collapsedLevelsAreSubtotals="1" fieldPosition="0">
        <references count="2">
          <reference field="0" count="0" selected="0"/>
          <reference field="1" count="1">
            <x v="2"/>
          </reference>
        </references>
      </pivotArea>
    </format>
    <format dxfId="1233">
      <pivotArea collapsedLevelsAreSubtotals="1" fieldPosition="0">
        <references count="2">
          <reference field="0" count="0" selected="0"/>
          <reference field="1" count="1">
            <x v="3"/>
          </reference>
        </references>
      </pivotArea>
    </format>
    <format dxfId="1232">
      <pivotArea dataOnly="0" outline="0" fieldPosition="0">
        <references count="1">
          <reference field="4294967294" count="1">
            <x v="1"/>
          </reference>
        </references>
      </pivotArea>
    </format>
    <format dxfId="1231">
      <pivotArea dataOnly="0" labelOnly="1" fieldPosition="0">
        <references count="1">
          <reference field="11" count="0"/>
        </references>
      </pivotArea>
    </format>
    <format dxfId="1230">
      <pivotArea dataOnly="0" labelOnly="1" fieldPosition="0">
        <references count="1">
          <reference field="11" count="0"/>
        </references>
      </pivotArea>
    </format>
    <format dxfId="1229">
      <pivotArea dataOnly="0" labelOnly="1" fieldPosition="0">
        <references count="1">
          <reference field="11" count="0"/>
        </references>
      </pivotArea>
    </format>
    <format dxfId="1228">
      <pivotArea dataOnly="0" labelOnly="1" fieldPosition="0">
        <references count="1">
          <reference field="11" count="0"/>
        </references>
      </pivotArea>
    </format>
    <format dxfId="1227">
      <pivotArea dataOnly="0" labelOnly="1" fieldPosition="0">
        <references count="1">
          <reference field="12" count="0"/>
        </references>
      </pivotArea>
    </format>
    <format dxfId="1226">
      <pivotArea dataOnly="0" labelOnly="1" fieldPosition="0">
        <references count="1">
          <reference field="12" count="0"/>
        </references>
      </pivotArea>
    </format>
    <format dxfId="1225">
      <pivotArea dataOnly="0" labelOnly="1" fieldPosition="0">
        <references count="1">
          <reference field="12" count="0"/>
        </references>
      </pivotArea>
    </format>
    <format dxfId="1224">
      <pivotArea dataOnly="0" labelOnly="1" fieldPosition="0">
        <references count="1">
          <reference field="13" count="0"/>
        </references>
      </pivotArea>
    </format>
    <format dxfId="1223">
      <pivotArea dataOnly="0" labelOnly="1" fieldPosition="0">
        <references count="1">
          <reference field="13" count="0"/>
        </references>
      </pivotArea>
    </format>
    <format dxfId="1222">
      <pivotArea dataOnly="0" labelOnly="1" fieldPosition="0">
        <references count="1">
          <reference field="13" count="0"/>
        </references>
      </pivotArea>
    </format>
    <format dxfId="1221">
      <pivotArea dataOnly="0" labelOnly="1" fieldPosition="0">
        <references count="1">
          <reference field="13" count="0"/>
        </references>
      </pivotArea>
    </format>
    <format dxfId="1220">
      <pivotArea dataOnly="0" labelOnly="1" fieldPosition="0">
        <references count="1">
          <reference field="14" count="0"/>
        </references>
      </pivotArea>
    </format>
    <format dxfId="1219">
      <pivotArea dataOnly="0" labelOnly="1" fieldPosition="0">
        <references count="1">
          <reference field="14" count="0"/>
        </references>
      </pivotArea>
    </format>
    <format dxfId="1218">
      <pivotArea dataOnly="0" labelOnly="1" fieldPosition="0">
        <references count="1">
          <reference field="14" count="0"/>
        </references>
      </pivotArea>
    </format>
    <format dxfId="1217">
      <pivotArea dataOnly="0" labelOnly="1" fieldPosition="0">
        <references count="1">
          <reference field="14" count="0"/>
        </references>
      </pivotArea>
    </format>
    <format dxfId="1216">
      <pivotArea dataOnly="0" labelOnly="1" fieldPosition="0">
        <references count="1">
          <reference field="14" count="0"/>
        </references>
      </pivotArea>
    </format>
    <format dxfId="1215">
      <pivotArea dataOnly="0" labelOnly="1" fieldPosition="0">
        <references count="1">
          <reference field="15" count="0"/>
        </references>
      </pivotArea>
    </format>
    <format dxfId="1214">
      <pivotArea dataOnly="0" labelOnly="1" fieldPosition="0">
        <references count="1">
          <reference field="15" count="0"/>
        </references>
      </pivotArea>
    </format>
    <format dxfId="1213">
      <pivotArea dataOnly="0" labelOnly="1" fieldPosition="0">
        <references count="1">
          <reference field="15" count="0"/>
        </references>
      </pivotArea>
    </format>
    <format dxfId="1212">
      <pivotArea dataOnly="0" labelOnly="1" fieldPosition="0">
        <references count="1">
          <reference field="15" count="0"/>
        </references>
      </pivotArea>
    </format>
    <format dxfId="1211">
      <pivotArea dataOnly="0" labelOnly="1" fieldPosition="0">
        <references count="1">
          <reference field="15" count="0"/>
        </references>
      </pivotArea>
    </format>
    <format dxfId="1210">
      <pivotArea dataOnly="0" labelOnly="1" fieldPosition="0">
        <references count="1">
          <reference field="15" count="0"/>
        </references>
      </pivotArea>
    </format>
    <format dxfId="1209">
      <pivotArea dataOnly="0" labelOnly="1" fieldPosition="0">
        <references count="1">
          <reference field="16" count="0"/>
        </references>
      </pivotArea>
    </format>
    <format dxfId="1208">
      <pivotArea dataOnly="0" labelOnly="1" fieldPosition="0">
        <references count="1">
          <reference field="16" count="0"/>
        </references>
      </pivotArea>
    </format>
    <format dxfId="1207">
      <pivotArea dataOnly="0" labelOnly="1" fieldPosition="0">
        <references count="1">
          <reference field="16" count="0"/>
        </references>
      </pivotArea>
    </format>
    <format dxfId="1206">
      <pivotArea dataOnly="0" labelOnly="1" fieldPosition="0">
        <references count="1">
          <reference field="16" count="0"/>
        </references>
      </pivotArea>
    </format>
    <format dxfId="1205">
      <pivotArea dataOnly="0" labelOnly="1" fieldPosition="0">
        <references count="1">
          <reference field="16" count="0"/>
        </references>
      </pivotArea>
    </format>
    <format dxfId="1204">
      <pivotArea dataOnly="0" labelOnly="1" fieldPosition="0">
        <references count="1">
          <reference field="16" count="0"/>
        </references>
      </pivotArea>
    </format>
    <format dxfId="1203">
      <pivotArea dataOnly="0" labelOnly="1" fieldPosition="0">
        <references count="1">
          <reference field="16" count="0"/>
        </references>
      </pivotArea>
    </format>
    <format dxfId="1202">
      <pivotArea dataOnly="0" labelOnly="1" fieldPosition="0">
        <references count="1">
          <reference field="13" count="0"/>
        </references>
      </pivotArea>
    </format>
    <format dxfId="1201">
      <pivotArea dataOnly="0" labelOnly="1" fieldPosition="0">
        <references count="1">
          <reference field="13" count="0"/>
        </references>
      </pivotArea>
    </format>
    <format dxfId="1200">
      <pivotArea dataOnly="0" labelOnly="1" fieldPosition="0">
        <references count="1">
          <reference field="13" count="0"/>
        </references>
      </pivotArea>
    </format>
    <format dxfId="1199">
      <pivotArea dataOnly="0" labelOnly="1" fieldPosition="0">
        <references count="1">
          <reference field="14" count="0"/>
        </references>
      </pivotArea>
    </format>
    <format dxfId="1198">
      <pivotArea dataOnly="0" labelOnly="1" fieldPosition="0">
        <references count="1">
          <reference field="14" count="0"/>
        </references>
      </pivotArea>
    </format>
    <format dxfId="1197">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19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195">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4"/>
          </reference>
        </references>
      </pivotArea>
    </format>
    <format dxfId="1194">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2"/>
          </reference>
        </references>
      </pivotArea>
    </format>
    <format dxfId="119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1192">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2"/>
          </reference>
          <reference field="13" count="1">
            <x v="3"/>
          </reference>
        </references>
      </pivotArea>
    </format>
    <format dxfId="1191">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2"/>
          </reference>
        </references>
      </pivotArea>
    </format>
    <format dxfId="1190">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7"/>
          </reference>
          <reference field="13" count="1">
            <x v="9"/>
          </reference>
        </references>
      </pivotArea>
    </format>
    <format dxfId="1189">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188">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187">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4"/>
          </reference>
        </references>
      </pivotArea>
    </format>
    <format dxfId="1186">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2"/>
          </reference>
        </references>
      </pivotArea>
    </format>
    <format dxfId="1185">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1184">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2"/>
          </reference>
          <reference field="13" count="1">
            <x v="3"/>
          </reference>
        </references>
      </pivotArea>
    </format>
    <format dxfId="1183">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2"/>
          </reference>
        </references>
      </pivotArea>
    </format>
    <format dxfId="1182">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7"/>
          </reference>
          <reference field="13" count="1">
            <x v="9"/>
          </reference>
        </references>
      </pivotArea>
    </format>
    <format dxfId="1181">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180">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17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4"/>
          </reference>
        </references>
      </pivotArea>
    </format>
    <format dxfId="1178">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1"/>
          </reference>
          <reference field="13" count="1">
            <x v="2"/>
          </reference>
        </references>
      </pivotArea>
    </format>
    <format dxfId="1177">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1176">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2"/>
          </reference>
          <reference field="13" count="1">
            <x v="3"/>
          </reference>
        </references>
      </pivotArea>
    </format>
    <format dxfId="1175">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2"/>
          </reference>
        </references>
      </pivotArea>
    </format>
    <format dxfId="1174">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7"/>
          </reference>
          <reference field="13" count="1">
            <x v="9"/>
          </reference>
        </references>
      </pivotArea>
    </format>
    <format dxfId="117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17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171">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4"/>
          </reference>
          <reference field="14" count="1">
            <x v="4"/>
          </reference>
        </references>
      </pivotArea>
    </format>
    <format dxfId="1170">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5"/>
          </reference>
        </references>
      </pivotArea>
    </format>
    <format dxfId="1169">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1"/>
          </reference>
        </references>
      </pivotArea>
    </format>
    <format dxfId="1168">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3"/>
          </reference>
        </references>
      </pivotArea>
    </format>
    <format dxfId="1167">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4"/>
          </reference>
        </references>
      </pivotArea>
    </format>
    <format dxfId="1166">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2"/>
          </reference>
          <reference field="14" count="1">
            <x v="16"/>
          </reference>
        </references>
      </pivotArea>
    </format>
    <format dxfId="116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7"/>
          </reference>
          <reference field="13" count="1" selected="0">
            <x v="9"/>
          </reference>
          <reference field="14" count="1">
            <x v="17"/>
          </reference>
        </references>
      </pivotArea>
    </format>
    <format dxfId="116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7"/>
          </reference>
          <reference field="13" count="1" selected="0">
            <x v="9"/>
          </reference>
          <reference field="14" count="1">
            <x v="18"/>
          </reference>
        </references>
      </pivotArea>
    </format>
    <format dxfId="1163">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16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161">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4"/>
          </reference>
          <reference field="14" count="1">
            <x v="4"/>
          </reference>
        </references>
      </pivotArea>
    </format>
    <format dxfId="1160">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5"/>
          </reference>
        </references>
      </pivotArea>
    </format>
    <format dxfId="1159">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1"/>
          </reference>
        </references>
      </pivotArea>
    </format>
    <format dxfId="1158">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3"/>
          </reference>
        </references>
      </pivotArea>
    </format>
    <format dxfId="1157">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2"/>
          </reference>
          <reference field="13" count="1" selected="0">
            <x v="3"/>
          </reference>
          <reference field="14" count="1">
            <x v="14"/>
          </reference>
        </references>
      </pivotArea>
    </format>
    <format dxfId="1156">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1"/>
          </reference>
          <reference field="13" count="1" selected="0">
            <x v="2"/>
          </reference>
          <reference field="14" count="1">
            <x v="16"/>
          </reference>
        </references>
      </pivotArea>
    </format>
    <format dxfId="1155">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7"/>
          </reference>
          <reference field="13" count="1" selected="0">
            <x v="9"/>
          </reference>
          <reference field="14" count="1">
            <x v="17"/>
          </reference>
        </references>
      </pivotArea>
    </format>
    <format dxfId="1154">
      <pivotArea collapsedLevelsAreSubtotals="1" fieldPosition="0">
        <references count="7">
          <reference field="0" count="0" selected="0"/>
          <reference field="1" count="1" selected="0">
            <x v="3"/>
          </reference>
          <reference field="2" count="1" selected="0">
            <x v="7"/>
          </reference>
          <reference field="11" count="1" selected="0">
            <x v="1"/>
          </reference>
          <reference field="12" count="1" selected="0">
            <x v="7"/>
          </reference>
          <reference field="13" count="1" selected="0">
            <x v="9"/>
          </reference>
          <reference field="14" count="1">
            <x v="18"/>
          </reference>
        </references>
      </pivotArea>
    </format>
    <format dxfId="1153">
      <pivotArea field="0" type="button" dataOnly="0" labelOnly="1" outline="0" axis="axisRow" fieldPosition="0"/>
    </format>
    <format dxfId="1152">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FC1744-72EA-4C57-8F28-D605BFA1BF63}"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2">
        <item x="0"/>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0"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3"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1045">
      <pivotArea dataOnly="0" labelOnly="1" fieldPosition="0">
        <references count="1">
          <reference field="7" count="0"/>
        </references>
      </pivotArea>
    </format>
    <format dxfId="1044">
      <pivotArea dataOnly="0" labelOnly="1" fieldPosition="0">
        <references count="1">
          <reference field="7" count="0"/>
        </references>
      </pivotArea>
    </format>
    <format dxfId="1043">
      <pivotArea dataOnly="0" labelOnly="1" fieldPosition="0">
        <references count="1">
          <reference field="6" count="0"/>
        </references>
      </pivotArea>
    </format>
    <format dxfId="1042">
      <pivotArea collapsedLevelsAreSubtotals="1" fieldPosition="0">
        <references count="2">
          <reference field="6" count="0" selected="0"/>
          <reference field="7" count="1">
            <x v="0"/>
          </reference>
        </references>
      </pivotArea>
    </format>
    <format dxfId="1041">
      <pivotArea collapsedLevelsAreSubtotals="1" fieldPosition="0">
        <references count="2">
          <reference field="6" count="0" selected="0"/>
          <reference field="7" count="1">
            <x v="1"/>
          </reference>
        </references>
      </pivotArea>
    </format>
    <format dxfId="1040">
      <pivotArea collapsedLevelsAreSubtotals="1" fieldPosition="0">
        <references count="2">
          <reference field="6" count="0" selected="0"/>
          <reference field="7" count="1">
            <x v="2"/>
          </reference>
        </references>
      </pivotArea>
    </format>
    <format dxfId="1039">
      <pivotArea collapsedLevelsAreSubtotals="1" fieldPosition="0">
        <references count="2">
          <reference field="6" count="0" selected="0"/>
          <reference field="7" count="1">
            <x v="3"/>
          </reference>
        </references>
      </pivotArea>
    </format>
    <format dxfId="1038">
      <pivotArea collapsedLevelsAreSubtotals="1" fieldPosition="0">
        <references count="2">
          <reference field="6" count="0" selected="0"/>
          <reference field="7" count="1">
            <x v="0"/>
          </reference>
        </references>
      </pivotArea>
    </format>
    <format dxfId="1037">
      <pivotArea collapsedLevelsAreSubtotals="1" fieldPosition="0">
        <references count="2">
          <reference field="6" count="0" selected="0"/>
          <reference field="7" count="1">
            <x v="1"/>
          </reference>
        </references>
      </pivotArea>
    </format>
    <format dxfId="1036">
      <pivotArea collapsedLevelsAreSubtotals="1" fieldPosition="0">
        <references count="2">
          <reference field="6" count="0" selected="0"/>
          <reference field="7" count="1">
            <x v="2"/>
          </reference>
        </references>
      </pivotArea>
    </format>
    <format dxfId="1035">
      <pivotArea collapsedLevelsAreSubtotals="1" fieldPosition="0">
        <references count="2">
          <reference field="6" count="0" selected="0"/>
          <reference field="7" count="1">
            <x v="3"/>
          </reference>
        </references>
      </pivotArea>
    </format>
    <format dxfId="1034">
      <pivotArea collapsedLevelsAreSubtotals="1" fieldPosition="0">
        <references count="2">
          <reference field="6" count="0" selected="0"/>
          <reference field="7" count="1">
            <x v="0"/>
          </reference>
        </references>
      </pivotArea>
    </format>
    <format dxfId="1033">
      <pivotArea collapsedLevelsAreSubtotals="1" fieldPosition="0">
        <references count="2">
          <reference field="6" count="0" selected="0"/>
          <reference field="7" count="1">
            <x v="1"/>
          </reference>
        </references>
      </pivotArea>
    </format>
    <format dxfId="1032">
      <pivotArea collapsedLevelsAreSubtotals="1" fieldPosition="0">
        <references count="2">
          <reference field="6" count="0" selected="0"/>
          <reference field="7" count="1">
            <x v="2"/>
          </reference>
        </references>
      </pivotArea>
    </format>
    <format dxfId="1031">
      <pivotArea collapsedLevelsAreSubtotals="1" fieldPosition="0">
        <references count="2">
          <reference field="6" count="0" selected="0"/>
          <reference field="7" count="1">
            <x v="3"/>
          </reference>
        </references>
      </pivotArea>
    </format>
    <format dxfId="1030">
      <pivotArea field="6" type="button" dataOnly="0" labelOnly="1" outline="0" axis="axisRow" fieldPosition="0"/>
    </format>
    <format dxfId="1029">
      <pivotArea dataOnly="0" labelOnly="1" outline="0" fieldPosition="0">
        <references count="1">
          <reference field="4294967294" count="6">
            <x v="2"/>
            <x v="3"/>
            <x v="4"/>
            <x v="5"/>
            <x v="6"/>
            <x v="7"/>
          </reference>
        </references>
      </pivotArea>
    </format>
    <format dxfId="1028">
      <pivotArea type="all" dataOnly="0" outline="0" fieldPosition="0"/>
    </format>
    <format dxfId="1027">
      <pivotArea outline="0" collapsedLevelsAreSubtotals="1" fieldPosition="0"/>
    </format>
    <format dxfId="1026">
      <pivotArea field="6" type="button" dataOnly="0" labelOnly="1" outline="0" axis="axisRow" fieldPosition="0"/>
    </format>
    <format dxfId="1025">
      <pivotArea dataOnly="0" labelOnly="1" fieldPosition="0">
        <references count="1">
          <reference field="6" count="0"/>
        </references>
      </pivotArea>
    </format>
    <format dxfId="1024">
      <pivotArea dataOnly="0" labelOnly="1" grandRow="1" outline="0" fieldPosition="0"/>
    </format>
    <format dxfId="1023">
      <pivotArea dataOnly="0" labelOnly="1" fieldPosition="0">
        <references count="2">
          <reference field="6" count="0" selected="0"/>
          <reference field="7" count="0"/>
        </references>
      </pivotArea>
    </format>
    <format dxfId="1022">
      <pivotArea dataOnly="0" labelOnly="1" fieldPosition="0">
        <references count="3">
          <reference field="6" count="0" selected="0"/>
          <reference field="7" count="1" selected="0">
            <x v="0"/>
          </reference>
          <reference field="8" count="2">
            <x v="0"/>
            <x v="1"/>
          </reference>
        </references>
      </pivotArea>
    </format>
    <format dxfId="1021">
      <pivotArea dataOnly="0" labelOnly="1" fieldPosition="0">
        <references count="3">
          <reference field="6" count="0" selected="0"/>
          <reference field="7" count="1" selected="0">
            <x v="1"/>
          </reference>
          <reference field="8" count="2">
            <x v="2"/>
            <x v="3"/>
          </reference>
        </references>
      </pivotArea>
    </format>
    <format dxfId="1020">
      <pivotArea dataOnly="0" labelOnly="1" fieldPosition="0">
        <references count="3">
          <reference field="6" count="0" selected="0"/>
          <reference field="7" count="1" selected="0">
            <x v="2"/>
          </reference>
          <reference field="8" count="1">
            <x v="4"/>
          </reference>
        </references>
      </pivotArea>
    </format>
    <format dxfId="1019">
      <pivotArea dataOnly="0" labelOnly="1" fieldPosition="0">
        <references count="3">
          <reference field="6" count="0" selected="0"/>
          <reference field="7" count="1" selected="0">
            <x v="3"/>
          </reference>
          <reference field="8" count="2">
            <x v="6"/>
            <x v="7"/>
          </reference>
        </references>
      </pivotArea>
    </format>
    <format dxfId="1018">
      <pivotArea dataOnly="0" labelOnly="1" outline="0" fieldPosition="0">
        <references count="1">
          <reference field="4294967294" count="6">
            <x v="2"/>
            <x v="3"/>
            <x v="4"/>
            <x v="5"/>
            <x v="6"/>
            <x v="7"/>
          </reference>
        </references>
      </pivotArea>
    </format>
    <format dxfId="1017">
      <pivotArea dataOnly="0" labelOnly="1" grandRow="1" outline="0" fieldPosition="0"/>
    </format>
    <format dxfId="1016">
      <pivotArea collapsedLevelsAreSubtotals="1" fieldPosition="0">
        <references count="2">
          <reference field="6" count="0" selected="0"/>
          <reference field="7" count="1">
            <x v="0"/>
          </reference>
        </references>
      </pivotArea>
    </format>
    <format dxfId="1015">
      <pivotArea collapsedLevelsAreSubtotals="1" fieldPosition="0">
        <references count="2">
          <reference field="6" count="0" selected="0"/>
          <reference field="7" count="1">
            <x v="1"/>
          </reference>
        </references>
      </pivotArea>
    </format>
    <format dxfId="1014">
      <pivotArea collapsedLevelsAreSubtotals="1" fieldPosition="0">
        <references count="2">
          <reference field="6" count="0" selected="0"/>
          <reference field="7" count="1">
            <x v="2"/>
          </reference>
        </references>
      </pivotArea>
    </format>
    <format dxfId="1013">
      <pivotArea collapsedLevelsAreSubtotals="1" fieldPosition="0">
        <references count="2">
          <reference field="6" count="0" selected="0"/>
          <reference field="7" count="1">
            <x v="3"/>
          </reference>
        </references>
      </pivotArea>
    </format>
    <format dxfId="1012">
      <pivotArea collapsedLevelsAreSubtotals="1" fieldPosition="0">
        <references count="2">
          <reference field="6" count="0" selected="0"/>
          <reference field="7" count="1">
            <x v="0"/>
          </reference>
        </references>
      </pivotArea>
    </format>
    <format dxfId="1011">
      <pivotArea collapsedLevelsAreSubtotals="1" fieldPosition="0">
        <references count="2">
          <reference field="6" count="0" selected="0"/>
          <reference field="7" count="1">
            <x v="1"/>
          </reference>
        </references>
      </pivotArea>
    </format>
    <format dxfId="1010">
      <pivotArea collapsedLevelsAreSubtotals="1" fieldPosition="0">
        <references count="2">
          <reference field="6" count="0" selected="0"/>
          <reference field="7" count="1">
            <x v="2"/>
          </reference>
        </references>
      </pivotArea>
    </format>
    <format dxfId="1009">
      <pivotArea collapsedLevelsAreSubtotals="1" fieldPosition="0">
        <references count="2">
          <reference field="6" count="0" selected="0"/>
          <reference field="7" count="1">
            <x v="3"/>
          </reference>
        </references>
      </pivotArea>
    </format>
    <format dxfId="1008">
      <pivotArea collapsedLevelsAreSubtotals="1" fieldPosition="0">
        <references count="1">
          <reference field="6" count="0"/>
        </references>
      </pivotArea>
    </format>
    <format dxfId="1007">
      <pivotArea outline="0" fieldPosition="0">
        <references count="1">
          <reference field="4294967294" count="1">
            <x v="0"/>
          </reference>
        </references>
      </pivotArea>
    </format>
    <format dxfId="1006">
      <pivotArea outline="0" fieldPosition="0">
        <references count="1">
          <reference field="4294967294" count="1">
            <x v="1"/>
          </reference>
        </references>
      </pivotArea>
    </format>
    <format dxfId="1005">
      <pivotArea dataOnly="0" outline="0" fieldPosition="0">
        <references count="1">
          <reference field="4294967294" count="1">
            <x v="1"/>
          </reference>
        </references>
      </pivotArea>
    </format>
    <format dxfId="1004">
      <pivotArea field="6" type="button" dataOnly="0" labelOnly="1" outline="0" axis="axisRow" fieldPosition="0"/>
    </format>
    <format dxfId="1003">
      <pivotArea dataOnly="0" labelOnly="1" outline="0" fieldPosition="0">
        <references count="1">
          <reference field="4294967294" count="8">
            <x v="0"/>
            <x v="1"/>
            <x v="2"/>
            <x v="3"/>
            <x v="4"/>
            <x v="5"/>
            <x v="6"/>
            <x v="7"/>
          </reference>
        </references>
      </pivotArea>
    </format>
    <format dxfId="1002">
      <pivotArea field="6" type="button" dataOnly="0" labelOnly="1" outline="0" axis="axisRow" fieldPosition="0"/>
    </format>
    <format dxfId="1001">
      <pivotArea dataOnly="0" labelOnly="1" outline="0" fieldPosition="0">
        <references count="1">
          <reference field="4294967294" count="8">
            <x v="0"/>
            <x v="1"/>
            <x v="2"/>
            <x v="3"/>
            <x v="4"/>
            <x v="5"/>
            <x v="6"/>
            <x v="7"/>
          </reference>
        </references>
      </pivotArea>
    </format>
    <format dxfId="1000">
      <pivotArea field="6" type="button" dataOnly="0" labelOnly="1" outline="0" axis="axisRow" fieldPosition="0"/>
    </format>
    <format dxfId="999">
      <pivotArea dataOnly="0" labelOnly="1" outline="0" fieldPosition="0">
        <references count="1">
          <reference field="4294967294" count="8">
            <x v="0"/>
            <x v="1"/>
            <x v="2"/>
            <x v="3"/>
            <x v="4"/>
            <x v="5"/>
            <x v="6"/>
            <x v="7"/>
          </reference>
        </references>
      </pivotArea>
    </format>
    <format dxfId="998">
      <pivotArea type="all" dataOnly="0" outline="0" fieldPosition="0"/>
    </format>
    <format dxfId="997">
      <pivotArea outline="0" collapsedLevelsAreSubtotals="1" fieldPosition="0"/>
    </format>
    <format dxfId="996">
      <pivotArea field="6" type="button" dataOnly="0" labelOnly="1" outline="0" axis="axisRow" fieldPosition="0"/>
    </format>
    <format dxfId="995">
      <pivotArea dataOnly="0" labelOnly="1" fieldPosition="0">
        <references count="1">
          <reference field="6" count="0"/>
        </references>
      </pivotArea>
    </format>
    <format dxfId="994">
      <pivotArea dataOnly="0" labelOnly="1" grandRow="1" outline="0" fieldPosition="0"/>
    </format>
    <format dxfId="993">
      <pivotArea dataOnly="0" labelOnly="1" fieldPosition="0">
        <references count="2">
          <reference field="6" count="0" selected="0"/>
          <reference field="7" count="0"/>
        </references>
      </pivotArea>
    </format>
    <format dxfId="992">
      <pivotArea dataOnly="0" labelOnly="1" fieldPosition="0">
        <references count="3">
          <reference field="6" count="0" selected="0"/>
          <reference field="7" count="1" selected="0">
            <x v="0"/>
          </reference>
          <reference field="8" count="2">
            <x v="0"/>
            <x v="1"/>
          </reference>
        </references>
      </pivotArea>
    </format>
    <format dxfId="991">
      <pivotArea dataOnly="0" labelOnly="1" fieldPosition="0">
        <references count="3">
          <reference field="6" count="0" selected="0"/>
          <reference field="7" count="1" selected="0">
            <x v="1"/>
          </reference>
          <reference field="8" count="2">
            <x v="2"/>
            <x v="3"/>
          </reference>
        </references>
      </pivotArea>
    </format>
    <format dxfId="990">
      <pivotArea dataOnly="0" labelOnly="1" fieldPosition="0">
        <references count="3">
          <reference field="6" count="0" selected="0"/>
          <reference field="7" count="1" selected="0">
            <x v="2"/>
          </reference>
          <reference field="8" count="1">
            <x v="4"/>
          </reference>
        </references>
      </pivotArea>
    </format>
    <format dxfId="989">
      <pivotArea dataOnly="0" labelOnly="1" fieldPosition="0">
        <references count="3">
          <reference field="6" count="0" selected="0"/>
          <reference field="7" count="1" selected="0">
            <x v="3"/>
          </reference>
          <reference field="8" count="2">
            <x v="6"/>
            <x v="7"/>
          </reference>
        </references>
      </pivotArea>
    </format>
    <format dxfId="988">
      <pivotArea dataOnly="0" labelOnly="1" outline="0" fieldPosition="0">
        <references count="1">
          <reference field="4294967294" count="8">
            <x v="0"/>
            <x v="1"/>
            <x v="2"/>
            <x v="3"/>
            <x v="4"/>
            <x v="5"/>
            <x v="6"/>
            <x v="7"/>
          </reference>
        </references>
      </pivotArea>
    </format>
    <format dxfId="987">
      <pivotArea type="all" dataOnly="0" outline="0" fieldPosition="0"/>
    </format>
    <format dxfId="986">
      <pivotArea outline="0" collapsedLevelsAreSubtotals="1" fieldPosition="0"/>
    </format>
    <format dxfId="985">
      <pivotArea field="6" type="button" dataOnly="0" labelOnly="1" outline="0" axis="axisRow" fieldPosition="0"/>
    </format>
    <format dxfId="984">
      <pivotArea dataOnly="0" labelOnly="1" fieldPosition="0">
        <references count="1">
          <reference field="6" count="0"/>
        </references>
      </pivotArea>
    </format>
    <format dxfId="983">
      <pivotArea dataOnly="0" labelOnly="1" grandRow="1" outline="0" fieldPosition="0"/>
    </format>
    <format dxfId="982">
      <pivotArea dataOnly="0" labelOnly="1" fieldPosition="0">
        <references count="2">
          <reference field="6" count="0" selected="0"/>
          <reference field="7" count="0"/>
        </references>
      </pivotArea>
    </format>
    <format dxfId="981">
      <pivotArea dataOnly="0" labelOnly="1" fieldPosition="0">
        <references count="3">
          <reference field="6" count="0" selected="0"/>
          <reference field="7" count="1" selected="0">
            <x v="0"/>
          </reference>
          <reference field="8" count="2">
            <x v="0"/>
            <x v="1"/>
          </reference>
        </references>
      </pivotArea>
    </format>
    <format dxfId="980">
      <pivotArea dataOnly="0" labelOnly="1" fieldPosition="0">
        <references count="3">
          <reference field="6" count="0" selected="0"/>
          <reference field="7" count="1" selected="0">
            <x v="1"/>
          </reference>
          <reference field="8" count="2">
            <x v="2"/>
            <x v="3"/>
          </reference>
        </references>
      </pivotArea>
    </format>
    <format dxfId="979">
      <pivotArea dataOnly="0" labelOnly="1" fieldPosition="0">
        <references count="3">
          <reference field="6" count="0" selected="0"/>
          <reference field="7" count="1" selected="0">
            <x v="2"/>
          </reference>
          <reference field="8" count="1">
            <x v="4"/>
          </reference>
        </references>
      </pivotArea>
    </format>
    <format dxfId="978">
      <pivotArea dataOnly="0" labelOnly="1" fieldPosition="0">
        <references count="3">
          <reference field="6" count="0" selected="0"/>
          <reference field="7" count="1" selected="0">
            <x v="3"/>
          </reference>
          <reference field="8" count="2">
            <x v="6"/>
            <x v="7"/>
          </reference>
        </references>
      </pivotArea>
    </format>
    <format dxfId="977">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2"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1148">
      <pivotArea dataOnly="0" labelOnly="1" fieldPosition="0">
        <references count="1">
          <reference field="7" count="0"/>
        </references>
      </pivotArea>
    </format>
    <format dxfId="1147">
      <pivotArea dataOnly="0" labelOnly="1" fieldPosition="0">
        <references count="1">
          <reference field="7" count="0"/>
        </references>
      </pivotArea>
    </format>
    <format dxfId="1146">
      <pivotArea dataOnly="0" labelOnly="1" fieldPosition="0">
        <references count="1">
          <reference field="6" count="0"/>
        </references>
      </pivotArea>
    </format>
    <format dxfId="1145">
      <pivotArea collapsedLevelsAreSubtotals="1" fieldPosition="0">
        <references count="2">
          <reference field="6" count="0" selected="0"/>
          <reference field="7" count="1">
            <x v="0"/>
          </reference>
        </references>
      </pivotArea>
    </format>
    <format dxfId="1144">
      <pivotArea collapsedLevelsAreSubtotals="1" fieldPosition="0">
        <references count="2">
          <reference field="6" count="0" selected="0"/>
          <reference field="7" count="1">
            <x v="1"/>
          </reference>
        </references>
      </pivotArea>
    </format>
    <format dxfId="1143">
      <pivotArea collapsedLevelsAreSubtotals="1" fieldPosition="0">
        <references count="2">
          <reference field="6" count="0" selected="0"/>
          <reference field="7" count="1">
            <x v="2"/>
          </reference>
        </references>
      </pivotArea>
    </format>
    <format dxfId="1142">
      <pivotArea collapsedLevelsAreSubtotals="1" fieldPosition="0">
        <references count="2">
          <reference field="6" count="0" selected="0"/>
          <reference field="7" count="1">
            <x v="3"/>
          </reference>
        </references>
      </pivotArea>
    </format>
    <format dxfId="1141">
      <pivotArea collapsedLevelsAreSubtotals="1" fieldPosition="0">
        <references count="2">
          <reference field="6" count="0" selected="0"/>
          <reference field="7" count="1">
            <x v="0"/>
          </reference>
        </references>
      </pivotArea>
    </format>
    <format dxfId="1140">
      <pivotArea collapsedLevelsAreSubtotals="1" fieldPosition="0">
        <references count="2">
          <reference field="6" count="0" selected="0"/>
          <reference field="7" count="1">
            <x v="1"/>
          </reference>
        </references>
      </pivotArea>
    </format>
    <format dxfId="1139">
      <pivotArea collapsedLevelsAreSubtotals="1" fieldPosition="0">
        <references count="2">
          <reference field="6" count="0" selected="0"/>
          <reference field="7" count="1">
            <x v="2"/>
          </reference>
        </references>
      </pivotArea>
    </format>
    <format dxfId="1138">
      <pivotArea collapsedLevelsAreSubtotals="1" fieldPosition="0">
        <references count="2">
          <reference field="6" count="0" selected="0"/>
          <reference field="7" count="1">
            <x v="3"/>
          </reference>
        </references>
      </pivotArea>
    </format>
    <format dxfId="1137">
      <pivotArea collapsedLevelsAreSubtotals="1" fieldPosition="0">
        <references count="2">
          <reference field="6" count="0" selected="0"/>
          <reference field="7" count="1">
            <x v="0"/>
          </reference>
        </references>
      </pivotArea>
    </format>
    <format dxfId="1136">
      <pivotArea collapsedLevelsAreSubtotals="1" fieldPosition="0">
        <references count="2">
          <reference field="6" count="0" selected="0"/>
          <reference field="7" count="1">
            <x v="1"/>
          </reference>
        </references>
      </pivotArea>
    </format>
    <format dxfId="1135">
      <pivotArea collapsedLevelsAreSubtotals="1" fieldPosition="0">
        <references count="2">
          <reference field="6" count="0" selected="0"/>
          <reference field="7" count="1">
            <x v="2"/>
          </reference>
        </references>
      </pivotArea>
    </format>
    <format dxfId="1134">
      <pivotArea collapsedLevelsAreSubtotals="1" fieldPosition="0">
        <references count="2">
          <reference field="6" count="0" selected="0"/>
          <reference field="7" count="1">
            <x v="3"/>
          </reference>
        </references>
      </pivotArea>
    </format>
    <format dxfId="1133">
      <pivotArea field="6" type="button" dataOnly="0" labelOnly="1" outline="0" axis="axisRow" fieldPosition="0"/>
    </format>
    <format dxfId="1132">
      <pivotArea dataOnly="0" labelOnly="1" outline="0" fieldPosition="0">
        <references count="1">
          <reference field="4294967294" count="6">
            <x v="2"/>
            <x v="3"/>
            <x v="4"/>
            <x v="5"/>
            <x v="6"/>
            <x v="7"/>
          </reference>
        </references>
      </pivotArea>
    </format>
    <format dxfId="1131">
      <pivotArea type="all" dataOnly="0" outline="0" fieldPosition="0"/>
    </format>
    <format dxfId="1130">
      <pivotArea outline="0" collapsedLevelsAreSubtotals="1" fieldPosition="0"/>
    </format>
    <format dxfId="1129">
      <pivotArea field="6" type="button" dataOnly="0" labelOnly="1" outline="0" axis="axisRow" fieldPosition="0"/>
    </format>
    <format dxfId="1128">
      <pivotArea dataOnly="0" labelOnly="1" fieldPosition="0">
        <references count="1">
          <reference field="6" count="0"/>
        </references>
      </pivotArea>
    </format>
    <format dxfId="1127">
      <pivotArea dataOnly="0" labelOnly="1" grandRow="1" outline="0" fieldPosition="0"/>
    </format>
    <format dxfId="1126">
      <pivotArea dataOnly="0" labelOnly="1" fieldPosition="0">
        <references count="2">
          <reference field="6" count="0" selected="0"/>
          <reference field="7" count="0"/>
        </references>
      </pivotArea>
    </format>
    <format dxfId="1125">
      <pivotArea dataOnly="0" labelOnly="1" fieldPosition="0">
        <references count="3">
          <reference field="6" count="0" selected="0"/>
          <reference field="7" count="1" selected="0">
            <x v="0"/>
          </reference>
          <reference field="8" count="2">
            <x v="0"/>
            <x v="1"/>
          </reference>
        </references>
      </pivotArea>
    </format>
    <format dxfId="1124">
      <pivotArea dataOnly="0" labelOnly="1" fieldPosition="0">
        <references count="3">
          <reference field="6" count="0" selected="0"/>
          <reference field="7" count="1" selected="0">
            <x v="1"/>
          </reference>
          <reference field="8" count="2">
            <x v="2"/>
            <x v="3"/>
          </reference>
        </references>
      </pivotArea>
    </format>
    <format dxfId="1123">
      <pivotArea dataOnly="0" labelOnly="1" fieldPosition="0">
        <references count="3">
          <reference field="6" count="0" selected="0"/>
          <reference field="7" count="1" selected="0">
            <x v="2"/>
          </reference>
          <reference field="8" count="1">
            <x v="4"/>
          </reference>
        </references>
      </pivotArea>
    </format>
    <format dxfId="1122">
      <pivotArea dataOnly="0" labelOnly="1" fieldPosition="0">
        <references count="3">
          <reference field="6" count="0" selected="0"/>
          <reference field="7" count="1" selected="0">
            <x v="3"/>
          </reference>
          <reference field="8" count="2">
            <x v="6"/>
            <x v="7"/>
          </reference>
        </references>
      </pivotArea>
    </format>
    <format dxfId="1121">
      <pivotArea dataOnly="0" labelOnly="1" outline="0" fieldPosition="0">
        <references count="1">
          <reference field="4294967294" count="6">
            <x v="2"/>
            <x v="3"/>
            <x v="4"/>
            <x v="5"/>
            <x v="6"/>
            <x v="7"/>
          </reference>
        </references>
      </pivotArea>
    </format>
    <format dxfId="1120">
      <pivotArea dataOnly="0" labelOnly="1" grandRow="1" outline="0" fieldPosition="0"/>
    </format>
    <format dxfId="1119">
      <pivotArea collapsedLevelsAreSubtotals="1" fieldPosition="0">
        <references count="2">
          <reference field="6" count="0" selected="0"/>
          <reference field="7" count="1">
            <x v="0"/>
          </reference>
        </references>
      </pivotArea>
    </format>
    <format dxfId="1118">
      <pivotArea collapsedLevelsAreSubtotals="1" fieldPosition="0">
        <references count="2">
          <reference field="6" count="0" selected="0"/>
          <reference field="7" count="1">
            <x v="1"/>
          </reference>
        </references>
      </pivotArea>
    </format>
    <format dxfId="1117">
      <pivotArea collapsedLevelsAreSubtotals="1" fieldPosition="0">
        <references count="2">
          <reference field="6" count="0" selected="0"/>
          <reference field="7" count="1">
            <x v="2"/>
          </reference>
        </references>
      </pivotArea>
    </format>
    <format dxfId="1116">
      <pivotArea collapsedLevelsAreSubtotals="1" fieldPosition="0">
        <references count="2">
          <reference field="6" count="0" selected="0"/>
          <reference field="7" count="1">
            <x v="3"/>
          </reference>
        </references>
      </pivotArea>
    </format>
    <format dxfId="1115">
      <pivotArea collapsedLevelsAreSubtotals="1" fieldPosition="0">
        <references count="2">
          <reference field="6" count="0" selected="0"/>
          <reference field="7" count="1">
            <x v="0"/>
          </reference>
        </references>
      </pivotArea>
    </format>
    <format dxfId="1114">
      <pivotArea collapsedLevelsAreSubtotals="1" fieldPosition="0">
        <references count="2">
          <reference field="6" count="0" selected="0"/>
          <reference field="7" count="1">
            <x v="1"/>
          </reference>
        </references>
      </pivotArea>
    </format>
    <format dxfId="1113">
      <pivotArea collapsedLevelsAreSubtotals="1" fieldPosition="0">
        <references count="2">
          <reference field="6" count="0" selected="0"/>
          <reference field="7" count="1">
            <x v="2"/>
          </reference>
        </references>
      </pivotArea>
    </format>
    <format dxfId="1112">
      <pivotArea collapsedLevelsAreSubtotals="1" fieldPosition="0">
        <references count="2">
          <reference field="6" count="0" selected="0"/>
          <reference field="7" count="1">
            <x v="3"/>
          </reference>
        </references>
      </pivotArea>
    </format>
    <format dxfId="1111">
      <pivotArea collapsedLevelsAreSubtotals="1" fieldPosition="0">
        <references count="1">
          <reference field="6" count="0"/>
        </references>
      </pivotArea>
    </format>
    <format dxfId="1110">
      <pivotArea outline="0" fieldPosition="0">
        <references count="1">
          <reference field="4294967294" count="1">
            <x v="0"/>
          </reference>
        </references>
      </pivotArea>
    </format>
    <format dxfId="1109">
      <pivotArea outline="0" fieldPosition="0">
        <references count="1">
          <reference field="4294967294" count="1">
            <x v="1"/>
          </reference>
        </references>
      </pivotArea>
    </format>
    <format dxfId="1108">
      <pivotArea dataOnly="0" outline="0" fieldPosition="0">
        <references count="1">
          <reference field="4294967294" count="1">
            <x v="1"/>
          </reference>
        </references>
      </pivotArea>
    </format>
    <format dxfId="1107">
      <pivotArea field="6" type="button" dataOnly="0" labelOnly="1" outline="0" axis="axisRow" fieldPosition="0"/>
    </format>
    <format dxfId="1106">
      <pivotArea dataOnly="0" labelOnly="1" outline="0" fieldPosition="0">
        <references count="1">
          <reference field="4294967294" count="8">
            <x v="0"/>
            <x v="1"/>
            <x v="2"/>
            <x v="3"/>
            <x v="4"/>
            <x v="5"/>
            <x v="6"/>
            <x v="7"/>
          </reference>
        </references>
      </pivotArea>
    </format>
    <format dxfId="1105">
      <pivotArea field="6" type="button" dataOnly="0" labelOnly="1" outline="0" axis="axisRow" fieldPosition="0"/>
    </format>
    <format dxfId="1104">
      <pivotArea dataOnly="0" labelOnly="1" outline="0" fieldPosition="0">
        <references count="1">
          <reference field="4294967294" count="8">
            <x v="0"/>
            <x v="1"/>
            <x v="2"/>
            <x v="3"/>
            <x v="4"/>
            <x v="5"/>
            <x v="6"/>
            <x v="7"/>
          </reference>
        </references>
      </pivotArea>
    </format>
    <format dxfId="1103">
      <pivotArea field="6" type="button" dataOnly="0" labelOnly="1" outline="0" axis="axisRow" fieldPosition="0"/>
    </format>
    <format dxfId="1102">
      <pivotArea dataOnly="0" labelOnly="1" outline="0" fieldPosition="0">
        <references count="1">
          <reference field="4294967294" count="8">
            <x v="0"/>
            <x v="1"/>
            <x v="2"/>
            <x v="3"/>
            <x v="4"/>
            <x v="5"/>
            <x v="6"/>
            <x v="7"/>
          </reference>
        </references>
      </pivotArea>
    </format>
    <format dxfId="1101">
      <pivotArea dataOnly="0" labelOnly="1" fieldPosition="0">
        <references count="1">
          <reference field="8" count="0"/>
        </references>
      </pivotArea>
    </format>
    <format dxfId="1100">
      <pivotArea dataOnly="0" labelOnly="1" fieldPosition="0">
        <references count="1">
          <reference field="8" count="0"/>
        </references>
      </pivotArea>
    </format>
    <format dxfId="1099">
      <pivotArea type="all" dataOnly="0" outline="0" fieldPosition="0"/>
    </format>
    <format dxfId="1098">
      <pivotArea outline="0" collapsedLevelsAreSubtotals="1" fieldPosition="0"/>
    </format>
    <format dxfId="1097">
      <pivotArea field="6" type="button" dataOnly="0" labelOnly="1" outline="0" axis="axisRow" fieldPosition="0"/>
    </format>
    <format dxfId="1096">
      <pivotArea dataOnly="0" labelOnly="1" fieldPosition="0">
        <references count="1">
          <reference field="6" count="0"/>
        </references>
      </pivotArea>
    </format>
    <format dxfId="1095">
      <pivotArea dataOnly="0" labelOnly="1" grandRow="1" outline="0" fieldPosition="0"/>
    </format>
    <format dxfId="1094">
      <pivotArea dataOnly="0" labelOnly="1" fieldPosition="0">
        <references count="2">
          <reference field="6" count="0" selected="0"/>
          <reference field="7" count="0"/>
        </references>
      </pivotArea>
    </format>
    <format dxfId="1093">
      <pivotArea dataOnly="0" labelOnly="1" fieldPosition="0">
        <references count="3">
          <reference field="6" count="0" selected="0"/>
          <reference field="7" count="1" selected="0">
            <x v="0"/>
          </reference>
          <reference field="8" count="2">
            <x v="0"/>
            <x v="1"/>
          </reference>
        </references>
      </pivotArea>
    </format>
    <format dxfId="1092">
      <pivotArea dataOnly="0" labelOnly="1" fieldPosition="0">
        <references count="3">
          <reference field="6" count="0" selected="0"/>
          <reference field="7" count="1" selected="0">
            <x v="1"/>
          </reference>
          <reference field="8" count="2">
            <x v="2"/>
            <x v="3"/>
          </reference>
        </references>
      </pivotArea>
    </format>
    <format dxfId="1091">
      <pivotArea dataOnly="0" labelOnly="1" fieldPosition="0">
        <references count="3">
          <reference field="6" count="0" selected="0"/>
          <reference field="7" count="1" selected="0">
            <x v="2"/>
          </reference>
          <reference field="8" count="1">
            <x v="4"/>
          </reference>
        </references>
      </pivotArea>
    </format>
    <format dxfId="1090">
      <pivotArea dataOnly="0" labelOnly="1" fieldPosition="0">
        <references count="3">
          <reference field="6" count="0" selected="0"/>
          <reference field="7" count="1" selected="0">
            <x v="3"/>
          </reference>
          <reference field="8" count="2">
            <x v="6"/>
            <x v="7"/>
          </reference>
        </references>
      </pivotArea>
    </format>
    <format dxfId="1089">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088">
      <pivotArea dataOnly="0" labelOnly="1" fieldPosition="0">
        <references count="4">
          <reference field="6" count="0" selected="0"/>
          <reference field="7" count="1" selected="0">
            <x v="0"/>
          </reference>
          <reference field="8" count="1" selected="0">
            <x v="1"/>
          </reference>
          <reference field="11" count="1">
            <x v="0"/>
          </reference>
        </references>
      </pivotArea>
    </format>
    <format dxfId="1087">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086">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085">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084">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083">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082">
      <pivotArea dataOnly="0" labelOnly="1" outline="0" fieldPosition="0">
        <references count="1">
          <reference field="4294967294" count="8">
            <x v="0"/>
            <x v="1"/>
            <x v="2"/>
            <x v="3"/>
            <x v="4"/>
            <x v="5"/>
            <x v="6"/>
            <x v="7"/>
          </reference>
        </references>
      </pivotArea>
    </format>
    <format dxfId="1081">
      <pivotArea type="all" dataOnly="0" outline="0" fieldPosition="0"/>
    </format>
    <format dxfId="1080">
      <pivotArea outline="0" collapsedLevelsAreSubtotals="1" fieldPosition="0"/>
    </format>
    <format dxfId="1079">
      <pivotArea field="6" type="button" dataOnly="0" labelOnly="1" outline="0" axis="axisRow" fieldPosition="0"/>
    </format>
    <format dxfId="1078">
      <pivotArea dataOnly="0" labelOnly="1" fieldPosition="0">
        <references count="1">
          <reference field="6" count="0"/>
        </references>
      </pivotArea>
    </format>
    <format dxfId="1077">
      <pivotArea dataOnly="0" labelOnly="1" grandRow="1" outline="0" fieldPosition="0"/>
    </format>
    <format dxfId="1076">
      <pivotArea dataOnly="0" labelOnly="1" fieldPosition="0">
        <references count="2">
          <reference field="6" count="0" selected="0"/>
          <reference field="7" count="0"/>
        </references>
      </pivotArea>
    </format>
    <format dxfId="1075">
      <pivotArea dataOnly="0" labelOnly="1" fieldPosition="0">
        <references count="3">
          <reference field="6" count="0" selected="0"/>
          <reference field="7" count="1" selected="0">
            <x v="0"/>
          </reference>
          <reference field="8" count="2">
            <x v="0"/>
            <x v="1"/>
          </reference>
        </references>
      </pivotArea>
    </format>
    <format dxfId="1074">
      <pivotArea dataOnly="0" labelOnly="1" fieldPosition="0">
        <references count="3">
          <reference field="6" count="0" selected="0"/>
          <reference field="7" count="1" selected="0">
            <x v="1"/>
          </reference>
          <reference field="8" count="2">
            <x v="2"/>
            <x v="3"/>
          </reference>
        </references>
      </pivotArea>
    </format>
    <format dxfId="1073">
      <pivotArea dataOnly="0" labelOnly="1" fieldPosition="0">
        <references count="3">
          <reference field="6" count="0" selected="0"/>
          <reference field="7" count="1" selected="0">
            <x v="2"/>
          </reference>
          <reference field="8" count="1">
            <x v="4"/>
          </reference>
        </references>
      </pivotArea>
    </format>
    <format dxfId="1072">
      <pivotArea dataOnly="0" labelOnly="1" fieldPosition="0">
        <references count="3">
          <reference field="6" count="0" selected="0"/>
          <reference field="7" count="1" selected="0">
            <x v="3"/>
          </reference>
          <reference field="8" count="2">
            <x v="6"/>
            <x v="7"/>
          </reference>
        </references>
      </pivotArea>
    </format>
    <format dxfId="1071">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070">
      <pivotArea dataOnly="0" labelOnly="1" fieldPosition="0">
        <references count="4">
          <reference field="6" count="0" selected="0"/>
          <reference field="7" count="1" selected="0">
            <x v="0"/>
          </reference>
          <reference field="8" count="1" selected="0">
            <x v="1"/>
          </reference>
          <reference field="11" count="1">
            <x v="0"/>
          </reference>
        </references>
      </pivotArea>
    </format>
    <format dxfId="1069">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068">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067">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066">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065">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064">
      <pivotArea dataOnly="0" labelOnly="1" outline="0" fieldPosition="0">
        <references count="1">
          <reference field="4294967294" count="8">
            <x v="0"/>
            <x v="1"/>
            <x v="2"/>
            <x v="3"/>
            <x v="4"/>
            <x v="5"/>
            <x v="6"/>
            <x v="7"/>
          </reference>
        </references>
      </pivotArea>
    </format>
    <format dxfId="1063">
      <pivotArea collapsedLevelsAreSubtotals="1" fieldPosition="0">
        <references count="3">
          <reference field="6" count="0" selected="0"/>
          <reference field="7" count="1" selected="0">
            <x v="0"/>
          </reference>
          <reference field="8" count="1">
            <x v="0"/>
          </reference>
        </references>
      </pivotArea>
    </format>
    <format dxfId="1062">
      <pivotArea collapsedLevelsAreSubtotals="1" fieldPosition="0">
        <references count="3">
          <reference field="6" count="0" selected="0"/>
          <reference field="7" count="1" selected="0">
            <x v="0"/>
          </reference>
          <reference field="8" count="1">
            <x v="1"/>
          </reference>
        </references>
      </pivotArea>
    </format>
    <format dxfId="1061">
      <pivotArea collapsedLevelsAreSubtotals="1" fieldPosition="0">
        <references count="3">
          <reference field="6" count="0" selected="0"/>
          <reference field="7" count="1" selected="0">
            <x v="1"/>
          </reference>
          <reference field="8" count="1">
            <x v="2"/>
          </reference>
        </references>
      </pivotArea>
    </format>
    <format dxfId="1060">
      <pivotArea collapsedLevelsAreSubtotals="1" fieldPosition="0">
        <references count="3">
          <reference field="6" count="0" selected="0"/>
          <reference field="7" count="1" selected="0">
            <x v="1"/>
          </reference>
          <reference field="8" count="1">
            <x v="3"/>
          </reference>
        </references>
      </pivotArea>
    </format>
    <format dxfId="1059">
      <pivotArea collapsedLevelsAreSubtotals="1" fieldPosition="0">
        <references count="3">
          <reference field="6" count="0" selected="0"/>
          <reference field="7" count="1" selected="0">
            <x v="2"/>
          </reference>
          <reference field="8" count="1">
            <x v="4"/>
          </reference>
        </references>
      </pivotArea>
    </format>
    <format dxfId="1058">
      <pivotArea collapsedLevelsAreSubtotals="1" fieldPosition="0">
        <references count="3">
          <reference field="6" count="0" selected="0"/>
          <reference field="7" count="1" selected="0">
            <x v="3"/>
          </reference>
          <reference field="8" count="1">
            <x v="6"/>
          </reference>
        </references>
      </pivotArea>
    </format>
    <format dxfId="1057">
      <pivotArea collapsedLevelsAreSubtotals="1" fieldPosition="0">
        <references count="3">
          <reference field="6" count="0" selected="0"/>
          <reference field="7" count="1" selected="0">
            <x v="3"/>
          </reference>
          <reference field="8" count="1">
            <x v="7"/>
          </reference>
        </references>
      </pivotArea>
    </format>
    <format dxfId="1056">
      <pivotArea collapsedLevelsAreSubtotals="1" fieldPosition="0">
        <references count="3">
          <reference field="6" count="0" selected="0"/>
          <reference field="7" count="1" selected="0">
            <x v="0"/>
          </reference>
          <reference field="8" count="1">
            <x v="0"/>
          </reference>
        </references>
      </pivotArea>
    </format>
    <format dxfId="1055">
      <pivotArea collapsedLevelsAreSubtotals="1" fieldPosition="0">
        <references count="3">
          <reference field="6" count="0" selected="0"/>
          <reference field="7" count="1" selected="0">
            <x v="0"/>
          </reference>
          <reference field="8" count="1">
            <x v="1"/>
          </reference>
        </references>
      </pivotArea>
    </format>
    <format dxfId="1054">
      <pivotArea collapsedLevelsAreSubtotals="1" fieldPosition="0">
        <references count="3">
          <reference field="6" count="0" selected="0"/>
          <reference field="7" count="1" selected="0">
            <x v="1"/>
          </reference>
          <reference field="8" count="1">
            <x v="2"/>
          </reference>
        </references>
      </pivotArea>
    </format>
    <format dxfId="1053">
      <pivotArea collapsedLevelsAreSubtotals="1" fieldPosition="0">
        <references count="3">
          <reference field="6" count="0" selected="0"/>
          <reference field="7" count="1" selected="0">
            <x v="1"/>
          </reference>
          <reference field="8" count="1">
            <x v="3"/>
          </reference>
        </references>
      </pivotArea>
    </format>
    <format dxfId="1052">
      <pivotArea collapsedLevelsAreSubtotals="1" fieldPosition="0">
        <references count="3">
          <reference field="6" count="0" selected="0"/>
          <reference field="7" count="1" selected="0">
            <x v="2"/>
          </reference>
          <reference field="8" count="1">
            <x v="4"/>
          </reference>
        </references>
      </pivotArea>
    </format>
    <format dxfId="1051">
      <pivotArea collapsedLevelsAreSubtotals="1" fieldPosition="0">
        <references count="3">
          <reference field="6" count="0" selected="0"/>
          <reference field="7" count="1" selected="0">
            <x v="3"/>
          </reference>
          <reference field="8" count="1">
            <x v="6"/>
          </reference>
        </references>
      </pivotArea>
    </format>
    <format dxfId="1050">
      <pivotArea collapsedLevelsAreSubtotals="1" fieldPosition="0">
        <references count="3">
          <reference field="6" count="0" selected="0"/>
          <reference field="7" count="1" selected="0">
            <x v="3"/>
          </reference>
          <reference field="8" count="1">
            <x v="7"/>
          </reference>
        </references>
      </pivotArea>
    </format>
    <format dxfId="1049">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1048">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1047">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1046">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4"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976">
      <pivotArea dataOnly="0" labelOnly="1" fieldPosition="0">
        <references count="1">
          <reference field="7" count="0"/>
        </references>
      </pivotArea>
    </format>
    <format dxfId="975">
      <pivotArea dataOnly="0" labelOnly="1" fieldPosition="0">
        <references count="1">
          <reference field="7" count="0"/>
        </references>
      </pivotArea>
    </format>
    <format dxfId="974">
      <pivotArea dataOnly="0" labelOnly="1" fieldPosition="0">
        <references count="1">
          <reference field="6" count="0"/>
        </references>
      </pivotArea>
    </format>
    <format dxfId="973">
      <pivotArea collapsedLevelsAreSubtotals="1" fieldPosition="0">
        <references count="2">
          <reference field="6" count="0" selected="0"/>
          <reference field="7" count="1">
            <x v="0"/>
          </reference>
        </references>
      </pivotArea>
    </format>
    <format dxfId="972">
      <pivotArea collapsedLevelsAreSubtotals="1" fieldPosition="0">
        <references count="2">
          <reference field="6" count="0" selected="0"/>
          <reference field="7" count="1">
            <x v="1"/>
          </reference>
        </references>
      </pivotArea>
    </format>
    <format dxfId="971">
      <pivotArea collapsedLevelsAreSubtotals="1" fieldPosition="0">
        <references count="2">
          <reference field="6" count="0" selected="0"/>
          <reference field="7" count="1">
            <x v="2"/>
          </reference>
        </references>
      </pivotArea>
    </format>
    <format dxfId="970">
      <pivotArea collapsedLevelsAreSubtotals="1" fieldPosition="0">
        <references count="2">
          <reference field="6" count="0" selected="0"/>
          <reference field="7" count="1">
            <x v="3"/>
          </reference>
        </references>
      </pivotArea>
    </format>
    <format dxfId="969">
      <pivotArea collapsedLevelsAreSubtotals="1" fieldPosition="0">
        <references count="2">
          <reference field="6" count="0" selected="0"/>
          <reference field="7" count="1">
            <x v="0"/>
          </reference>
        </references>
      </pivotArea>
    </format>
    <format dxfId="968">
      <pivotArea collapsedLevelsAreSubtotals="1" fieldPosition="0">
        <references count="2">
          <reference field="6" count="0" selected="0"/>
          <reference field="7" count="1">
            <x v="1"/>
          </reference>
        </references>
      </pivotArea>
    </format>
    <format dxfId="967">
      <pivotArea collapsedLevelsAreSubtotals="1" fieldPosition="0">
        <references count="2">
          <reference field="6" count="0" selected="0"/>
          <reference field="7" count="1">
            <x v="2"/>
          </reference>
        </references>
      </pivotArea>
    </format>
    <format dxfId="966">
      <pivotArea collapsedLevelsAreSubtotals="1" fieldPosition="0">
        <references count="2">
          <reference field="6" count="0" selected="0"/>
          <reference field="7" count="1">
            <x v="3"/>
          </reference>
        </references>
      </pivotArea>
    </format>
    <format dxfId="965">
      <pivotArea collapsedLevelsAreSubtotals="1" fieldPosition="0">
        <references count="2">
          <reference field="6" count="0" selected="0"/>
          <reference field="7" count="1">
            <x v="0"/>
          </reference>
        </references>
      </pivotArea>
    </format>
    <format dxfId="964">
      <pivotArea collapsedLevelsAreSubtotals="1" fieldPosition="0">
        <references count="2">
          <reference field="6" count="0" selected="0"/>
          <reference field="7" count="1">
            <x v="1"/>
          </reference>
        </references>
      </pivotArea>
    </format>
    <format dxfId="963">
      <pivotArea collapsedLevelsAreSubtotals="1" fieldPosition="0">
        <references count="2">
          <reference field="6" count="0" selected="0"/>
          <reference field="7" count="1">
            <x v="2"/>
          </reference>
        </references>
      </pivotArea>
    </format>
    <format dxfId="962">
      <pivotArea collapsedLevelsAreSubtotals="1" fieldPosition="0">
        <references count="2">
          <reference field="6" count="0" selected="0"/>
          <reference field="7" count="1">
            <x v="3"/>
          </reference>
        </references>
      </pivotArea>
    </format>
    <format dxfId="961">
      <pivotArea field="6" type="button" dataOnly="0" labelOnly="1" outline="0" axis="axisRow" fieldPosition="0"/>
    </format>
    <format dxfId="960">
      <pivotArea dataOnly="0" labelOnly="1" outline="0" fieldPosition="0">
        <references count="1">
          <reference field="4294967294" count="6">
            <x v="2"/>
            <x v="3"/>
            <x v="4"/>
            <x v="5"/>
            <x v="6"/>
            <x v="7"/>
          </reference>
        </references>
      </pivotArea>
    </format>
    <format dxfId="959">
      <pivotArea type="all" dataOnly="0" outline="0" fieldPosition="0"/>
    </format>
    <format dxfId="958">
      <pivotArea outline="0" collapsedLevelsAreSubtotals="1" fieldPosition="0"/>
    </format>
    <format dxfId="957">
      <pivotArea field="6" type="button" dataOnly="0" labelOnly="1" outline="0" axis="axisRow" fieldPosition="0"/>
    </format>
    <format dxfId="956">
      <pivotArea dataOnly="0" labelOnly="1" fieldPosition="0">
        <references count="1">
          <reference field="6" count="0"/>
        </references>
      </pivotArea>
    </format>
    <format dxfId="955">
      <pivotArea dataOnly="0" labelOnly="1" grandRow="1" outline="0" fieldPosition="0"/>
    </format>
    <format dxfId="954">
      <pivotArea dataOnly="0" labelOnly="1" fieldPosition="0">
        <references count="2">
          <reference field="6" count="0" selected="0"/>
          <reference field="7" count="0"/>
        </references>
      </pivotArea>
    </format>
    <format dxfId="953">
      <pivotArea dataOnly="0" labelOnly="1" fieldPosition="0">
        <references count="3">
          <reference field="6" count="0" selected="0"/>
          <reference field="7" count="1" selected="0">
            <x v="0"/>
          </reference>
          <reference field="8" count="2">
            <x v="0"/>
            <x v="1"/>
          </reference>
        </references>
      </pivotArea>
    </format>
    <format dxfId="952">
      <pivotArea dataOnly="0" labelOnly="1" fieldPosition="0">
        <references count="3">
          <reference field="6" count="0" selected="0"/>
          <reference field="7" count="1" selected="0">
            <x v="1"/>
          </reference>
          <reference field="8" count="2">
            <x v="2"/>
            <x v="3"/>
          </reference>
        </references>
      </pivotArea>
    </format>
    <format dxfId="951">
      <pivotArea dataOnly="0" labelOnly="1" fieldPosition="0">
        <references count="3">
          <reference field="6" count="0" selected="0"/>
          <reference field="7" count="1" selected="0">
            <x v="2"/>
          </reference>
          <reference field="8" count="1">
            <x v="4"/>
          </reference>
        </references>
      </pivotArea>
    </format>
    <format dxfId="950">
      <pivotArea dataOnly="0" labelOnly="1" fieldPosition="0">
        <references count="3">
          <reference field="6" count="0" selected="0"/>
          <reference field="7" count="1" selected="0">
            <x v="3"/>
          </reference>
          <reference field="8" count="2">
            <x v="6"/>
            <x v="7"/>
          </reference>
        </references>
      </pivotArea>
    </format>
    <format dxfId="949">
      <pivotArea dataOnly="0" labelOnly="1" outline="0" fieldPosition="0">
        <references count="1">
          <reference field="4294967294" count="6">
            <x v="2"/>
            <x v="3"/>
            <x v="4"/>
            <x v="5"/>
            <x v="6"/>
            <x v="7"/>
          </reference>
        </references>
      </pivotArea>
    </format>
    <format dxfId="948">
      <pivotArea dataOnly="0" labelOnly="1" grandRow="1" outline="0" fieldPosition="0"/>
    </format>
    <format dxfId="947">
      <pivotArea collapsedLevelsAreSubtotals="1" fieldPosition="0">
        <references count="2">
          <reference field="6" count="0" selected="0"/>
          <reference field="7" count="1">
            <x v="0"/>
          </reference>
        </references>
      </pivotArea>
    </format>
    <format dxfId="946">
      <pivotArea collapsedLevelsAreSubtotals="1" fieldPosition="0">
        <references count="2">
          <reference field="6" count="0" selected="0"/>
          <reference field="7" count="1">
            <x v="1"/>
          </reference>
        </references>
      </pivotArea>
    </format>
    <format dxfId="945">
      <pivotArea collapsedLevelsAreSubtotals="1" fieldPosition="0">
        <references count="2">
          <reference field="6" count="0" selected="0"/>
          <reference field="7" count="1">
            <x v="2"/>
          </reference>
        </references>
      </pivotArea>
    </format>
    <format dxfId="944">
      <pivotArea collapsedLevelsAreSubtotals="1" fieldPosition="0">
        <references count="2">
          <reference field="6" count="0" selected="0"/>
          <reference field="7" count="1">
            <x v="3"/>
          </reference>
        </references>
      </pivotArea>
    </format>
    <format dxfId="943">
      <pivotArea collapsedLevelsAreSubtotals="1" fieldPosition="0">
        <references count="2">
          <reference field="6" count="0" selected="0"/>
          <reference field="7" count="1">
            <x v="0"/>
          </reference>
        </references>
      </pivotArea>
    </format>
    <format dxfId="942">
      <pivotArea collapsedLevelsAreSubtotals="1" fieldPosition="0">
        <references count="2">
          <reference field="6" count="0" selected="0"/>
          <reference field="7" count="1">
            <x v="1"/>
          </reference>
        </references>
      </pivotArea>
    </format>
    <format dxfId="941">
      <pivotArea collapsedLevelsAreSubtotals="1" fieldPosition="0">
        <references count="2">
          <reference field="6" count="0" selected="0"/>
          <reference field="7" count="1">
            <x v="2"/>
          </reference>
        </references>
      </pivotArea>
    </format>
    <format dxfId="940">
      <pivotArea collapsedLevelsAreSubtotals="1" fieldPosition="0">
        <references count="2">
          <reference field="6" count="0" selected="0"/>
          <reference field="7" count="1">
            <x v="3"/>
          </reference>
        </references>
      </pivotArea>
    </format>
    <format dxfId="939">
      <pivotArea collapsedLevelsAreSubtotals="1" fieldPosition="0">
        <references count="1">
          <reference field="6" count="0"/>
        </references>
      </pivotArea>
    </format>
    <format dxfId="938">
      <pivotArea outline="0" fieldPosition="0">
        <references count="1">
          <reference field="4294967294" count="1">
            <x v="0"/>
          </reference>
        </references>
      </pivotArea>
    </format>
    <format dxfId="937">
      <pivotArea outline="0" fieldPosition="0">
        <references count="1">
          <reference field="4294967294" count="1">
            <x v="1"/>
          </reference>
        </references>
      </pivotArea>
    </format>
    <format dxfId="936">
      <pivotArea dataOnly="0" outline="0" fieldPosition="0">
        <references count="1">
          <reference field="4294967294" count="1">
            <x v="1"/>
          </reference>
        </references>
      </pivotArea>
    </format>
    <format dxfId="935">
      <pivotArea field="6" type="button" dataOnly="0" labelOnly="1" outline="0" axis="axisRow" fieldPosition="0"/>
    </format>
    <format dxfId="934">
      <pivotArea dataOnly="0" labelOnly="1" outline="0" fieldPosition="0">
        <references count="1">
          <reference field="4294967294" count="8">
            <x v="0"/>
            <x v="1"/>
            <x v="2"/>
            <x v="3"/>
            <x v="4"/>
            <x v="5"/>
            <x v="6"/>
            <x v="7"/>
          </reference>
        </references>
      </pivotArea>
    </format>
    <format dxfId="933">
      <pivotArea field="6" type="button" dataOnly="0" labelOnly="1" outline="0" axis="axisRow" fieldPosition="0"/>
    </format>
    <format dxfId="932">
      <pivotArea dataOnly="0" labelOnly="1" outline="0" fieldPosition="0">
        <references count="1">
          <reference field="4294967294" count="8">
            <x v="0"/>
            <x v="1"/>
            <x v="2"/>
            <x v="3"/>
            <x v="4"/>
            <x v="5"/>
            <x v="6"/>
            <x v="7"/>
          </reference>
        </references>
      </pivotArea>
    </format>
    <format dxfId="931">
      <pivotArea field="6" type="button" dataOnly="0" labelOnly="1" outline="0" axis="axisRow" fieldPosition="0"/>
    </format>
    <format dxfId="930">
      <pivotArea dataOnly="0" labelOnly="1" outline="0" fieldPosition="0">
        <references count="1">
          <reference field="4294967294" count="8">
            <x v="0"/>
            <x v="1"/>
            <x v="2"/>
            <x v="3"/>
            <x v="4"/>
            <x v="5"/>
            <x v="6"/>
            <x v="7"/>
          </reference>
        </references>
      </pivotArea>
    </format>
    <format dxfId="929">
      <pivotArea dataOnly="0" labelOnly="1" fieldPosition="0">
        <references count="1">
          <reference field="8" count="0"/>
        </references>
      </pivotArea>
    </format>
    <format dxfId="928">
      <pivotArea dataOnly="0" labelOnly="1" fieldPosition="0">
        <references count="1">
          <reference field="8" count="0"/>
        </references>
      </pivotArea>
    </format>
    <format dxfId="927">
      <pivotArea type="all" dataOnly="0" outline="0" fieldPosition="0"/>
    </format>
    <format dxfId="926">
      <pivotArea outline="0" collapsedLevelsAreSubtotals="1" fieldPosition="0"/>
    </format>
    <format dxfId="925">
      <pivotArea field="6" type="button" dataOnly="0" labelOnly="1" outline="0" axis="axisRow" fieldPosition="0"/>
    </format>
    <format dxfId="924">
      <pivotArea dataOnly="0" labelOnly="1" fieldPosition="0">
        <references count="1">
          <reference field="6" count="0"/>
        </references>
      </pivotArea>
    </format>
    <format dxfId="923">
      <pivotArea dataOnly="0" labelOnly="1" grandRow="1" outline="0" fieldPosition="0"/>
    </format>
    <format dxfId="922">
      <pivotArea dataOnly="0" labelOnly="1" fieldPosition="0">
        <references count="2">
          <reference field="6" count="0" selected="0"/>
          <reference field="11" count="0"/>
        </references>
      </pivotArea>
    </format>
    <format dxfId="921">
      <pivotArea dataOnly="0" labelOnly="1" outline="0" fieldPosition="0">
        <references count="1">
          <reference field="4294967294" count="8">
            <x v="0"/>
            <x v="1"/>
            <x v="2"/>
            <x v="3"/>
            <x v="4"/>
            <x v="5"/>
            <x v="6"/>
            <x v="7"/>
          </reference>
        </references>
      </pivotArea>
    </format>
    <format dxfId="920">
      <pivotArea type="all" dataOnly="0" outline="0" fieldPosition="0"/>
    </format>
    <format dxfId="919">
      <pivotArea outline="0" collapsedLevelsAreSubtotals="1" fieldPosition="0"/>
    </format>
    <format dxfId="918">
      <pivotArea field="6" type="button" dataOnly="0" labelOnly="1" outline="0" axis="axisRow" fieldPosition="0"/>
    </format>
    <format dxfId="917">
      <pivotArea dataOnly="0" labelOnly="1" fieldPosition="0">
        <references count="1">
          <reference field="6" count="0"/>
        </references>
      </pivotArea>
    </format>
    <format dxfId="916">
      <pivotArea dataOnly="0" labelOnly="1" grandRow="1" outline="0" fieldPosition="0"/>
    </format>
    <format dxfId="915">
      <pivotArea dataOnly="0" labelOnly="1" fieldPosition="0">
        <references count="2">
          <reference field="6" count="0" selected="0"/>
          <reference field="11" count="0"/>
        </references>
      </pivotArea>
    </format>
    <format dxfId="914">
      <pivotArea dataOnly="0" labelOnly="1" outline="0" fieldPosition="0">
        <references count="1">
          <reference field="4294967294" count="8">
            <x v="0"/>
            <x v="1"/>
            <x v="2"/>
            <x v="3"/>
            <x v="4"/>
            <x v="5"/>
            <x v="6"/>
            <x v="7"/>
          </reference>
        </references>
      </pivotArea>
    </format>
    <format dxfId="913">
      <pivotArea field="6" type="button" dataOnly="0" labelOnly="1" outline="0" axis="axisRow" fieldPosition="0"/>
    </format>
    <format dxfId="912">
      <pivotArea dataOnly="0" labelOnly="1" outline="0" fieldPosition="0">
        <references count="1">
          <reference field="4294967294" count="8">
            <x v="0"/>
            <x v="1"/>
            <x v="2"/>
            <x v="3"/>
            <x v="4"/>
            <x v="5"/>
            <x v="6"/>
            <x v="7"/>
          </reference>
        </references>
      </pivotArea>
    </format>
    <format dxfId="911">
      <pivotArea dataOnly="0" labelOnly="1" fieldPosition="0">
        <references count="1">
          <reference field="14" count="0"/>
        </references>
      </pivotArea>
    </format>
    <format dxfId="910">
      <pivotArea dataOnly="0" labelOnly="1" fieldPosition="0">
        <references count="1">
          <reference field="12" count="0"/>
        </references>
      </pivotArea>
    </format>
    <format dxfId="909">
      <pivotArea dataOnly="0" labelOnly="1" fieldPosition="0">
        <references count="1">
          <reference field="14" count="0"/>
        </references>
      </pivotArea>
    </format>
    <format dxfId="908">
      <pivotArea dataOnly="0" labelOnly="1" fieldPosition="0">
        <references count="1">
          <reference field="13" count="0"/>
        </references>
      </pivotArea>
    </format>
    <format dxfId="907">
      <pivotArea dataOnly="0" labelOnly="1" fieldPosition="0">
        <references count="1">
          <reference field="13" count="0"/>
        </references>
      </pivotArea>
    </format>
    <format dxfId="906">
      <pivotArea dataOnly="0" labelOnly="1" fieldPosition="0">
        <references count="1">
          <reference field="14" count="0"/>
        </references>
      </pivotArea>
    </format>
    <format dxfId="905">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904">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903">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902">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90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90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899">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898">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897">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896">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895">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94">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9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92">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91">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90">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89">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8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8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86">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85">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84">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8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82">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81">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80">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79">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878">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87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87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7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7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7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7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7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7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6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6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86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6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6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6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6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6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61">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60">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859">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85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85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5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5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5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5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5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5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5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4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48">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47">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46">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845">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44">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43">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42">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41">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40">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39">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38">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37">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36">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35">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34">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33">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32">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31">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30">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29">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2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27">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26">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25">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24">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823">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22">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21">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20">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19">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18">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17">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816">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815">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814">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813">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812">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811">
      <pivotArea dataOnly="0" labelOnly="1" fieldPosition="0">
        <references count="1">
          <reference field="12" count="0"/>
        </references>
      </pivotArea>
    </format>
    <format dxfId="810">
      <pivotArea dataOnly="0" labelOnly="1" fieldPosition="0">
        <references count="1">
          <reference field="13" count="0"/>
        </references>
      </pivotArea>
    </format>
    <format dxfId="809">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08">
      <pivotArea outline="0" collapsedLevelsAreSubtotals="1" fieldPosition="0"/>
    </format>
    <format dxfId="807">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06">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05">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04">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03">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02">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01">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800">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99">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98">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97">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96">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9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94">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9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9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91">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9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89">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88">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87">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86">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85">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84">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83">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82">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81">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8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79">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78">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7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7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7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7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73">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72">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71">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7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69">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68">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6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6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6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6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63">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62">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61">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6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59">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58">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5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5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5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5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53">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52">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51">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5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49">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48">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4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4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4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4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43">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42">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41">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4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39">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38">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37">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3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3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3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3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3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3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30">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29">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28">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27">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2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2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2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2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2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2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2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1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1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1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71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715">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714">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713">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71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71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710">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70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70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70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70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70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70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70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70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701">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700">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99">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69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9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69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695">
      <pivotArea collapsedLevelsAreSubtotals="1" fieldPosition="0">
        <references count="3">
          <reference field="4294967294" count="2" selected="0">
            <x v="0"/>
            <x v="1"/>
          </reference>
          <reference field="6" count="0" selected="0"/>
          <reference field="7" count="1">
            <x v="2"/>
          </reference>
        </references>
      </pivotArea>
    </format>
    <format dxfId="694">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93">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692">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691">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9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89">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688">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687">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686">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85">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84">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83">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82">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81">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8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7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7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77">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76">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75">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74">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73">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72">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71">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70">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6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6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6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66">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65">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64">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63">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62">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61">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60">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59">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58">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57">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56">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55">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54">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53">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52">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51">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50">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49">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48">
      <pivotArea collapsedLevelsAreSubtotals="1" fieldPosition="0">
        <references count="3">
          <reference field="4294967294" count="2" selected="0">
            <x v="0"/>
            <x v="1"/>
          </reference>
          <reference field="6" count="0" selected="0"/>
          <reference field="7" count="1">
            <x v="2"/>
          </reference>
        </references>
      </pivotArea>
    </format>
    <format dxfId="647">
      <pivotArea collapsedLevelsAreSubtotals="1" fieldPosition="0">
        <references count="3">
          <reference field="4294967294" count="2" selected="0">
            <x v="0"/>
            <x v="1"/>
          </reference>
          <reference field="6" count="0" selected="0"/>
          <reference field="7" count="1">
            <x v="2"/>
          </reference>
        </references>
      </pivotArea>
    </format>
    <format dxfId="64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4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4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4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4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4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4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3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3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3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3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3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3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3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3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31">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3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2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2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1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1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1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1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1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1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1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1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1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1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0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0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0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0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0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0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0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0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0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0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59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9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59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59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59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59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9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59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59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9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8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8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58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86">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85">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584">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83">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8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8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8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7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7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7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76">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7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7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7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72">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71">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70">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69">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68">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67">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566">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6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6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6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6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6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6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5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5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5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5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5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54">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53">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52">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51">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50">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49">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48">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47">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46">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5">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4">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3">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2">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1">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40">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39">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38">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37">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36">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35">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34">
      <pivotArea grandRow="1" outline="0" collapsedLevelsAreSubtotals="1" fieldPosition="0"/>
    </format>
    <format dxfId="533">
      <pivotArea dataOnly="0" labelOnly="1" grandRow="1" outline="0" fieldPosition="0"/>
    </format>
    <format dxfId="53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3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3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2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2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2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2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52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5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52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522">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521">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520">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519">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18">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517">
      <pivotArea dataOnly="0" labelOnly="1" fieldPosition="0">
        <references count="1">
          <reference field="13" count="0"/>
        </references>
      </pivotArea>
    </format>
    <format dxfId="516">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515">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514">
      <pivotArea dataOnly="0" labelOnly="1" fieldPosition="0">
        <references count="1">
          <reference field="16" count="0"/>
        </references>
      </pivotArea>
    </format>
    <format dxfId="513">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512">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511">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510">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509">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508">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507">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506">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505">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1"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504">
      <pivotArea dataOnly="0" labelOnly="1" outline="0" fieldPosition="0">
        <references count="1">
          <reference field="36" count="0"/>
        </references>
      </pivotArea>
    </format>
    <format dxfId="503">
      <pivotArea dataOnly="0" labelOnly="1" outline="0" fieldPosition="0">
        <references count="1">
          <reference field="37" count="0"/>
        </references>
      </pivotArea>
    </format>
    <format dxfId="502">
      <pivotArea dataOnly="0" outline="0" fieldPosition="0">
        <references count="1">
          <reference field="4294967294" count="2">
            <x v="0"/>
            <x v="1"/>
          </reference>
        </references>
      </pivotArea>
    </format>
    <format dxfId="501">
      <pivotArea dataOnly="0" labelOnly="1" outline="0" fieldPosition="0">
        <references count="1">
          <reference field="22" count="0"/>
        </references>
      </pivotArea>
    </format>
    <format dxfId="500">
      <pivotArea dataOnly="0" labelOnly="1" outline="0" fieldPosition="0">
        <references count="1">
          <reference field="22" count="0"/>
        </references>
      </pivotArea>
    </format>
    <format dxfId="499">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404">
      <pivotArea type="all" dataOnly="0" outline="0" fieldPosition="0"/>
    </format>
    <format dxfId="403">
      <pivotArea outline="0" collapsedLevelsAreSubtotals="1" fieldPosition="0"/>
    </format>
    <format dxfId="402">
      <pivotArea dataOnly="0" labelOnly="1" grandRow="1" outline="0" fieldPosition="0"/>
    </format>
    <format dxfId="401">
      <pivotArea type="all" dataOnly="0" outline="0" fieldPosition="0"/>
    </format>
    <format dxfId="400">
      <pivotArea outline="0" collapsedLevelsAreSubtotals="1" fieldPosition="0"/>
    </format>
    <format dxfId="399">
      <pivotArea dataOnly="0" labelOnly="1" grandRow="1" outline="0" fieldPosition="0"/>
    </format>
    <format dxfId="398">
      <pivotArea type="all" dataOnly="0" outline="0" fieldPosition="0"/>
    </format>
    <format dxfId="397">
      <pivotArea outline="0" collapsedLevelsAreSubtotals="1" fieldPosition="0"/>
    </format>
    <format dxfId="396">
      <pivotArea dataOnly="0" labelOnly="1" grandRow="1" outline="0" fieldPosition="0"/>
    </format>
    <format dxfId="395">
      <pivotArea dataOnly="0" labelOnly="1" fieldPosition="0">
        <references count="1">
          <reference field="0" count="0"/>
        </references>
      </pivotArea>
    </format>
    <format dxfId="394">
      <pivotArea field="1" type="button" dataOnly="0" labelOnly="1" outline="0" axis="axisRow" fieldPosition="0"/>
    </format>
    <format dxfId="393">
      <pivotArea field="0" type="button" dataOnly="0" labelOnly="1" outline="0" axis="axisRow" fieldPosition="5"/>
    </format>
    <format dxfId="392">
      <pivotArea dataOnly="0" labelOnly="1" grandRow="1" outline="0" fieldPosition="0"/>
    </format>
    <format dxfId="391">
      <pivotArea dataOnly="0" labelOnly="1" outline="0" fieldPosition="0">
        <references count="1">
          <reference field="1" count="0"/>
        </references>
      </pivotArea>
    </format>
    <format dxfId="390">
      <pivotArea outline="0" fieldPosition="0">
        <references count="1">
          <reference field="1" count="0" selected="0" defaultSubtotal="1"/>
        </references>
      </pivotArea>
    </format>
    <format dxfId="389">
      <pivotArea dataOnly="0" labelOnly="1" outline="0" fieldPosition="0">
        <references count="1">
          <reference field="1" count="0"/>
        </references>
      </pivotArea>
    </format>
    <format dxfId="388">
      <pivotArea dataOnly="0" labelOnly="1" outline="0" fieldPosition="0">
        <references count="1">
          <reference field="1" count="0" defaultSubtotal="1"/>
        </references>
      </pivotArea>
    </format>
    <format dxfId="387">
      <pivotArea field="0" type="button" dataOnly="0" labelOnly="1" outline="0" axis="axisRow" fieldPosition="5"/>
    </format>
    <format dxfId="386">
      <pivotArea field="3" type="button" dataOnly="0" labelOnly="1" outline="0" axis="axisRow" fieldPosition="2"/>
    </format>
    <format dxfId="385">
      <pivotArea field="4" type="button" dataOnly="0" labelOnly="1" outline="0" axis="axisRow" fieldPosition="3"/>
    </format>
    <format dxfId="384">
      <pivotArea field="5" type="button" dataOnly="0" labelOnly="1" outline="0" axis="axisRow" fieldPosition="4"/>
    </format>
    <format dxfId="383">
      <pivotArea field="2" type="button" dataOnly="0" labelOnly="1" outline="0" axis="axisRow" fieldPosition="1"/>
    </format>
    <format dxfId="382">
      <pivotArea dataOnly="0" labelOnly="1" outline="0" fieldPosition="0">
        <references count="1">
          <reference field="2" count="0"/>
        </references>
      </pivotArea>
    </format>
    <format dxfId="381">
      <pivotArea dataOnly="0" labelOnly="1" outline="0" fieldPosition="0">
        <references count="1">
          <reference field="4" count="0"/>
        </references>
      </pivotArea>
    </format>
    <format dxfId="380">
      <pivotArea dataOnly="0" labelOnly="1" outline="0" fieldPosition="0">
        <references count="1">
          <reference field="1" count="0"/>
        </references>
      </pivotArea>
    </format>
    <format dxfId="379">
      <pivotArea dataOnly="0" labelOnly="1" outline="0" fieldPosition="0">
        <references count="1">
          <reference field="1" count="1">
            <x v="1048832"/>
          </reference>
        </references>
      </pivotArea>
    </format>
    <format dxfId="378">
      <pivotArea dataOnly="0" labelOnly="1" outline="0" fieldPosition="0">
        <references count="1">
          <reference field="1" count="1">
            <x v="1048832"/>
          </reference>
        </references>
      </pivotArea>
    </format>
    <format dxfId="377">
      <pivotArea dataOnly="0" labelOnly="1" outline="0" fieldPosition="0">
        <references count="1">
          <reference field="1" count="1">
            <x v="1048832"/>
          </reference>
        </references>
      </pivotArea>
    </format>
    <format dxfId="376">
      <pivotArea dataOnly="0" labelOnly="1" outline="0" fieldPosition="0">
        <references count="1">
          <reference field="1" count="1">
            <x v="1048832"/>
          </reference>
        </references>
      </pivotArea>
    </format>
    <format dxfId="375">
      <pivotArea dataOnly="0" labelOnly="1" outline="0" fieldPosition="0">
        <references count="1">
          <reference field="1" count="1">
            <x v="1048832"/>
          </reference>
        </references>
      </pivotArea>
    </format>
    <format dxfId="374">
      <pivotArea dataOnly="0" labelOnly="1" outline="0" fieldPosition="0">
        <references count="1">
          <reference field="1" count="1">
            <x v="1048832"/>
          </reference>
        </references>
      </pivotArea>
    </format>
    <format dxfId="373">
      <pivotArea dataOnly="0" labelOnly="1" outline="0" fieldPosition="0">
        <references count="1">
          <reference field="1" count="1">
            <x v="1048832"/>
          </reference>
        </references>
      </pivotArea>
    </format>
    <format dxfId="372">
      <pivotArea dataOnly="0" labelOnly="1" outline="0" fieldPosition="0">
        <references count="1">
          <reference field="1" count="1">
            <x v="1048832"/>
          </reference>
        </references>
      </pivotArea>
    </format>
    <format dxfId="371">
      <pivotArea dataOnly="0" labelOnly="1" outline="0" fieldPosition="0">
        <references count="1">
          <reference field="1" count="1">
            <x v="1048832"/>
          </reference>
        </references>
      </pivotArea>
    </format>
    <format dxfId="370">
      <pivotArea dataOnly="0" labelOnly="1" outline="0" fieldPosition="0">
        <references count="1">
          <reference field="1" count="1">
            <x v="1048832"/>
          </reference>
        </references>
      </pivotArea>
    </format>
    <format dxfId="369">
      <pivotArea dataOnly="0" labelOnly="1" outline="0" fieldPosition="0">
        <references count="1">
          <reference field="1" count="1">
            <x v="1048832"/>
          </reference>
        </references>
      </pivotArea>
    </format>
    <format dxfId="368">
      <pivotArea dataOnly="0" labelOnly="1" outline="0" fieldPosition="0">
        <references count="1">
          <reference field="1" count="1">
            <x v="1048832"/>
          </reference>
        </references>
      </pivotArea>
    </format>
    <format dxfId="367">
      <pivotArea dataOnly="0" labelOnly="1" outline="0" fieldPosition="0">
        <references count="1">
          <reference field="1" count="1">
            <x v="1048832"/>
          </reference>
        </references>
      </pivotArea>
    </format>
    <format dxfId="366">
      <pivotArea dataOnly="0" labelOnly="1" outline="0" fieldPosition="0">
        <references count="1">
          <reference field="1" count="1">
            <x v="1048832"/>
          </reference>
        </references>
      </pivotArea>
    </format>
    <format dxfId="365">
      <pivotArea dataOnly="0" labelOnly="1" outline="0" fieldPosition="0">
        <references count="1">
          <reference field="1" count="1">
            <x v="1048832"/>
          </reference>
        </references>
      </pivotArea>
    </format>
    <format dxfId="364">
      <pivotArea dataOnly="0" labelOnly="1" outline="0" fieldPosition="0">
        <references count="1">
          <reference field="1" count="1">
            <x v="1048832"/>
          </reference>
        </references>
      </pivotArea>
    </format>
    <format dxfId="363">
      <pivotArea dataOnly="0" labelOnly="1" outline="0" fieldPosition="0">
        <references count="1">
          <reference field="1" count="1">
            <x v="1048832"/>
          </reference>
        </references>
      </pivotArea>
    </format>
    <format dxfId="362">
      <pivotArea dataOnly="0" labelOnly="1" grandRow="1" outline="0" fieldPosition="0"/>
    </format>
    <format dxfId="361">
      <pivotArea type="all" dataOnly="0" outline="0" fieldPosition="0"/>
    </format>
    <format dxfId="360">
      <pivotArea outline="0" collapsedLevelsAreSubtotals="1" fieldPosition="0"/>
    </format>
    <format dxfId="359">
      <pivotArea field="1" type="button" dataOnly="0" labelOnly="1" outline="0" axis="axisRow" fieldPosition="0"/>
    </format>
    <format dxfId="358">
      <pivotArea field="2" type="button" dataOnly="0" labelOnly="1" outline="0" axis="axisRow" fieldPosition="1"/>
    </format>
    <format dxfId="357">
      <pivotArea field="3" type="button" dataOnly="0" labelOnly="1" outline="0" axis="axisRow" fieldPosition="2"/>
    </format>
    <format dxfId="356">
      <pivotArea field="4" type="button" dataOnly="0" labelOnly="1" outline="0" axis="axisRow" fieldPosition="3"/>
    </format>
    <format dxfId="355">
      <pivotArea field="5" type="button" dataOnly="0" labelOnly="1" outline="0" axis="axisRow" fieldPosition="4"/>
    </format>
    <format dxfId="354">
      <pivotArea field="0" type="button" dataOnly="0" labelOnly="1" outline="0" axis="axisRow" fieldPosition="5"/>
    </format>
    <format dxfId="353">
      <pivotArea dataOnly="0" labelOnly="1" outline="0" fieldPosition="0">
        <references count="1">
          <reference field="1" count="0"/>
        </references>
      </pivotArea>
    </format>
    <format dxfId="352">
      <pivotArea dataOnly="0" labelOnly="1" outline="0" fieldPosition="0">
        <references count="1">
          <reference field="1" count="0" defaultSubtotal="1"/>
        </references>
      </pivotArea>
    </format>
    <format dxfId="351">
      <pivotArea dataOnly="0" labelOnly="1" grandRow="1" outline="0" fieldPosition="0"/>
    </format>
    <format dxfId="350">
      <pivotArea type="all" dataOnly="0" outline="0" fieldPosition="0"/>
    </format>
    <format dxfId="349">
      <pivotArea field="0" type="button" dataOnly="0" labelOnly="1" outline="0" axis="axisRow" fieldPosition="5"/>
    </format>
    <format dxfId="348">
      <pivotArea dataOnly="0" labelOnly="1" grandRow="1" outline="0" fieldPosition="0"/>
    </format>
    <format dxfId="347">
      <pivotArea field="0" type="button" dataOnly="0" labelOnly="1" outline="0" axis="axisRow" fieldPosition="5"/>
    </format>
    <format dxfId="346">
      <pivotArea dataOnly="0" labelOnly="1" outline="0" fieldPosition="0">
        <references count="1">
          <reference field="1" count="1" defaultSubtotal="1">
            <x v="1048832"/>
          </reference>
        </references>
      </pivotArea>
    </format>
    <format dxfId="345">
      <pivotArea dataOnly="0" labelOnly="1" outline="0" fieldPosition="0">
        <references count="1">
          <reference field="1" count="1" defaultSubtotal="1">
            <x v="1048832"/>
          </reference>
        </references>
      </pivotArea>
    </format>
    <format dxfId="344">
      <pivotArea dataOnly="0" labelOnly="1" outline="0" fieldPosition="0">
        <references count="1">
          <reference field="1" count="1" defaultSubtotal="1">
            <x v="1048832"/>
          </reference>
        </references>
      </pivotArea>
    </format>
    <format dxfId="343">
      <pivotArea dataOnly="0" labelOnly="1" outline="0" fieldPosition="0">
        <references count="1">
          <reference field="1" count="1" defaultSubtotal="1">
            <x v="1048832"/>
          </reference>
        </references>
      </pivotArea>
    </format>
    <format dxfId="342">
      <pivotArea dataOnly="0" labelOnly="1" outline="0" fieldPosition="0">
        <references count="1">
          <reference field="1" count="1" defaultSubtotal="1">
            <x v="1048832"/>
          </reference>
        </references>
      </pivotArea>
    </format>
    <format dxfId="341">
      <pivotArea dataOnly="0" labelOnly="1" outline="0" fieldPosition="0">
        <references count="1">
          <reference field="1" count="1" defaultSubtotal="1">
            <x v="1048832"/>
          </reference>
        </references>
      </pivotArea>
    </format>
    <format dxfId="340">
      <pivotArea dataOnly="0" labelOnly="1" outline="0" fieldPosition="0">
        <references count="1">
          <reference field="1" count="1" defaultSubtotal="1">
            <x v="1048832"/>
          </reference>
        </references>
      </pivotArea>
    </format>
    <format dxfId="339">
      <pivotArea dataOnly="0" labelOnly="1" outline="0" fieldPosition="0">
        <references count="1">
          <reference field="1" count="1" defaultSubtotal="1">
            <x v="1048832"/>
          </reference>
        </references>
      </pivotArea>
    </format>
    <format dxfId="338">
      <pivotArea dataOnly="0" labelOnly="1" outline="0" fieldPosition="0">
        <references count="1">
          <reference field="1" count="1" defaultSubtotal="1">
            <x v="1048832"/>
          </reference>
        </references>
      </pivotArea>
    </format>
    <format dxfId="337">
      <pivotArea dataOnly="0" labelOnly="1" outline="0" fieldPosition="0">
        <references count="1">
          <reference field="1" count="1" defaultSubtotal="1">
            <x v="1048832"/>
          </reference>
        </references>
      </pivotArea>
    </format>
    <format dxfId="336">
      <pivotArea dataOnly="0" labelOnly="1" outline="0" fieldPosition="0">
        <references count="1">
          <reference field="1" count="1" defaultSubtotal="1">
            <x v="1048832"/>
          </reference>
        </references>
      </pivotArea>
    </format>
    <format dxfId="335">
      <pivotArea dataOnly="0" labelOnly="1" outline="0" fieldPosition="0">
        <references count="1">
          <reference field="1" count="1" defaultSubtotal="1">
            <x v="1048832"/>
          </reference>
        </references>
      </pivotArea>
    </format>
    <format dxfId="334">
      <pivotArea dataOnly="0" labelOnly="1" outline="0" fieldPosition="0">
        <references count="1">
          <reference field="1" count="1" defaultSubtotal="1">
            <x v="1048832"/>
          </reference>
        </references>
      </pivotArea>
    </format>
    <format dxfId="333">
      <pivotArea dataOnly="0" labelOnly="1" outline="0" fieldPosition="0">
        <references count="1">
          <reference field="1" count="1" defaultSubtotal="1">
            <x v="1048832"/>
          </reference>
        </references>
      </pivotArea>
    </format>
    <format dxfId="332">
      <pivotArea dataOnly="0" labelOnly="1" outline="0" fieldPosition="0">
        <references count="1">
          <reference field="1" count="1" defaultSubtotal="1">
            <x v="1048832"/>
          </reference>
        </references>
      </pivotArea>
    </format>
    <format dxfId="331">
      <pivotArea dataOnly="0" labelOnly="1" outline="0" fieldPosition="0">
        <references count="1">
          <reference field="1" count="1" defaultSubtotal="1">
            <x v="1048832"/>
          </reference>
        </references>
      </pivotArea>
    </format>
    <format dxfId="330">
      <pivotArea dataOnly="0" labelOnly="1" outline="0" fieldPosition="0">
        <references count="1">
          <reference field="1" count="1" defaultSubtotal="1">
            <x v="1048832"/>
          </reference>
        </references>
      </pivotArea>
    </format>
    <format dxfId="329">
      <pivotArea dataOnly="0" labelOnly="1" outline="0" fieldPosition="0">
        <references count="1">
          <reference field="1" count="1" defaultSubtotal="1">
            <x v="1048832"/>
          </reference>
        </references>
      </pivotArea>
    </format>
    <format dxfId="328">
      <pivotArea dataOnly="0" labelOnly="1" outline="0" fieldPosition="0">
        <references count="1">
          <reference field="1" count="1" defaultSubtotal="1">
            <x v="1048832"/>
          </reference>
        </references>
      </pivotArea>
    </format>
    <format dxfId="327">
      <pivotArea dataOnly="0" labelOnly="1" outline="0" fieldPosition="0">
        <references count="1">
          <reference field="1" count="1" defaultSubtotal="1">
            <x v="1048832"/>
          </reference>
        </references>
      </pivotArea>
    </format>
    <format dxfId="326">
      <pivotArea dataOnly="0" labelOnly="1" outline="0" fieldPosition="0">
        <references count="1">
          <reference field="1" count="1" defaultSubtotal="1">
            <x v="1048832"/>
          </reference>
        </references>
      </pivotArea>
    </format>
    <format dxfId="325">
      <pivotArea dataOnly="0" labelOnly="1" outline="0" fieldPosition="0">
        <references count="1">
          <reference field="1" count="1" defaultSubtotal="1">
            <x v="1048832"/>
          </reference>
        </references>
      </pivotArea>
    </format>
    <format dxfId="324">
      <pivotArea dataOnly="0" labelOnly="1" outline="0" fieldPosition="0">
        <references count="1">
          <reference field="1" count="1" defaultSubtotal="1">
            <x v="1048832"/>
          </reference>
        </references>
      </pivotArea>
    </format>
    <format dxfId="323">
      <pivotArea dataOnly="0" labelOnly="1" outline="0" fieldPosition="0">
        <references count="1">
          <reference field="1" count="1" defaultSubtotal="1">
            <x v="1048832"/>
          </reference>
        </references>
      </pivotArea>
    </format>
    <format dxfId="322">
      <pivotArea dataOnly="0" labelOnly="1" outline="0" fieldPosition="0">
        <references count="1">
          <reference field="1" count="1" defaultSubtotal="1">
            <x v="1048832"/>
          </reference>
        </references>
      </pivotArea>
    </format>
    <format dxfId="321">
      <pivotArea dataOnly="0" labelOnly="1" outline="0" fieldPosition="0">
        <references count="1">
          <reference field="1" count="1" defaultSubtotal="1">
            <x v="1048832"/>
          </reference>
        </references>
      </pivotArea>
    </format>
    <format dxfId="320">
      <pivotArea dataOnly="0" labelOnly="1" outline="0" fieldPosition="0">
        <references count="1">
          <reference field="1" count="1" defaultSubtotal="1">
            <x v="1048832"/>
          </reference>
        </references>
      </pivotArea>
    </format>
    <format dxfId="319">
      <pivotArea dataOnly="0" labelOnly="1" grandRow="1" outline="0" fieldPosition="0"/>
    </format>
    <format dxfId="318">
      <pivotArea type="all" dataOnly="0" outline="0" fieldPosition="0"/>
    </format>
    <format dxfId="317">
      <pivotArea outline="0" collapsedLevelsAreSubtotals="1" fieldPosition="0"/>
    </format>
    <format dxfId="316">
      <pivotArea field="1" type="button" dataOnly="0" labelOnly="1" outline="0" axis="axisRow" fieldPosition="0"/>
    </format>
    <format dxfId="315">
      <pivotArea field="2" type="button" dataOnly="0" labelOnly="1" outline="0" axis="axisRow" fieldPosition="1"/>
    </format>
    <format dxfId="314">
      <pivotArea field="3" type="button" dataOnly="0" labelOnly="1" outline="0" axis="axisRow" fieldPosition="2"/>
    </format>
    <format dxfId="313">
      <pivotArea field="4" type="button" dataOnly="0" labelOnly="1" outline="0" axis="axisRow" fieldPosition="3"/>
    </format>
    <format dxfId="312">
      <pivotArea field="5" type="button" dataOnly="0" labelOnly="1" outline="0" axis="axisRow" fieldPosition="4"/>
    </format>
    <format dxfId="311">
      <pivotArea field="0" type="button" dataOnly="0" labelOnly="1" outline="0" axis="axisRow" fieldPosition="5"/>
    </format>
    <format dxfId="310">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s>
  <data>
    <olap pivotCacheId="566533205">
      <levels count="2">
        <level uniqueName="[Draft_SPBY].[Koordinator].[(All)]" sourceCaption="(All)" count="0"/>
        <level uniqueName="[Draft_SPBY].[Koordinator].[Koordinator]" sourceCaption="Koordinator" count="4">
          <ranges>
            <range startItem="0">
              <i n="[Draft_SPBY].[Koordinator].&amp;[Kelembagaan dan Ketenagaan]" c="Kelembagaan dan Ketenagaan"/>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s>
  <data>
    <olap pivotCacheId="566533205">
      <levels count="2">
        <level uniqueName="[Draft_SPBY].[Subkoordinator].[(All)]" sourceCaption="(All)" count="0"/>
        <level uniqueName="[Draft_SPBY].[Subkoordinator].[Subkoordinator]" sourceCaption="Subkoordinator" count="8">
          <ranges>
            <range startItem="0">
              <i n="[Draft_SPBY].[Subkoordinator].&amp;[Evaluasi]" c="Evaluasi"/>
              <i n="[Draft_SPBY].[Subkoordinator].&amp;[Kelembagaan]" c="Kelembagaan"/>
              <i n="[Draft_SPBY].[Subkoordinator].&amp;[Ketenagaan]" c="Ketenagaan"/>
              <i n="[Draft_SPBY].[Subkoordinator].&amp;[Keuangan]" c="Keuangan"/>
              <i n="[Draft_SPBY].[Subkoordinator].&amp;[Metode dan Kurikulum]" c="Metode dan Kurikulum"/>
              <i n="[Draft_SPBY].[Subkoordinator].&amp;[Perencanaan]" c="Perencanaan"/>
              <i n="[Draft_SPBY].[Subkoordinator].&amp;[Peserta Didik dan Sarana Prasarana]" c="Peserta Didik dan Sarana Prasarana"/>
              <i n="[Draft_SPBY].[Subkoordinator].&amp;[Umum]" c="Umum"/>
            </range>
          </ranges>
        </level>
      </levels>
      <selections count="1">
        <selection n="[Draft_SPBY].[Subkoordinat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354" dataDxfId="1353">
  <autoFilter ref="A1:A2" xr:uid="{F55A8155-0149-4D36-BEC8-654B5C917DC6}"/>
  <tableColumns count="1">
    <tableColumn id="1" xr3:uid="{EA226BB6-6583-4F8C-BB77-2F154F01BE89}" name="Lokasi File" dataDxfId="1352">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351" dataDxfId="1350" tableBorderDxfId="1349">
  <autoFilter ref="A4:A5" xr:uid="{90AF1A02-D5B0-4BA3-9132-EBD65BB31B39}"/>
  <tableColumns count="1">
    <tableColumn id="1" xr3:uid="{ACA6D271-864D-40EF-B9F9-C01E24836A28}" name="Lokasi Folder" dataDxfId="1348">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71" tableType="queryTable" totalsRowCount="1" headerRowDxfId="1151" dataDxfId="1150" totalsRowDxfId="1149">
  <autoFilter ref="A1:BC70" xr:uid="{867F32FE-3467-4CBE-A9DA-F7F9DE2AB573}"/>
  <tableColumns count="55">
    <tableColumn id="1" xr3:uid="{630AD4CC-AD50-4F6B-B28E-C192AD0DBBFE}" uniqueName="1" name="BA" queryTableFieldId="82" dataDxfId="250" totalsRowDxfId="255"/>
    <tableColumn id="2" xr3:uid="{890E741C-417C-4290-9BBC-7D97E19EAEE9}" uniqueName="2" name="Nama BA" queryTableFieldId="83" dataDxfId="249" totalsRowDxfId="256"/>
    <tableColumn id="3" xr3:uid="{C5553197-A5DF-4EEE-9937-83AC0AADB069}" uniqueName="3" name="Es1" queryTableFieldId="84" dataDxfId="248" totalsRowDxfId="257"/>
    <tableColumn id="4" xr3:uid="{BD39ECA7-8063-41FE-9512-95FF14407623}" uniqueName="4" name="Nama Es1" queryTableFieldId="85" dataDxfId="247" totalsRowDxfId="258"/>
    <tableColumn id="5" xr3:uid="{6D401D94-0338-4067-8784-504F3CB901E1}" uniqueName="5" name="Kode Satker" queryTableFieldId="86" dataDxfId="246" totalsRowDxfId="259"/>
    <tableColumn id="6" xr3:uid="{9AF863E5-C17B-414B-86D7-3E824E88653C}" uniqueName="6" name="Nama Satker" queryTableFieldId="87" dataDxfId="245" totalsRowDxfId="260"/>
    <tableColumn id="7" xr3:uid="{270BB171-4009-4D98-984C-F886017E94DD}" uniqueName="7" name="Kode Program" queryTableFieldId="88" dataDxfId="244" totalsRowDxfId="261"/>
    <tableColumn id="9" xr3:uid="{989A85DA-A53E-488A-8F50-2A5DE2C09278}" uniqueName="9" name="Nama Program" queryTableFieldId="89" dataDxfId="243" totalsRowDxfId="262"/>
    <tableColumn id="10" xr3:uid="{D3924EE3-32FD-437C-9D1A-6C8248D62BBD}" uniqueName="10" name="Kode Kegiatan" queryTableFieldId="90" dataDxfId="242" totalsRowDxfId="263"/>
    <tableColumn id="11" xr3:uid="{48F40CC8-599B-405B-BD4A-181DC32977DF}" uniqueName="11" name="Nama Kegiatan" queryTableFieldId="91" dataDxfId="241" totalsRowDxfId="264"/>
    <tableColumn id="36" xr3:uid="{76E9BF33-04CF-453F-A9BD-722454877E0D}" uniqueName="36" name="Kode KRO" queryTableFieldId="92" dataDxfId="240" totalsRowDxfId="265"/>
    <tableColumn id="37" xr3:uid="{4EE9CEDF-DF9D-448E-BBBA-32AF9C874059}" uniqueName="37" name="Nama KRO" queryTableFieldId="93" dataDxfId="239" totalsRowDxfId="266"/>
    <tableColumn id="38" xr3:uid="{E68FEF6E-97D5-4413-8D4D-4AAA8B7E7966}" uniqueName="38" name="Kode RO" queryTableFieldId="94" dataDxfId="238" totalsRowDxfId="267"/>
    <tableColumn id="39" xr3:uid="{D165A3A5-E7A7-413D-B46F-F7F88DB9168A}" uniqueName="39" name="Nama RO" queryTableFieldId="95" dataDxfId="237" totalsRowDxfId="268"/>
    <tableColumn id="40" xr3:uid="{CE2ED258-22BA-43AC-AAA4-AD6592B615FF}" uniqueName="40" name="Kode Komponen" queryTableFieldId="96" dataDxfId="236" totalsRowDxfId="269"/>
    <tableColumn id="41" xr3:uid="{5335E25E-7D0B-4A8B-97E8-F651A0122E1A}" uniqueName="41" name="Nama Komponen" queryTableFieldId="97" dataDxfId="235" totalsRowDxfId="270"/>
    <tableColumn id="42" xr3:uid="{DCAAD161-2DF4-4820-A76F-4E29DBE8C83A}" uniqueName="42" name="Kode Subkomponen" queryTableFieldId="98" dataDxfId="234" totalsRowDxfId="271"/>
    <tableColumn id="43" xr3:uid="{791D3ECD-479F-43D4-AF3B-C7B4E6B77D8E}" uniqueName="43" name="Nama Subkomponen" queryTableFieldId="99" dataDxfId="233" totalsRowDxfId="272"/>
    <tableColumn id="44" xr3:uid="{CB55BAE0-01A0-4EAD-AFB0-A4C039878BDE}" uniqueName="44" name="Kode Akun" queryTableFieldId="100" dataDxfId="232" totalsRowDxfId="273"/>
    <tableColumn id="45" xr3:uid="{A7A98431-8D48-4690-88C5-D7F706938EEC}" uniqueName="45" name="Nama Akun" queryTableFieldId="101" dataDxfId="231" totalsRowDxfId="274"/>
    <tableColumn id="12" xr3:uid="{5C06FA91-94C4-436F-BFCE-833ED495F525}" uniqueName="12" name="Detil" queryTableFieldId="12" dataDxfId="230" totalsRowDxfId="275"/>
    <tableColumn id="13" xr3:uid="{C556C79B-1201-4AD8-9EA9-06A9977D3851}" uniqueName="13" name="Noitem" queryTableFieldId="13" dataDxfId="229" totalsRowDxfId="276"/>
    <tableColumn id="14" xr3:uid="{27547DDE-5E79-4848-B435-1648005919D8}" uniqueName="14" name="Uraian" queryTableFieldId="14" dataDxfId="228" totalsRowDxfId="277"/>
    <tableColumn id="15" xr3:uid="{797A2B96-18A6-4377-85BA-F342DBC34B24}" uniqueName="15" name="Jumlah" queryTableFieldId="15" dataDxfId="227" totalsRowDxfId="278"/>
    <tableColumn id="16" xr3:uid="{A03B32BD-7E84-4D83-AF8E-A63F569118AA}" uniqueName="16" name="nosp2d" queryTableFieldId="16" dataDxfId="226" totalsRowDxfId="279"/>
    <tableColumn id="17" xr3:uid="{15BC6FA0-E5A4-4B7E-9060-13245859CB22}" uniqueName="17" name="tglsp2d" queryTableFieldId="17" dataDxfId="225" totalsRowDxfId="280"/>
    <tableColumn id="18" xr3:uid="{1EE280DD-66F4-453D-8B44-38B091ACF329}" uniqueName="18" name="NoSPM" queryTableFieldId="18" dataDxfId="224" totalsRowDxfId="281"/>
    <tableColumn id="19" xr3:uid="{46D5DA09-46D8-44DC-98C9-BC252F52A8B8}" uniqueName="19" name="Tanggal Invoice" queryTableFieldId="19" dataDxfId="223" totalsRowDxfId="282"/>
    <tableColumn id="20" xr3:uid="{823E8C81-BA88-47F7-84F3-01A483A662E1}" uniqueName="20" name="DRPP" queryTableFieldId="20" dataDxfId="222" totalsRowDxfId="283"/>
    <tableColumn id="21" xr3:uid="{B72C6D5A-42C1-4FB4-B1AF-248A690B5EED}" uniqueName="21" name="nokuitansi" queryTableFieldId="21" dataDxfId="221" totalsRowDxfId="284"/>
    <tableColumn id="46" xr3:uid="{079BB35B-1F9D-4E0F-9EC8-A57C6C050DC4}" uniqueName="46" name="tglkuitansi" queryTableFieldId="102" dataDxfId="220" totalsRowDxfId="285"/>
    <tableColumn id="23" xr3:uid="{5C1A2477-3090-4B5B-AE8C-C523AFD798C3}" uniqueName="23" name="nospby" queryTableFieldId="23" dataDxfId="219" totalsRowDxfId="286"/>
    <tableColumn id="47" xr3:uid="{F56BE3D4-C122-43A4-84EE-3093A5AA9814}" uniqueName="47" name="TglSPBY" queryTableFieldId="103" dataDxfId="218" totalsRowDxfId="287"/>
    <tableColumn id="25" xr3:uid="{4A15DCEC-F366-4D75-BDF8-E5381D2EB671}" uniqueName="25" name="Status_GUP_TUP" queryTableFieldId="25" dataDxfId="217" totalsRowDxfId="288"/>
    <tableColumn id="28" xr3:uid="{84EE49F4-45A8-4C20-A6FE-DA949E993F4D}" uniqueName="28" name="Jenis SPM" queryTableFieldId="28" dataDxfId="216" totalsRowDxfId="289"/>
    <tableColumn id="29" xr3:uid="{39F844A1-D62C-42A5-9A9E-588DD2435159}" uniqueName="29" name="Jenis SP2D" queryTableFieldId="29" dataDxfId="215" totalsRowDxfId="290"/>
    <tableColumn id="30" xr3:uid="{B231E81C-0D78-4DD9-88CD-9174A7F6483C}" uniqueName="30" name="noKW" queryTableFieldId="30" dataDxfId="214" totalsRowDxfId="291"/>
    <tableColumn id="22" xr3:uid="{6ECC6D5B-3FC8-442F-AB27-1E38801F8A2B}" uniqueName="22" name="tglKW" queryTableFieldId="22" dataDxfId="213" totalsRowDxfId="292"/>
    <tableColumn id="31" xr3:uid="{81D2A782-4993-4882-989B-5EC215290917}" uniqueName="31" name="no_SPBY" queryTableFieldId="31" dataDxfId="212" totalsRowDxfId="293"/>
    <tableColumn id="24" xr3:uid="{8C72C06A-20FC-489E-B980-E9FFB9232869}" uniqueName="24" name="tgl_spby" queryTableFieldId="24" dataDxfId="211" totalsRowDxfId="294"/>
    <tableColumn id="32" xr3:uid="{07B3B0CB-B1EC-44FB-93EA-D448AF7CF5BB}" uniqueName="32" name="Ref_UM" queryTableFieldId="32" dataDxfId="210" totalsRowDxfId="295"/>
    <tableColumn id="26" xr3:uid="{2148EE94-4A0D-4F71-824A-7127E32A03C8}" uniqueName="26" name="Jenis Belanja" queryTableFieldId="26" dataDxfId="209" totalsRowDxfId="296"/>
    <tableColumn id="48" xr3:uid="{52071AA3-2CCD-46F1-9BAD-CFB44E0B384C}" uniqueName="48" name="Detil Jenis Belanja" queryTableFieldId="104" dataDxfId="208" totalsRowDxfId="297"/>
    <tableColumn id="27" xr3:uid="{2D695F2D-5216-43C7-A482-DE438667DA20}" uniqueName="27" name="Status Akun" queryTableFieldId="27" dataDxfId="207" totalsRowDxfId="298"/>
    <tableColumn id="49" xr3:uid="{322BB1AF-039C-4557-93A5-0279694DB168}" uniqueName="49" name="Status Covid" queryTableFieldId="105" dataDxfId="206" totalsRowDxfId="299"/>
    <tableColumn id="50" xr3:uid="{7C89F7D4-69CF-4626-9350-24660CE7504F}" uniqueName="50" name="MAK Subkomponen" queryTableFieldId="106" dataDxfId="205" totalsRowDxfId="300"/>
    <tableColumn id="8" xr3:uid="{067B9E6F-2A8B-4E7E-BD5F-EA20B72489C9}" uniqueName="8" name="MAK4" queryTableFieldId="8" dataDxfId="204" totalsRowDxfId="301"/>
    <tableColumn id="51" xr3:uid="{5040E9EB-3A81-41BF-9919-C91B74ACA123}" uniqueName="51" name="Es2" queryTableFieldId="107" dataDxfId="203" totalsRowDxfId="302"/>
    <tableColumn id="52" xr3:uid="{0F780593-826A-4E69-B432-471C48686A36}" uniqueName="52" name="Koordinator" queryTableFieldId="108" dataDxfId="202" totalsRowDxfId="303"/>
    <tableColumn id="53" xr3:uid="{CF554530-DEEB-4401-97F6-03D70AA6D1D6}" uniqueName="53" name="Subkoordinator" queryTableFieldId="109" dataDxfId="201" totalsRowDxfId="304"/>
    <tableColumn id="33" xr3:uid="{2D8F671D-E4AE-4E0D-BF26-4E722014D606}" uniqueName="33" name="PPn" queryTableFieldId="66" dataDxfId="200" totalsRowDxfId="305" dataCellStyle="Comma [0]"/>
    <tableColumn id="35" xr3:uid="{42C40257-E1C1-40EE-98FC-414627E6E972}" uniqueName="35" name="PPh21" queryTableFieldId="80" dataDxfId="199" totalsRowDxfId="306" dataCellStyle="Comma [0]"/>
    <tableColumn id="54" xr3:uid="{955BE302-F93A-4B4A-B75F-E1962A00D7E9}" uniqueName="54" name="PPh22" queryTableFieldId="110" dataDxfId="198" totalsRowDxfId="307" dataCellStyle="Comma [0]"/>
    <tableColumn id="34" xr3:uid="{BE0D5966-EE77-4DD4-88BE-08EF41295995}" uniqueName="34" name="PPh23" queryTableFieldId="55" dataDxfId="197" totalsRowDxfId="308" dataCellStyle="Comma [0]"/>
    <tableColumn id="55" xr3:uid="{319A233C-5916-4EAB-A774-4DCE2B8C03B2}" uniqueName="55" name="PPh28" queryTableFieldId="111" dataDxfId="196" totalsRowDxfId="309"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958" totalsRowShown="0">
  <autoFilter ref="A1:BC958" xr:uid="{3721C6A7-A68A-494D-952C-B74D71197C12}"/>
  <sortState xmlns:xlrd2="http://schemas.microsoft.com/office/spreadsheetml/2017/richdata2" ref="A2:BC64">
    <sortCondition ref="AM1:AM64"/>
  </sortState>
  <tableColumns count="55">
    <tableColumn id="14" xr3:uid="{E8BBDD7A-E0A1-4A6E-BFAB-2DEA5424D2D2}" name="BA" dataDxfId="498"/>
    <tableColumn id="15" xr3:uid="{1638B4CC-3F82-4104-84F6-62AD2DD1021D}" name="Nama BA" dataDxfId="497"/>
    <tableColumn id="16" xr3:uid="{228B3296-2787-4EB7-A13B-513B941D222F}" name="Es1" dataDxfId="496"/>
    <tableColumn id="17" xr3:uid="{8049962D-2675-4C0C-85D6-BF2BAE8C37BA}" name="Nama Es1" dataDxfId="495"/>
    <tableColumn id="18" xr3:uid="{3E27B30D-3A02-47AB-AAC9-4174DFF9B82E}" name="Kode Satker" dataDxfId="494"/>
    <tableColumn id="19" xr3:uid="{2BCF3172-C0D8-4138-8739-6516A9487D1E}" name="Nama Satker" dataDxfId="493"/>
    <tableColumn id="20" xr3:uid="{C4FAAE78-1137-4F45-B315-59F83BEA3505}" name="Kode Program" dataDxfId="492"/>
    <tableColumn id="1" xr3:uid="{AA153187-8B71-477D-AB16-9B281FC80B9C}" name="Nama Program" dataDxfId="491"/>
    <tableColumn id="21" xr3:uid="{A0375DA8-902B-4BB9-BFF5-619A127AAA68}" name="Kode Kegiatan" dataDxfId="490"/>
    <tableColumn id="22" xr3:uid="{C06D0990-6247-4D47-89CA-A73E55FBF31E}" name="Nama Kegiatan" dataDxfId="489"/>
    <tableColumn id="23" xr3:uid="{2EA59BE9-9CEC-44D4-A944-489DF32E107F}" name="Kode KRO" dataDxfId="488"/>
    <tableColumn id="2" xr3:uid="{B77E84CD-0257-45C9-8398-2B5B0E169513}" name="Nama KRO" dataDxfId="487"/>
    <tableColumn id="38" xr3:uid="{535D2EFE-F5E9-4B83-BF80-35F104479C87}" name="Kode RO" dataDxfId="486"/>
    <tableColumn id="7" xr3:uid="{3770DDF4-20CE-4251-9B2C-4FB97AA73F27}" name="Nama RO" dataDxfId="485"/>
    <tableColumn id="6" xr3:uid="{C9F6CF25-AA46-4228-B4DF-30B942704911}" name="Kode Komponen" dataDxfId="484"/>
    <tableColumn id="30" xr3:uid="{BF0C51CD-5CB5-46FA-8182-927B11FE39B7}" name="Nama Komponen" dataDxfId="483"/>
    <tableColumn id="31" xr3:uid="{3C1B7F59-D85D-4A07-8E65-52AC5BD5B07D}" name="Kode Subkomponen" dataDxfId="482"/>
    <tableColumn id="28" xr3:uid="{1FFE3954-8BA5-4FBD-8C46-B8BF22D9E99B}" name="Nama Subkomponen" dataDxfId="481"/>
    <tableColumn id="33" xr3:uid="{9CC11946-5A94-4D7C-BE2B-668E299AAB9F}" name="Kode Akun" dataDxfId="480"/>
    <tableColumn id="29" xr3:uid="{BEC2F856-21F6-4EBD-B8C5-37F7DD369B2E}" name="Nama Akun" dataDxfId="479"/>
    <tableColumn id="26" xr3:uid="{EE132F16-5309-4304-9B1D-FB3C1A4FF14A}" name="Detil" dataDxfId="478"/>
    <tableColumn id="37" xr3:uid="{8CE8CB3E-DB2B-4E35-8A7C-B129924C699C}" name="Noitem" dataDxfId="477"/>
    <tableColumn id="5" xr3:uid="{AC960428-BBE4-4D00-9918-4AB85D9B9D9B}" name="Uraian" dataDxfId="476"/>
    <tableColumn id="4" xr3:uid="{2CE40516-97D2-4908-92E9-A0314959B6CA}" name="Jumlah" dataDxfId="475" dataCellStyle="Comma [0]"/>
    <tableColumn id="13" xr3:uid="{295109AB-BB20-4BA8-B3D7-C1572C6A0BD0}" name="nosp2d" dataDxfId="474"/>
    <tableColumn id="24" xr3:uid="{10AA58C3-0DA2-4304-A515-369F9CD4DCB6}" name="tglsp2d" dataDxfId="473"/>
    <tableColumn id="25" xr3:uid="{0AB37B91-F4B2-4372-A2C1-B9D5F6514AF9}" name="NoSPM" dataDxfId="472"/>
    <tableColumn id="32" xr3:uid="{7FE4D00A-D33E-45B0-8CB0-F092DC0E8D9B}" name="Tanggal Invoice" dataDxfId="471"/>
    <tableColumn id="34" xr3:uid="{5504DB2C-CFF1-4D5A-8528-403B02750F01}" name="DRPP" dataDxfId="470"/>
    <tableColumn id="35" xr3:uid="{41231CA8-EB82-4F46-9235-93A73E2064D4}" name="nokuitansi" dataDxfId="469"/>
    <tableColumn id="36" xr3:uid="{6A160075-FDA5-451D-81A8-0AD6A8F27712}" name="tglkuitansi" dataDxfId="468"/>
    <tableColumn id="8" xr3:uid="{C6C55862-2DA1-4FFE-A5B6-5AD144AF1504}" name="nospby" dataDxfId="467"/>
    <tableColumn id="3" xr3:uid="{313D010D-B348-4263-A617-0339C144A8D0}" name="TglSPBY" dataDxfId="466"/>
    <tableColumn id="9" xr3:uid="{4314B7FB-914D-44FD-8D74-11CCBFCFA22A}" name="Status_GUP_TUP" dataDxfId="465"/>
    <tableColumn id="10" xr3:uid="{7EE87E5E-900F-4C21-91AC-C1038044B33C}" name="Jenis SPM" dataDxfId="464"/>
    <tableColumn id="11" xr3:uid="{FEC6B731-CA89-478F-B566-1C376E65100F}" name="Jenis SP2D" dataDxfId="463"/>
    <tableColumn id="12" xr3:uid="{E54E6821-1466-45BF-8849-CEF6232BA9C6}" name="noKW" dataDxfId="462"/>
    <tableColumn id="27" xr3:uid="{3D7684EC-234D-4CDF-B1D7-A50C1A39CF11}" name="tglKW" dataDxfId="461"/>
    <tableColumn id="39" xr3:uid="{681BD1D1-EAB7-4A38-AF19-F93292155070}" name="no_SPBY" dataDxfId="460"/>
    <tableColumn id="40" xr3:uid="{F22A0DB1-56BA-42F0-801E-8D50E50AA2F8}" name="tgl_spby" dataDxfId="459"/>
    <tableColumn id="41" xr3:uid="{218CCAFC-1772-4E75-AEBF-F20A54B64A00}" name="Ref_UM" dataDxfId="458"/>
    <tableColumn id="42" xr3:uid="{DB6A6001-5955-4D88-AFE0-2DB4D1A18D4B}" name="Jenis Belanja" dataDxfId="457"/>
    <tableColumn id="43" xr3:uid="{A8473D01-A4EF-4AA2-9725-E1A78DF4BE6B}" name="Detil Jenis Belanja" dataDxfId="456"/>
    <tableColumn id="44" xr3:uid="{C3153272-B36D-44C8-9E5E-1BD33E155070}" name="Status Akun" dataDxfId="455"/>
    <tableColumn id="45" xr3:uid="{0EBD3327-03B1-46C3-823D-98533E0F91EA}" name="Status Covid" dataDxfId="454"/>
    <tableColumn id="46" xr3:uid="{CC8C05D3-0E20-4684-A81D-2F313146E162}" name="MAK Subkomponen" dataDxfId="453"/>
    <tableColumn id="47" xr3:uid="{29868A13-2655-4961-BC55-9F5AA289D9D9}" name="MAK4" dataDxfId="452"/>
    <tableColumn id="48" xr3:uid="{88ACB0D0-B521-4DFA-B0DA-0EECC1CD7239}" name="Es2" dataDxfId="451"/>
    <tableColumn id="49" xr3:uid="{AD671FA6-0CF5-4742-9824-F250A3D2D40D}" name="Koordinator" dataDxfId="450"/>
    <tableColumn id="50" xr3:uid="{2CF4F96E-4142-41FB-A389-0DA6E49FCE88}" name="Subkoordinator" dataDxfId="449"/>
    <tableColumn id="51" xr3:uid="{14FC2EF2-990D-48C7-9620-0EA1D22B4CE0}" name="PPn" dataDxfId="448" dataCellStyle="Comma [0]"/>
    <tableColumn id="52" xr3:uid="{BD1D87E9-7FDD-49C0-B68A-8F85319321C9}" name="PPh21" dataDxfId="447" dataCellStyle="Comma [0]"/>
    <tableColumn id="53" xr3:uid="{7C69A550-8A93-42A1-BBA4-1018267DA832}" name="PPh22" dataDxfId="446" dataCellStyle="Comma [0]"/>
    <tableColumn id="54" xr3:uid="{7D666E19-5B34-4FE9-8B24-B3B4DE0ED08B}" name="PPh23" dataDxfId="445" dataCellStyle="Comma [0]"/>
    <tableColumn id="55" xr3:uid="{56C89011-40AC-412F-AA59-90CA858702A8}" name="PPh28" dataDxfId="444"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443"/>
    <tableColumn id="2" xr3:uid="{012ACCB3-0E67-4E56-865D-C475D8FEA161}" uniqueName="2" name="Nama BA" queryTableFieldId="2" dataDxfId="442"/>
    <tableColumn id="3" xr3:uid="{B26FF183-02B5-47AE-98AB-F45B1987BFA9}" uniqueName="3" name="Es1" queryTableFieldId="3" dataDxfId="441"/>
    <tableColumn id="4" xr3:uid="{5F3C512D-B297-4673-B0D3-F678C697D8A4}" uniqueName="4" name="Nama Es1" queryTableFieldId="4" dataDxfId="440"/>
    <tableColumn id="5" xr3:uid="{63166652-B412-43C5-B4EE-4AF02BBB344D}" uniqueName="5" name="Kode Satker" queryTableFieldId="5" dataDxfId="439"/>
    <tableColumn id="6" xr3:uid="{A3B714DC-91A0-4745-9BC2-9B14288D13DB}" uniqueName="6" name="Nama Satker" queryTableFieldId="6" dataDxfId="438"/>
    <tableColumn id="7" xr3:uid="{01D2734F-05DF-46A2-A1C0-09558E6A7288}" uniqueName="7" name="Kode Program" queryTableFieldId="7" dataDxfId="437"/>
    <tableColumn id="8" xr3:uid="{320EFB0F-238D-47A0-BD1B-D273A5F1656B}" uniqueName="8" name="Nama Program" queryTableFieldId="8" dataDxfId="436"/>
    <tableColumn id="9" xr3:uid="{117D60F2-4A49-4050-A970-FAFE6B148F92}" uniqueName="9" name="Kode Kegiatan" queryTableFieldId="9" dataDxfId="435"/>
    <tableColumn id="10" xr3:uid="{37E62568-DF6E-4E33-B071-B9D4182CDACF}" uniqueName="10" name="Nama Kegiatan" queryTableFieldId="10" dataDxfId="434"/>
    <tableColumn id="11" xr3:uid="{18CD8908-3BFA-474F-8312-BAFD60ED9B0A}" uniqueName="11" name="Kode KRO" queryTableFieldId="11" dataDxfId="433"/>
    <tableColumn id="12" xr3:uid="{164F2131-8905-43CF-B572-19C954FD5A0C}" uniqueName="12" name="Nama KRO" queryTableFieldId="12" dataDxfId="432"/>
    <tableColumn id="13" xr3:uid="{A256AC2B-8849-4DA3-AD0C-C79DE9C39723}" uniqueName="13" name="Kode RO" queryTableFieldId="13" dataDxfId="431"/>
    <tableColumn id="14" xr3:uid="{44EE4CE4-2910-49C4-BC3D-C86A7BED1DDB}" uniqueName="14" name="Nama RO" queryTableFieldId="14" dataDxfId="430"/>
    <tableColumn id="15" xr3:uid="{B69F20B1-6EB8-4F9F-BB12-0E13B8B593C2}" uniqueName="15" name="Kode Komponen" queryTableFieldId="15" dataDxfId="429"/>
    <tableColumn id="16" xr3:uid="{A445E60C-A569-4663-AB82-01AB545977B2}" uniqueName="16" name="Nama Komponen" queryTableFieldId="16" dataDxfId="428"/>
    <tableColumn id="17" xr3:uid="{2E06FC8F-4115-4722-AD29-7788D54707B5}" uniqueName="17" name="Kode Subkomponen" queryTableFieldId="17" dataDxfId="427"/>
    <tableColumn id="18" xr3:uid="{9DDE74AB-2FD2-4C05-812A-6DEA0A14044D}" uniqueName="18" name="Nama Subkomponen" queryTableFieldId="18" dataDxfId="426"/>
    <tableColumn id="23" xr3:uid="{4126933F-1EFD-4C51-BE31-6B4471A8008E}" uniqueName="23" name="Kode Akun" queryTableFieldId="23" dataDxfId="425"/>
    <tableColumn id="24" xr3:uid="{F27D4CB9-4C33-4F98-B9E0-7758118F4150}" uniqueName="24" name="Nama Akun" queryTableFieldId="24" dataDxfId="424"/>
    <tableColumn id="25" xr3:uid="{DC54F86C-0AB0-474D-8318-FA558BC5471C}" uniqueName="25" name="MAK Akun" queryTableFieldId="25" dataDxfId="423"/>
    <tableColumn id="20" xr3:uid="{F7C430C9-A0B5-48AA-BB22-591106DB0DC2}" uniqueName="20" name="Es2" queryTableFieldId="20" dataDxfId="422"/>
    <tableColumn id="21" xr3:uid="{6B46B213-3F35-471E-B852-1AB4C5BE4D26}" uniqueName="21" name="Koordinator" queryTableFieldId="21" dataDxfId="421"/>
    <tableColumn id="22" xr3:uid="{0F976AED-1850-4860-A935-181A52B2D3DD}" uniqueName="22" name="Subkoordinator" queryTableFieldId="22" dataDxfId="42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419"/>
    <tableColumn id="2" xr3:uid="{025BDA5E-7239-493E-9396-FDAEBC22623F}" uniqueName="2" name="Column2" queryTableFieldId="2" dataDxfId="418"/>
    <tableColumn id="3" xr3:uid="{CFE3A5AA-AAE8-4CF4-BFC4-6130803BF3D6}" uniqueName="3" name="Column3" queryTableFieldId="3" dataDxfId="417"/>
    <tableColumn id="4" xr3:uid="{35000186-B14E-4788-BAB7-647CF402CC12}" uniqueName="4" name="Column4" queryTableFieldId="4" dataDxfId="416"/>
    <tableColumn id="5" xr3:uid="{E17C0BC3-9014-489C-9533-E55E2099D1D3}" uniqueName="5" name="Column5" queryTableFieldId="5" dataDxfId="415"/>
    <tableColumn id="6" xr3:uid="{C0D5BB3C-5857-4BCA-A9CB-ED6E5EFC8607}" uniqueName="6" name="Column6" queryTableFieldId="6" dataDxfId="414"/>
    <tableColumn id="7" xr3:uid="{F7359B52-8AB4-41F0-8494-8FBDEDC37E20}" uniqueName="7" name="Column7" queryTableFieldId="7" dataDxfId="413"/>
    <tableColumn id="8" xr3:uid="{229AE432-04FF-4EB3-A83B-19EB1B489A70}" uniqueName="8" name="Column8" queryTableFieldId="8" dataDxfId="412"/>
    <tableColumn id="9" xr3:uid="{E78958A1-A9AD-4AF3-BB06-459B1EF6EC19}" uniqueName="9" name="Column9" queryTableFieldId="9" dataDxfId="411"/>
    <tableColumn id="10" xr3:uid="{1DE3B1F4-2C08-4613-A64A-DF0CA0A7EED5}" uniqueName="10" name="Column10" queryTableFieldId="10" dataDxfId="410"/>
    <tableColumn id="11" xr3:uid="{97AF717A-DCA6-4139-B0E8-CD814F2E4201}" uniqueName="11" name="Column11" queryTableFieldId="11" dataDxfId="409"/>
    <tableColumn id="12" xr3:uid="{0D8B7378-1EE0-4C1D-9272-08775B340CC6}" uniqueName="12" name="AN" queryTableFieldId="12" dataDxfId="408"/>
    <tableColumn id="13" xr3:uid="{C1B8A798-70D7-49CC-8411-F9CFC79C34E8}" uniqueName="13" name="Column13" queryTableFieldId="13" dataDxfId="407"/>
    <tableColumn id="14" xr3:uid="{6FFD15A6-B6EB-4159-9105-5768B70DF483}" uniqueName="14" name="Column14" queryTableFieldId="14" dataDxfId="406"/>
    <tableColumn id="15" xr3:uid="{77C3B8B4-F44D-405D-8151-AB9AD2DDFA67}" uniqueName="15" name="Column15" queryTableFieldId="15"/>
    <tableColumn id="16" xr3:uid="{50BC24F7-9620-4EE4-8F18-BFECC197C8E1}" uniqueName="16" name="Column16" queryTableFieldId="16" dataDxfId="405"/>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2.x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47"/>
  <sheetViews>
    <sheetView showGridLines="0" workbookViewId="0">
      <selection activeCell="C15" sqref="C15"/>
    </sheetView>
  </sheetViews>
  <sheetFormatPr defaultRowHeight="13.8" x14ac:dyDescent="0.25"/>
  <cols>
    <col min="1" max="1" width="85.21875" style="44" bestFit="1" customWidth="1"/>
    <col min="2" max="2" width="61.33203125" style="44" bestFit="1" customWidth="1"/>
    <col min="3" max="5" width="8.88671875" style="44"/>
    <col min="6" max="6" width="21.44140625" style="44" customWidth="1"/>
    <col min="7" max="7" width="12.88671875" style="44" customWidth="1"/>
    <col min="8" max="8" width="44.21875" style="44" customWidth="1"/>
    <col min="9" max="16384" width="8.88671875" style="44"/>
  </cols>
  <sheetData>
    <row r="1" spans="1:8" ht="17.399999999999999" x14ac:dyDescent="0.3">
      <c r="A1" s="94" t="s">
        <v>5122</v>
      </c>
      <c r="F1" s="176" t="s">
        <v>5125</v>
      </c>
      <c r="G1" s="176"/>
      <c r="H1" s="176"/>
    </row>
    <row r="2" spans="1:8" x14ac:dyDescent="0.25">
      <c r="A2" s="93" t="str" cm="1">
        <f t="array" aca="1" ref="A2" ca="1">SUBSTITUTE(LEFT(CELL("filename"),SEARCH("]",CELL("filename"))-1),"[","")</f>
        <v>D:\BACK\PUSDIK\2023\Github\TA.2023\ADK SAKTI\ADK SPBY\0. SPBy GUP dan TUP.xlsm</v>
      </c>
      <c r="F2" s="139" t="s">
        <v>5127</v>
      </c>
      <c r="G2" s="177" t="str" cm="1">
        <f t="array" aca="1" ref="G2" ca="1">Path[Lokasi Folder]&amp;FileSPBy</f>
        <v>D:\BACK\PUSDIK\2023\Github\TA.2023\ADK SAKTI\ADK SPBY\GUP_12\GUP_12.xlsx</v>
      </c>
      <c r="H2" s="177"/>
    </row>
    <row r="3" spans="1:8" ht="15" x14ac:dyDescent="0.25">
      <c r="A3" s="93"/>
      <c r="F3" s="96" t="s">
        <v>5124</v>
      </c>
      <c r="G3" s="97" t="s">
        <v>153</v>
      </c>
      <c r="H3" s="140" t="s">
        <v>5126</v>
      </c>
    </row>
    <row r="4" spans="1:8" ht="17.399999999999999" x14ac:dyDescent="0.25">
      <c r="A4" s="95" t="s">
        <v>5123</v>
      </c>
      <c r="F4" s="128" t="str">
        <f>G3&amp;" Ke :"</f>
        <v>GUP Ke :</v>
      </c>
      <c r="G4" s="129">
        <v>12</v>
      </c>
      <c r="H4" s="141" t="str">
        <f>G3&amp;"_"&amp;TEXT(G4,"00")&amp;"\"&amp;G3&amp;"_"&amp;TEXT(G4,"00")&amp;".xlsx"</f>
        <v>GUP_12\GUP_12.xlsx</v>
      </c>
    </row>
    <row r="5" spans="1:8" x14ac:dyDescent="0.25">
      <c r="A5" s="127" t="str" cm="1">
        <f t="array" aca="1" ref="A5" ca="1">LEFT(CELL("filename"),SEARCH("\[",CELL("filename")))</f>
        <v>D:\BACK\PUSDIK\2023\Github\TA.2023\ADK SAKTI\ADK SPBY\</v>
      </c>
      <c r="F5" s="130"/>
      <c r="G5" s="131"/>
      <c r="H5" s="132"/>
    </row>
    <row r="6" spans="1:8" x14ac:dyDescent="0.25">
      <c r="F6" s="133"/>
      <c r="G6" s="138"/>
      <c r="H6" s="134"/>
    </row>
    <row r="7" spans="1:8" x14ac:dyDescent="0.25">
      <c r="F7" s="133"/>
      <c r="G7" s="138"/>
      <c r="H7" s="134"/>
    </row>
    <row r="8" spans="1:8" x14ac:dyDescent="0.25">
      <c r="A8" s="172" t="s">
        <v>5506</v>
      </c>
      <c r="B8" s="44" t="s">
        <v>5122</v>
      </c>
      <c r="F8" s="133"/>
      <c r="G8" s="138"/>
      <c r="H8" s="134"/>
    </row>
    <row r="9" spans="1:8" x14ac:dyDescent="0.25">
      <c r="A9" s="173"/>
      <c r="F9" s="133"/>
      <c r="G9" s="138"/>
      <c r="H9" s="134"/>
    </row>
    <row r="10" spans="1:8" x14ac:dyDescent="0.25">
      <c r="F10" s="133"/>
      <c r="G10" s="138"/>
      <c r="H10" s="134"/>
    </row>
    <row r="11" spans="1:8" x14ac:dyDescent="0.25">
      <c r="F11" s="133"/>
      <c r="G11" s="138"/>
      <c r="H11" s="134"/>
    </row>
    <row r="12" spans="1:8" x14ac:dyDescent="0.25">
      <c r="F12" s="133"/>
      <c r="G12" s="138"/>
      <c r="H12" s="134"/>
    </row>
    <row r="13" spans="1:8" x14ac:dyDescent="0.25">
      <c r="F13" s="133"/>
      <c r="G13" s="138"/>
      <c r="H13" s="134"/>
    </row>
    <row r="14" spans="1:8" x14ac:dyDescent="0.25">
      <c r="F14" s="133"/>
      <c r="G14" s="138"/>
      <c r="H14" s="134"/>
    </row>
    <row r="15" spans="1:8" x14ac:dyDescent="0.25">
      <c r="F15" s="133"/>
      <c r="G15" s="138"/>
      <c r="H15" s="134"/>
    </row>
    <row r="16" spans="1:8" x14ac:dyDescent="0.25">
      <c r="F16" s="133"/>
      <c r="G16" s="138"/>
      <c r="H16" s="134"/>
    </row>
    <row r="17" spans="6:8" x14ac:dyDescent="0.25">
      <c r="F17" s="133"/>
      <c r="G17" s="138"/>
      <c r="H17" s="134"/>
    </row>
    <row r="18" spans="6:8" x14ac:dyDescent="0.25">
      <c r="F18" s="133"/>
      <c r="G18" s="138"/>
      <c r="H18" s="134"/>
    </row>
    <row r="19" spans="6:8" x14ac:dyDescent="0.25">
      <c r="F19" s="133"/>
      <c r="G19" s="138"/>
      <c r="H19" s="134"/>
    </row>
    <row r="20" spans="6:8" x14ac:dyDescent="0.25">
      <c r="F20" s="133"/>
      <c r="G20" s="138"/>
      <c r="H20" s="134"/>
    </row>
    <row r="21" spans="6:8" x14ac:dyDescent="0.25">
      <c r="F21" s="133"/>
      <c r="G21" s="138"/>
      <c r="H21" s="134"/>
    </row>
    <row r="22" spans="6:8" x14ac:dyDescent="0.25">
      <c r="F22" s="133"/>
      <c r="G22" s="138"/>
      <c r="H22" s="134"/>
    </row>
    <row r="23" spans="6:8" x14ac:dyDescent="0.25">
      <c r="F23" s="133"/>
      <c r="G23" s="138"/>
      <c r="H23" s="134"/>
    </row>
    <row r="24" spans="6:8" x14ac:dyDescent="0.25">
      <c r="F24" s="133"/>
      <c r="G24" s="138"/>
      <c r="H24" s="134"/>
    </row>
    <row r="25" spans="6:8" x14ac:dyDescent="0.25">
      <c r="F25" s="133"/>
      <c r="G25" s="138"/>
      <c r="H25" s="134"/>
    </row>
    <row r="26" spans="6:8" x14ac:dyDescent="0.25">
      <c r="F26" s="133"/>
      <c r="G26" s="138"/>
      <c r="H26" s="134"/>
    </row>
    <row r="27" spans="6:8" x14ac:dyDescent="0.25">
      <c r="F27" s="133"/>
      <c r="G27" s="138"/>
      <c r="H27" s="134"/>
    </row>
    <row r="28" spans="6:8" x14ac:dyDescent="0.25">
      <c r="F28" s="133"/>
      <c r="G28" s="138"/>
      <c r="H28" s="134"/>
    </row>
    <row r="29" spans="6:8" x14ac:dyDescent="0.25">
      <c r="F29" s="133"/>
      <c r="G29" s="138"/>
      <c r="H29" s="134"/>
    </row>
    <row r="30" spans="6:8" x14ac:dyDescent="0.25">
      <c r="F30" s="133"/>
      <c r="G30" s="138"/>
      <c r="H30" s="134"/>
    </row>
    <row r="31" spans="6:8" x14ac:dyDescent="0.25">
      <c r="F31" s="133"/>
      <c r="G31" s="138"/>
      <c r="H31" s="134"/>
    </row>
    <row r="32" spans="6:8" x14ac:dyDescent="0.25">
      <c r="F32" s="133"/>
      <c r="G32" s="138"/>
      <c r="H32" s="134"/>
    </row>
    <row r="33" spans="1:8" x14ac:dyDescent="0.25">
      <c r="F33" s="133"/>
      <c r="G33" s="138"/>
      <c r="H33" s="134"/>
    </row>
    <row r="34" spans="1:8" x14ac:dyDescent="0.25">
      <c r="F34" s="133"/>
      <c r="G34" s="138"/>
      <c r="H34" s="134"/>
    </row>
    <row r="35" spans="1:8" x14ac:dyDescent="0.25">
      <c r="F35" s="133"/>
      <c r="G35" s="138"/>
      <c r="H35" s="134"/>
    </row>
    <row r="36" spans="1:8" x14ac:dyDescent="0.25">
      <c r="F36" s="135"/>
      <c r="G36" s="136"/>
      <c r="H36" s="137"/>
    </row>
    <row r="40" spans="1:8" ht="18" x14ac:dyDescent="0.25">
      <c r="A40" s="163" t="s">
        <v>5490</v>
      </c>
      <c r="B40" s="163" t="s">
        <v>5491</v>
      </c>
      <c r="C40" s="170"/>
      <c r="D40" s="170"/>
      <c r="E40" s="178" t="s">
        <v>5492</v>
      </c>
      <c r="F40" s="179"/>
    </row>
    <row r="41" spans="1:8" x14ac:dyDescent="0.25">
      <c r="A41" s="164" t="s">
        <v>5493</v>
      </c>
      <c r="B41" s="164" t="str" cm="1">
        <f t="array" aca="1" ref="B41" ca="1">LEFT(CELL("filename",$A$4),FIND("[",CELL("filename",$A$4),1)-1)&amp;$A$4</f>
        <v>D:\BACK\PUSDIK\2023\Github\TA.2023\ADK SAKTI\ADK SPBY\Lokasi Folder</v>
      </c>
      <c r="C41" s="171"/>
      <c r="D41" s="171"/>
      <c r="E41" s="174" t="s">
        <v>5494</v>
      </c>
      <c r="F41" s="175"/>
    </row>
    <row r="42" spans="1:8" x14ac:dyDescent="0.25">
      <c r="A42" s="164" t="s">
        <v>5495</v>
      </c>
      <c r="B42" s="164" t="str" cm="1">
        <f t="array" aca="1" ref="B42" ca="1">LEFT(CELL("filename",$A$4),FIND("[",CELL("filename",$A$4),1)-1)&amp;$A$4</f>
        <v>D:\BACK\PUSDIK\2023\Github\TA.2023\ADK SAKTI\ADK SPBY\Lokasi Folder</v>
      </c>
      <c r="C42" s="171"/>
      <c r="D42" s="171"/>
      <c r="E42" s="174" t="s">
        <v>5496</v>
      </c>
      <c r="F42" s="175"/>
    </row>
    <row r="43" spans="1:8" x14ac:dyDescent="0.25">
      <c r="A43" s="164" t="s">
        <v>5497</v>
      </c>
      <c r="B43" s="164" t="str" cm="1">
        <f t="array" aca="1" ref="B43" ca="1">LEFT(CELL("filename",$A$4),FIND("[",CELL("filename",$A$4),1)-1)&amp;$A$4</f>
        <v>D:\BACK\PUSDIK\2023\Github\TA.2023\ADK SAKTI\ADK SPBY\Lokasi Folder</v>
      </c>
      <c r="C43" s="171"/>
      <c r="D43" s="171"/>
      <c r="E43" s="174" t="s">
        <v>5498</v>
      </c>
      <c r="F43" s="175"/>
    </row>
    <row r="44" spans="1:8" x14ac:dyDescent="0.25">
      <c r="A44" s="164" t="s">
        <v>5499</v>
      </c>
      <c r="B44" s="164" t="str" cm="1">
        <f t="array" aca="1" ref="B44" ca="1">LEFT(CELL("filename",$A$4),FIND("[",CELL("filename",$A$4),1)-1)&amp;$A$4</f>
        <v>D:\BACK\PUSDIK\2023\Github\TA.2023\ADK SAKTI\ADK SPBY\Lokasi Folder</v>
      </c>
      <c r="C44" s="171"/>
      <c r="D44" s="171"/>
      <c r="E44" s="174" t="s">
        <v>5500</v>
      </c>
      <c r="F44" s="175"/>
    </row>
    <row r="45" spans="1:8" x14ac:dyDescent="0.25">
      <c r="A45" s="167" t="s">
        <v>5501</v>
      </c>
      <c r="B45" s="164" t="str" cm="1">
        <f t="array" aca="1" ref="B45" ca="1">LEFT(CELL("filename",$A$4),FIND("[",CELL("filename",$A$4),1)-1)&amp;$A$4</f>
        <v>D:\BACK\PUSDIK\2023\Github\TA.2023\ADK SAKTI\ADK SPBY\Lokasi Folder</v>
      </c>
      <c r="C45" s="171"/>
      <c r="D45" s="171"/>
      <c r="E45" s="174" t="s">
        <v>5502</v>
      </c>
      <c r="F45" s="175"/>
    </row>
    <row r="46" spans="1:8" ht="124.2" x14ac:dyDescent="0.25">
      <c r="A46" s="164" t="s">
        <v>5503</v>
      </c>
      <c r="B46" s="164" t="str" cm="1">
        <f t="array" aca="1" ref="B46" ca="1">LEFT(CELL("filename",$A$4),FIND("[",CELL("filename",$A$4),1)-1)&amp;$A$4</f>
        <v>D:\BACK\PUSDIK\2023\Github\TA.2023\ADK SAKTI\ADK SPBY\Lokasi Folder</v>
      </c>
      <c r="C46" s="171"/>
      <c r="D46" s="171"/>
      <c r="E46" s="165" t="s">
        <v>5504</v>
      </c>
      <c r="F46" s="166"/>
    </row>
    <row r="47" spans="1:8" x14ac:dyDescent="0.25">
      <c r="A47" s="164" t="s">
        <v>5505</v>
      </c>
      <c r="B47" s="164" t="str" cm="1">
        <f t="array" aca="1" ref="B47" ca="1">LEFT(CELL("filename",$A$4),FIND("[",CELL("filename",$A$4),1)-1)&amp;$A$4</f>
        <v>D:\BACK\PUSDIK\2023\Github\TA.2023\ADK SAKTI\ADK SPBY\Lokasi Folder</v>
      </c>
      <c r="C47" s="164"/>
      <c r="D47" s="164"/>
      <c r="E47" s="168"/>
      <c r="F47" s="169"/>
    </row>
  </sheetData>
  <mergeCells count="8">
    <mergeCell ref="E43:F43"/>
    <mergeCell ref="E44:F44"/>
    <mergeCell ref="E45:F45"/>
    <mergeCell ref="F1:H1"/>
    <mergeCell ref="G2:H2"/>
    <mergeCell ref="E40:F40"/>
    <mergeCell ref="E41:F41"/>
    <mergeCell ref="E42:F42"/>
  </mergeCells>
  <dataValidations count="1">
    <dataValidation type="list" allowBlank="1" showInputMessage="1" showErrorMessage="1" sqref="G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7</xdr:col>
                <xdr:colOff>1531620</xdr:colOff>
                <xdr:row>10</xdr:row>
                <xdr:rowOff>30480</xdr:rowOff>
              </from>
              <to>
                <xdr:col>7</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7</xdr:col>
                <xdr:colOff>1447800</xdr:colOff>
                <xdr:row>5</xdr:row>
                <xdr:rowOff>45720</xdr:rowOff>
              </from>
              <to>
                <xdr:col>7</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6</xdr:col>
                <xdr:colOff>662940</xdr:colOff>
                <xdr:row>5</xdr:row>
                <xdr:rowOff>15240</xdr:rowOff>
              </from>
              <to>
                <xdr:col>7</xdr:col>
                <xdr:colOff>800100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5</xdr:col>
                <xdr:colOff>76200</xdr:colOff>
                <xdr:row>5</xdr:row>
                <xdr:rowOff>30480</xdr:rowOff>
              </from>
              <to>
                <xdr:col>6</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34"/>
  <sheetViews>
    <sheetView showGridLines="0" tabSelected="1" zoomScale="115" zoomScaleNormal="115" zoomScaleSheetLayoutView="115" workbookViewId="0">
      <selection activeCell="A2" sqref="A2"/>
    </sheetView>
  </sheetViews>
  <sheetFormatPr defaultRowHeight="14.4" x14ac:dyDescent="0.3"/>
  <cols>
    <col min="1" max="1" width="41.6640625" customWidth="1"/>
    <col min="2" max="2" width="11.6640625" bestFit="1" customWidth="1"/>
    <col min="3" max="3" width="7.33203125" bestFit="1" customWidth="1"/>
    <col min="4" max="4" width="10.44140625" bestFit="1" customWidth="1"/>
    <col min="5" max="5" width="8.88671875" bestFit="1" customWidth="1"/>
    <col min="6" max="6" width="11.2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12</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99164199</v>
      </c>
      <c r="C5" s="188">
        <v>69</v>
      </c>
      <c r="D5" s="151">
        <v>904933</v>
      </c>
      <c r="E5" s="151">
        <v>0</v>
      </c>
      <c r="F5" s="151">
        <v>122973</v>
      </c>
      <c r="G5" s="151">
        <v>118084</v>
      </c>
      <c r="H5" s="151">
        <v>0</v>
      </c>
      <c r="I5" s="151">
        <v>1145990</v>
      </c>
    </row>
    <row r="6" spans="1:9" x14ac:dyDescent="0.3">
      <c r="A6" s="149" t="s">
        <v>53</v>
      </c>
      <c r="B6" s="155">
        <v>4025200</v>
      </c>
      <c r="C6" s="189">
        <v>5</v>
      </c>
      <c r="D6" s="155">
        <v>0</v>
      </c>
      <c r="E6" s="155">
        <v>0</v>
      </c>
      <c r="F6" s="155">
        <v>0</v>
      </c>
      <c r="G6" s="155">
        <v>0</v>
      </c>
      <c r="H6" s="155">
        <v>0</v>
      </c>
      <c r="I6" s="155">
        <v>0</v>
      </c>
    </row>
    <row r="7" spans="1:9" x14ac:dyDescent="0.3">
      <c r="A7" s="152" t="s">
        <v>54</v>
      </c>
      <c r="B7" s="154">
        <v>2710000</v>
      </c>
      <c r="C7" s="190">
        <v>4</v>
      </c>
      <c r="D7" s="154">
        <v>0</v>
      </c>
      <c r="E7" s="154">
        <v>0</v>
      </c>
      <c r="F7" s="154">
        <v>0</v>
      </c>
      <c r="G7" s="154">
        <v>0</v>
      </c>
      <c r="H7" s="154">
        <v>0</v>
      </c>
      <c r="I7" s="154">
        <v>0</v>
      </c>
    </row>
    <row r="8" spans="1:9" x14ac:dyDescent="0.3">
      <c r="A8" s="153" t="s">
        <v>272</v>
      </c>
      <c r="B8" s="71">
        <v>760000</v>
      </c>
      <c r="C8" s="191">
        <v>2</v>
      </c>
      <c r="D8" s="71">
        <v>0</v>
      </c>
      <c r="E8" s="71">
        <v>0</v>
      </c>
      <c r="F8" s="71">
        <v>0</v>
      </c>
      <c r="G8" s="71">
        <v>0</v>
      </c>
      <c r="H8" s="71">
        <v>0</v>
      </c>
      <c r="I8" s="71">
        <v>0</v>
      </c>
    </row>
    <row r="9" spans="1:9" x14ac:dyDescent="0.3">
      <c r="A9" s="153" t="s">
        <v>495</v>
      </c>
      <c r="B9" s="71">
        <v>1950000</v>
      </c>
      <c r="C9" s="191">
        <v>2</v>
      </c>
      <c r="D9" s="71">
        <v>0</v>
      </c>
      <c r="E9" s="71">
        <v>0</v>
      </c>
      <c r="F9" s="71">
        <v>0</v>
      </c>
      <c r="G9" s="71">
        <v>0</v>
      </c>
      <c r="H9" s="71">
        <v>0</v>
      </c>
      <c r="I9" s="71">
        <v>0</v>
      </c>
    </row>
    <row r="10" spans="1:9" x14ac:dyDescent="0.3">
      <c r="A10" s="152" t="s">
        <v>63</v>
      </c>
      <c r="B10" s="154">
        <v>1315200</v>
      </c>
      <c r="C10" s="190">
        <v>1</v>
      </c>
      <c r="D10" s="154">
        <v>0</v>
      </c>
      <c r="E10" s="154">
        <v>0</v>
      </c>
      <c r="F10" s="154">
        <v>0</v>
      </c>
      <c r="G10" s="154">
        <v>0</v>
      </c>
      <c r="H10" s="154">
        <v>0</v>
      </c>
      <c r="I10" s="154">
        <v>0</v>
      </c>
    </row>
    <row r="11" spans="1:9" x14ac:dyDescent="0.3">
      <c r="A11" s="153" t="s">
        <v>495</v>
      </c>
      <c r="B11" s="71">
        <v>1315200</v>
      </c>
      <c r="C11" s="191">
        <v>1</v>
      </c>
      <c r="D11" s="71">
        <v>0</v>
      </c>
      <c r="E11" s="71">
        <v>0</v>
      </c>
      <c r="F11" s="71">
        <v>0</v>
      </c>
      <c r="G11" s="71">
        <v>0</v>
      </c>
      <c r="H11" s="71">
        <v>0</v>
      </c>
      <c r="I11" s="71">
        <v>0</v>
      </c>
    </row>
    <row r="12" spans="1:9" x14ac:dyDescent="0.3">
      <c r="A12" s="149" t="s">
        <v>36</v>
      </c>
      <c r="B12" s="155">
        <v>6501500</v>
      </c>
      <c r="C12" s="189">
        <v>6</v>
      </c>
      <c r="D12" s="155">
        <v>0</v>
      </c>
      <c r="E12" s="155">
        <v>0</v>
      </c>
      <c r="F12" s="155">
        <v>0</v>
      </c>
      <c r="G12" s="155">
        <v>0</v>
      </c>
      <c r="H12" s="155">
        <v>0</v>
      </c>
      <c r="I12" s="155">
        <v>0</v>
      </c>
    </row>
    <row r="13" spans="1:9" x14ac:dyDescent="0.3">
      <c r="A13" s="152" t="s">
        <v>37</v>
      </c>
      <c r="B13" s="154">
        <v>2914500</v>
      </c>
      <c r="C13" s="190">
        <v>5</v>
      </c>
      <c r="D13" s="154">
        <v>0</v>
      </c>
      <c r="E13" s="154">
        <v>0</v>
      </c>
      <c r="F13" s="154">
        <v>0</v>
      </c>
      <c r="G13" s="154">
        <v>0</v>
      </c>
      <c r="H13" s="154">
        <v>0</v>
      </c>
      <c r="I13" s="154">
        <v>0</v>
      </c>
    </row>
    <row r="14" spans="1:9" x14ac:dyDescent="0.3">
      <c r="A14" s="153" t="s">
        <v>272</v>
      </c>
      <c r="B14" s="71">
        <v>2465000</v>
      </c>
      <c r="C14" s="191">
        <v>3</v>
      </c>
      <c r="D14" s="71">
        <v>0</v>
      </c>
      <c r="E14" s="71">
        <v>0</v>
      </c>
      <c r="F14" s="71">
        <v>0</v>
      </c>
      <c r="G14" s="71">
        <v>0</v>
      </c>
      <c r="H14" s="71">
        <v>0</v>
      </c>
      <c r="I14" s="71">
        <v>0</v>
      </c>
    </row>
    <row r="15" spans="1:9" x14ac:dyDescent="0.3">
      <c r="A15" s="153" t="s">
        <v>495</v>
      </c>
      <c r="B15" s="71">
        <v>449500</v>
      </c>
      <c r="C15" s="191">
        <v>2</v>
      </c>
      <c r="D15" s="71">
        <v>0</v>
      </c>
      <c r="E15" s="71">
        <v>0</v>
      </c>
      <c r="F15" s="71">
        <v>0</v>
      </c>
      <c r="G15" s="71">
        <v>0</v>
      </c>
      <c r="H15" s="71">
        <v>0</v>
      </c>
      <c r="I15" s="71">
        <v>0</v>
      </c>
    </row>
    <row r="16" spans="1:9" x14ac:dyDescent="0.3">
      <c r="A16" s="152" t="s">
        <v>47</v>
      </c>
      <c r="B16" s="154">
        <v>3587000</v>
      </c>
      <c r="C16" s="190">
        <v>1</v>
      </c>
      <c r="D16" s="154">
        <v>0</v>
      </c>
      <c r="E16" s="154">
        <v>0</v>
      </c>
      <c r="F16" s="154">
        <v>0</v>
      </c>
      <c r="G16" s="154">
        <v>0</v>
      </c>
      <c r="H16" s="154">
        <v>0</v>
      </c>
      <c r="I16" s="154">
        <v>0</v>
      </c>
    </row>
    <row r="17" spans="1:9" x14ac:dyDescent="0.3">
      <c r="A17" s="153" t="s">
        <v>495</v>
      </c>
      <c r="B17" s="71">
        <v>3587000</v>
      </c>
      <c r="C17" s="191">
        <v>1</v>
      </c>
      <c r="D17" s="71">
        <v>0</v>
      </c>
      <c r="E17" s="71">
        <v>0</v>
      </c>
      <c r="F17" s="71">
        <v>0</v>
      </c>
      <c r="G17" s="71">
        <v>0</v>
      </c>
      <c r="H17" s="71">
        <v>0</v>
      </c>
      <c r="I17" s="71">
        <v>0</v>
      </c>
    </row>
    <row r="18" spans="1:9" x14ac:dyDescent="0.3">
      <c r="A18" s="149" t="s">
        <v>82</v>
      </c>
      <c r="B18" s="155">
        <v>9720258</v>
      </c>
      <c r="C18" s="189">
        <v>7</v>
      </c>
      <c r="D18" s="155">
        <v>0</v>
      </c>
      <c r="E18" s="155">
        <v>0</v>
      </c>
      <c r="F18" s="155">
        <v>0</v>
      </c>
      <c r="G18" s="155">
        <v>0</v>
      </c>
      <c r="H18" s="155">
        <v>0</v>
      </c>
      <c r="I18" s="155">
        <v>0</v>
      </c>
    </row>
    <row r="19" spans="1:9" x14ac:dyDescent="0.3">
      <c r="A19" s="152" t="s">
        <v>83</v>
      </c>
      <c r="B19" s="154">
        <v>1841158</v>
      </c>
      <c r="C19" s="190">
        <v>2</v>
      </c>
      <c r="D19" s="154">
        <v>0</v>
      </c>
      <c r="E19" s="154">
        <v>0</v>
      </c>
      <c r="F19" s="154">
        <v>0</v>
      </c>
      <c r="G19" s="154">
        <v>0</v>
      </c>
      <c r="H19" s="154">
        <v>0</v>
      </c>
      <c r="I19" s="154">
        <v>0</v>
      </c>
    </row>
    <row r="20" spans="1:9" x14ac:dyDescent="0.3">
      <c r="A20" s="153" t="s">
        <v>644</v>
      </c>
      <c r="B20" s="71">
        <v>316158</v>
      </c>
      <c r="C20" s="191">
        <v>1</v>
      </c>
      <c r="D20" s="71">
        <v>0</v>
      </c>
      <c r="E20" s="71">
        <v>0</v>
      </c>
      <c r="F20" s="71">
        <v>0</v>
      </c>
      <c r="G20" s="71">
        <v>0</v>
      </c>
      <c r="H20" s="71">
        <v>0</v>
      </c>
      <c r="I20" s="71">
        <v>0</v>
      </c>
    </row>
    <row r="21" spans="1:9" x14ac:dyDescent="0.3">
      <c r="A21" s="153" t="s">
        <v>495</v>
      </c>
      <c r="B21" s="71">
        <v>1525000</v>
      </c>
      <c r="C21" s="191">
        <v>1</v>
      </c>
      <c r="D21" s="71">
        <v>0</v>
      </c>
      <c r="E21" s="71">
        <v>0</v>
      </c>
      <c r="F21" s="71">
        <v>0</v>
      </c>
      <c r="G21" s="71">
        <v>0</v>
      </c>
      <c r="H21" s="71">
        <v>0</v>
      </c>
      <c r="I21" s="71">
        <v>0</v>
      </c>
    </row>
    <row r="22" spans="1:9" x14ac:dyDescent="0.3">
      <c r="A22" s="152" t="s">
        <v>96</v>
      </c>
      <c r="B22" s="154">
        <v>7879100</v>
      </c>
      <c r="C22" s="190">
        <v>5</v>
      </c>
      <c r="D22" s="154">
        <v>0</v>
      </c>
      <c r="E22" s="154">
        <v>0</v>
      </c>
      <c r="F22" s="154">
        <v>0</v>
      </c>
      <c r="G22" s="154">
        <v>0</v>
      </c>
      <c r="H22" s="154">
        <v>0</v>
      </c>
      <c r="I22" s="154">
        <v>0</v>
      </c>
    </row>
    <row r="23" spans="1:9" x14ac:dyDescent="0.3">
      <c r="A23" s="153" t="s">
        <v>272</v>
      </c>
      <c r="B23" s="71">
        <v>4879100</v>
      </c>
      <c r="C23" s="191">
        <v>4</v>
      </c>
      <c r="D23" s="71">
        <v>0</v>
      </c>
      <c r="E23" s="71">
        <v>0</v>
      </c>
      <c r="F23" s="71">
        <v>0</v>
      </c>
      <c r="G23" s="71">
        <v>0</v>
      </c>
      <c r="H23" s="71">
        <v>0</v>
      </c>
      <c r="I23" s="71">
        <v>0</v>
      </c>
    </row>
    <row r="24" spans="1:9" x14ac:dyDescent="0.3">
      <c r="A24" s="153" t="s">
        <v>495</v>
      </c>
      <c r="B24" s="71">
        <v>3000000</v>
      </c>
      <c r="C24" s="191">
        <v>1</v>
      </c>
      <c r="D24" s="71">
        <v>0</v>
      </c>
      <c r="E24" s="71">
        <v>0</v>
      </c>
      <c r="F24" s="71">
        <v>0</v>
      </c>
      <c r="G24" s="71">
        <v>0</v>
      </c>
      <c r="H24" s="71">
        <v>0</v>
      </c>
      <c r="I24" s="71">
        <v>0</v>
      </c>
    </row>
    <row r="25" spans="1:9" x14ac:dyDescent="0.3">
      <c r="A25" s="149" t="s">
        <v>65</v>
      </c>
      <c r="B25" s="155">
        <v>78917241</v>
      </c>
      <c r="C25" s="189">
        <v>51</v>
      </c>
      <c r="D25" s="155">
        <v>904933</v>
      </c>
      <c r="E25" s="155">
        <v>0</v>
      </c>
      <c r="F25" s="155">
        <v>122973</v>
      </c>
      <c r="G25" s="155">
        <v>118084</v>
      </c>
      <c r="H25" s="155">
        <v>0</v>
      </c>
      <c r="I25" s="155">
        <v>1145990</v>
      </c>
    </row>
    <row r="26" spans="1:9" x14ac:dyDescent="0.3">
      <c r="A26" s="152" t="s">
        <v>88</v>
      </c>
      <c r="B26" s="154">
        <v>11833600</v>
      </c>
      <c r="C26" s="190">
        <v>14</v>
      </c>
      <c r="D26" s="154">
        <v>0</v>
      </c>
      <c r="E26" s="154">
        <v>0</v>
      </c>
      <c r="F26" s="154">
        <v>0</v>
      </c>
      <c r="G26" s="154">
        <v>0</v>
      </c>
      <c r="H26" s="154">
        <v>0</v>
      </c>
      <c r="I26" s="154">
        <v>0</v>
      </c>
    </row>
    <row r="27" spans="1:9" x14ac:dyDescent="0.3">
      <c r="A27" s="153" t="s">
        <v>272</v>
      </c>
      <c r="B27" s="71">
        <v>10814600</v>
      </c>
      <c r="C27" s="191">
        <v>12</v>
      </c>
      <c r="D27" s="71">
        <v>0</v>
      </c>
      <c r="E27" s="71">
        <v>0</v>
      </c>
      <c r="F27" s="71">
        <v>0</v>
      </c>
      <c r="G27" s="71">
        <v>0</v>
      </c>
      <c r="H27" s="71">
        <v>0</v>
      </c>
      <c r="I27" s="71">
        <v>0</v>
      </c>
    </row>
    <row r="28" spans="1:9" x14ac:dyDescent="0.3">
      <c r="A28" s="153" t="s">
        <v>495</v>
      </c>
      <c r="B28" s="71">
        <v>1019000</v>
      </c>
      <c r="C28" s="191">
        <v>2</v>
      </c>
      <c r="D28" s="71">
        <v>0</v>
      </c>
      <c r="E28" s="71">
        <v>0</v>
      </c>
      <c r="F28" s="71">
        <v>0</v>
      </c>
      <c r="G28" s="71">
        <v>0</v>
      </c>
      <c r="H28" s="71">
        <v>0</v>
      </c>
      <c r="I28" s="71">
        <v>0</v>
      </c>
    </row>
    <row r="29" spans="1:9" x14ac:dyDescent="0.3">
      <c r="A29" s="152" t="s">
        <v>66</v>
      </c>
      <c r="B29" s="154">
        <v>67083641</v>
      </c>
      <c r="C29" s="190">
        <v>37</v>
      </c>
      <c r="D29" s="154">
        <v>904933</v>
      </c>
      <c r="E29" s="154">
        <v>0</v>
      </c>
      <c r="F29" s="154">
        <v>122973</v>
      </c>
      <c r="G29" s="154">
        <v>118084</v>
      </c>
      <c r="H29" s="154">
        <v>0</v>
      </c>
      <c r="I29" s="154">
        <v>1145990</v>
      </c>
    </row>
    <row r="30" spans="1:9" x14ac:dyDescent="0.3">
      <c r="A30" s="153" t="s">
        <v>1731</v>
      </c>
      <c r="B30" s="71">
        <v>18332861</v>
      </c>
      <c r="C30" s="191">
        <v>8</v>
      </c>
      <c r="D30" s="71">
        <v>689531</v>
      </c>
      <c r="E30" s="71">
        <v>0</v>
      </c>
      <c r="F30" s="71">
        <v>0</v>
      </c>
      <c r="G30" s="71">
        <v>118084</v>
      </c>
      <c r="H30" s="71">
        <v>0</v>
      </c>
      <c r="I30" s="71">
        <v>807615</v>
      </c>
    </row>
    <row r="31" spans="1:9" x14ac:dyDescent="0.3">
      <c r="A31" s="153" t="s">
        <v>604</v>
      </c>
      <c r="B31" s="71">
        <v>18349700</v>
      </c>
      <c r="C31" s="191">
        <v>17</v>
      </c>
      <c r="D31" s="71">
        <v>215402</v>
      </c>
      <c r="E31" s="71">
        <v>0</v>
      </c>
      <c r="F31" s="71">
        <v>122973</v>
      </c>
      <c r="G31" s="71">
        <v>0</v>
      </c>
      <c r="H31" s="71">
        <v>0</v>
      </c>
      <c r="I31" s="71">
        <v>338375</v>
      </c>
    </row>
    <row r="32" spans="1:9" x14ac:dyDescent="0.3">
      <c r="A32" s="153" t="s">
        <v>495</v>
      </c>
      <c r="B32" s="71">
        <v>20420080</v>
      </c>
      <c r="C32" s="191">
        <v>4</v>
      </c>
      <c r="D32" s="71">
        <v>0</v>
      </c>
      <c r="E32" s="71">
        <v>0</v>
      </c>
      <c r="F32" s="71">
        <v>0</v>
      </c>
      <c r="G32" s="71">
        <v>0</v>
      </c>
      <c r="H32" s="71">
        <v>0</v>
      </c>
      <c r="I32" s="71">
        <v>0</v>
      </c>
    </row>
    <row r="33" spans="1:9" x14ac:dyDescent="0.3">
      <c r="A33" s="153" t="s">
        <v>629</v>
      </c>
      <c r="B33" s="71">
        <v>9981000</v>
      </c>
      <c r="C33" s="191">
        <v>8</v>
      </c>
      <c r="D33" s="71">
        <v>0</v>
      </c>
      <c r="E33" s="71">
        <v>0</v>
      </c>
      <c r="F33" s="71">
        <v>0</v>
      </c>
      <c r="G33" s="71">
        <v>0</v>
      </c>
      <c r="H33" s="71">
        <v>0</v>
      </c>
      <c r="I33" s="71">
        <v>0</v>
      </c>
    </row>
    <row r="34" spans="1:9" x14ac:dyDescent="0.3">
      <c r="A34" s="18" t="s">
        <v>269</v>
      </c>
      <c r="B34" s="71">
        <v>99164199</v>
      </c>
      <c r="C34" s="191">
        <v>69</v>
      </c>
      <c r="D34" s="71">
        <v>904933</v>
      </c>
      <c r="E34" s="71">
        <v>0</v>
      </c>
      <c r="F34" s="71">
        <v>122973</v>
      </c>
      <c r="G34" s="71">
        <v>118084</v>
      </c>
      <c r="H34" s="71">
        <v>0</v>
      </c>
      <c r="I34" s="71">
        <v>1145990</v>
      </c>
    </row>
  </sheetData>
  <autoFilter ref="A4:I37" xr:uid="{78F58477-90AE-43DA-A3C9-29249AF08043}"/>
  <pageMargins left="0.7" right="0.7" top="0.75" bottom="0.75" header="0.3" footer="0.3"/>
  <pageSetup paperSize="9" scale="74"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129"/>
  <sheetViews>
    <sheetView showGridLines="0" view="pageBreakPreview" topLeftCell="A117" zoomScaleNormal="100" zoomScaleSheetLayoutView="100" workbookViewId="0">
      <selection activeCell="A2" sqref="A2"/>
    </sheetView>
  </sheetViews>
  <sheetFormatPr defaultRowHeight="14.4" x14ac:dyDescent="0.3"/>
  <cols>
    <col min="1" max="1" width="83.44140625" bestFit="1" customWidth="1"/>
    <col min="2" max="2" width="11.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12</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99164199</v>
      </c>
      <c r="C5" s="188">
        <v>69</v>
      </c>
      <c r="D5" s="151">
        <v>904933</v>
      </c>
      <c r="E5" s="151">
        <v>0</v>
      </c>
      <c r="F5" s="151">
        <v>122973</v>
      </c>
      <c r="G5" s="151">
        <v>118084</v>
      </c>
      <c r="H5" s="151">
        <v>0</v>
      </c>
      <c r="I5" s="151">
        <v>1145990</v>
      </c>
    </row>
    <row r="6" spans="1:9" x14ac:dyDescent="0.3">
      <c r="A6" s="149" t="s">
        <v>53</v>
      </c>
      <c r="B6" s="155">
        <v>4025200</v>
      </c>
      <c r="C6" s="189">
        <v>5</v>
      </c>
      <c r="D6" s="155">
        <v>0</v>
      </c>
      <c r="E6" s="155">
        <v>0</v>
      </c>
      <c r="F6" s="155">
        <v>0</v>
      </c>
      <c r="G6" s="155">
        <v>0</v>
      </c>
      <c r="H6" s="155">
        <v>0</v>
      </c>
      <c r="I6" s="155">
        <v>0</v>
      </c>
    </row>
    <row r="7" spans="1:9" x14ac:dyDescent="0.3">
      <c r="A7" s="152" t="s">
        <v>54</v>
      </c>
      <c r="B7" s="154">
        <v>2710000</v>
      </c>
      <c r="C7" s="190">
        <v>4</v>
      </c>
      <c r="D7" s="154">
        <v>0</v>
      </c>
      <c r="E7" s="154">
        <v>0</v>
      </c>
      <c r="F7" s="154">
        <v>0</v>
      </c>
      <c r="G7" s="154">
        <v>0</v>
      </c>
      <c r="H7" s="154">
        <v>0</v>
      </c>
      <c r="I7" s="154">
        <v>0</v>
      </c>
    </row>
    <row r="8" spans="1:9" x14ac:dyDescent="0.3">
      <c r="A8" s="153" t="s">
        <v>27</v>
      </c>
      <c r="B8" s="71">
        <v>2710000</v>
      </c>
      <c r="C8" s="191">
        <v>4</v>
      </c>
      <c r="D8" s="71">
        <v>0</v>
      </c>
      <c r="E8" s="71">
        <v>0</v>
      </c>
      <c r="F8" s="71">
        <v>0</v>
      </c>
      <c r="G8" s="71">
        <v>0</v>
      </c>
      <c r="H8" s="71">
        <v>0</v>
      </c>
      <c r="I8" s="71">
        <v>0</v>
      </c>
    </row>
    <row r="9" spans="1:9" x14ac:dyDescent="0.3">
      <c r="A9" s="156" t="s">
        <v>30</v>
      </c>
      <c r="B9" s="71">
        <v>2710000</v>
      </c>
      <c r="C9" s="191">
        <v>4</v>
      </c>
      <c r="D9" s="71">
        <v>0</v>
      </c>
      <c r="E9" s="71">
        <v>0</v>
      </c>
      <c r="F9" s="71">
        <v>0</v>
      </c>
      <c r="G9" s="71">
        <v>0</v>
      </c>
      <c r="H9" s="71">
        <v>0</v>
      </c>
      <c r="I9" s="71">
        <v>0</v>
      </c>
    </row>
    <row r="10" spans="1:9" x14ac:dyDescent="0.3">
      <c r="A10" s="159" t="s">
        <v>51</v>
      </c>
      <c r="B10" s="161">
        <v>2710000</v>
      </c>
      <c r="C10" s="192">
        <v>4</v>
      </c>
      <c r="D10" s="161">
        <v>0</v>
      </c>
      <c r="E10" s="161">
        <v>0</v>
      </c>
      <c r="F10" s="161">
        <v>0</v>
      </c>
      <c r="G10" s="161">
        <v>0</v>
      </c>
      <c r="H10" s="161">
        <v>0</v>
      </c>
      <c r="I10" s="161">
        <v>0</v>
      </c>
    </row>
    <row r="11" spans="1:9" x14ac:dyDescent="0.3">
      <c r="A11" s="160" t="s">
        <v>524</v>
      </c>
      <c r="B11" s="162">
        <v>2710000</v>
      </c>
      <c r="C11" s="193">
        <v>4</v>
      </c>
      <c r="D11" s="162">
        <v>0</v>
      </c>
      <c r="E11" s="162">
        <v>0</v>
      </c>
      <c r="F11" s="162">
        <v>0</v>
      </c>
      <c r="G11" s="162">
        <v>0</v>
      </c>
      <c r="H11" s="162">
        <v>0</v>
      </c>
      <c r="I11" s="162">
        <v>0</v>
      </c>
    </row>
    <row r="12" spans="1:9" x14ac:dyDescent="0.3">
      <c r="A12" s="157" t="s">
        <v>33</v>
      </c>
      <c r="B12" s="71">
        <v>760000</v>
      </c>
      <c r="C12" s="191">
        <v>2</v>
      </c>
      <c r="D12" s="71">
        <v>0</v>
      </c>
      <c r="E12" s="71">
        <v>0</v>
      </c>
      <c r="F12" s="71">
        <v>0</v>
      </c>
      <c r="G12" s="71">
        <v>0</v>
      </c>
      <c r="H12" s="71">
        <v>0</v>
      </c>
      <c r="I12" s="71">
        <v>0</v>
      </c>
    </row>
    <row r="13" spans="1:9" x14ac:dyDescent="0.3">
      <c r="A13" s="158" t="s">
        <v>354</v>
      </c>
      <c r="B13" s="71">
        <v>760000</v>
      </c>
      <c r="C13" s="191">
        <v>2</v>
      </c>
      <c r="D13" s="71">
        <v>0</v>
      </c>
      <c r="E13" s="71">
        <v>0</v>
      </c>
      <c r="F13" s="71">
        <v>0</v>
      </c>
      <c r="G13" s="71">
        <v>0</v>
      </c>
      <c r="H13" s="71">
        <v>0</v>
      </c>
      <c r="I13" s="71">
        <v>0</v>
      </c>
    </row>
    <row r="14" spans="1:9" x14ac:dyDescent="0.3">
      <c r="A14" s="157" t="s">
        <v>41</v>
      </c>
      <c r="B14" s="71">
        <v>1950000</v>
      </c>
      <c r="C14" s="191">
        <v>2</v>
      </c>
      <c r="D14" s="71">
        <v>0</v>
      </c>
      <c r="E14" s="71">
        <v>0</v>
      </c>
      <c r="F14" s="71">
        <v>0</v>
      </c>
      <c r="G14" s="71">
        <v>0</v>
      </c>
      <c r="H14" s="71">
        <v>0</v>
      </c>
      <c r="I14" s="71">
        <v>0</v>
      </c>
    </row>
    <row r="15" spans="1:9" x14ac:dyDescent="0.3">
      <c r="A15" s="158" t="s">
        <v>171</v>
      </c>
      <c r="B15" s="71">
        <v>1950000</v>
      </c>
      <c r="C15" s="191">
        <v>2</v>
      </c>
      <c r="D15" s="71">
        <v>0</v>
      </c>
      <c r="E15" s="71">
        <v>0</v>
      </c>
      <c r="F15" s="71">
        <v>0</v>
      </c>
      <c r="G15" s="71">
        <v>0</v>
      </c>
      <c r="H15" s="71">
        <v>0</v>
      </c>
      <c r="I15" s="71">
        <v>0</v>
      </c>
    </row>
    <row r="16" spans="1:9" x14ac:dyDescent="0.3">
      <c r="A16" s="152" t="s">
        <v>63</v>
      </c>
      <c r="B16" s="154">
        <v>1315200</v>
      </c>
      <c r="C16" s="190">
        <v>1</v>
      </c>
      <c r="D16" s="154">
        <v>0</v>
      </c>
      <c r="E16" s="154">
        <v>0</v>
      </c>
      <c r="F16" s="154">
        <v>0</v>
      </c>
      <c r="G16" s="154">
        <v>0</v>
      </c>
      <c r="H16" s="154">
        <v>0</v>
      </c>
      <c r="I16" s="154">
        <v>0</v>
      </c>
    </row>
    <row r="17" spans="1:9" x14ac:dyDescent="0.3">
      <c r="A17" s="153" t="s">
        <v>27</v>
      </c>
      <c r="B17" s="71">
        <v>1315200</v>
      </c>
      <c r="C17" s="191">
        <v>1</v>
      </c>
      <c r="D17" s="71">
        <v>0</v>
      </c>
      <c r="E17" s="71">
        <v>0</v>
      </c>
      <c r="F17" s="71">
        <v>0</v>
      </c>
      <c r="G17" s="71">
        <v>0</v>
      </c>
      <c r="H17" s="71">
        <v>0</v>
      </c>
      <c r="I17" s="71">
        <v>0</v>
      </c>
    </row>
    <row r="18" spans="1:9" x14ac:dyDescent="0.3">
      <c r="A18" s="156" t="s">
        <v>30</v>
      </c>
      <c r="B18" s="71">
        <v>1315200</v>
      </c>
      <c r="C18" s="191">
        <v>1</v>
      </c>
      <c r="D18" s="71">
        <v>0</v>
      </c>
      <c r="E18" s="71">
        <v>0</v>
      </c>
      <c r="F18" s="71">
        <v>0</v>
      </c>
      <c r="G18" s="71">
        <v>0</v>
      </c>
      <c r="H18" s="71">
        <v>0</v>
      </c>
      <c r="I18" s="71">
        <v>0</v>
      </c>
    </row>
    <row r="19" spans="1:9" x14ac:dyDescent="0.3">
      <c r="A19" s="159" t="s">
        <v>172</v>
      </c>
      <c r="B19" s="161">
        <v>1315200</v>
      </c>
      <c r="C19" s="192">
        <v>1</v>
      </c>
      <c r="D19" s="161">
        <v>0</v>
      </c>
      <c r="E19" s="161">
        <v>0</v>
      </c>
      <c r="F19" s="161">
        <v>0</v>
      </c>
      <c r="G19" s="161">
        <v>0</v>
      </c>
      <c r="H19" s="161">
        <v>0</v>
      </c>
      <c r="I19" s="161">
        <v>0</v>
      </c>
    </row>
    <row r="20" spans="1:9" x14ac:dyDescent="0.3">
      <c r="A20" s="160" t="s">
        <v>542</v>
      </c>
      <c r="B20" s="162">
        <v>1315200</v>
      </c>
      <c r="C20" s="193">
        <v>1</v>
      </c>
      <c r="D20" s="162">
        <v>0</v>
      </c>
      <c r="E20" s="162">
        <v>0</v>
      </c>
      <c r="F20" s="162">
        <v>0</v>
      </c>
      <c r="G20" s="162">
        <v>0</v>
      </c>
      <c r="H20" s="162">
        <v>0</v>
      </c>
      <c r="I20" s="162">
        <v>0</v>
      </c>
    </row>
    <row r="21" spans="1:9" x14ac:dyDescent="0.3">
      <c r="A21" s="157" t="s">
        <v>41</v>
      </c>
      <c r="B21" s="71">
        <v>1315200</v>
      </c>
      <c r="C21" s="191">
        <v>1</v>
      </c>
      <c r="D21" s="71">
        <v>0</v>
      </c>
      <c r="E21" s="71">
        <v>0</v>
      </c>
      <c r="F21" s="71">
        <v>0</v>
      </c>
      <c r="G21" s="71">
        <v>0</v>
      </c>
      <c r="H21" s="71">
        <v>0</v>
      </c>
      <c r="I21" s="71">
        <v>0</v>
      </c>
    </row>
    <row r="22" spans="1:9" x14ac:dyDescent="0.3">
      <c r="A22" s="158" t="s">
        <v>1951</v>
      </c>
      <c r="B22" s="71">
        <v>1315200</v>
      </c>
      <c r="C22" s="191">
        <v>1</v>
      </c>
      <c r="D22" s="71">
        <v>0</v>
      </c>
      <c r="E22" s="71">
        <v>0</v>
      </c>
      <c r="F22" s="71">
        <v>0</v>
      </c>
      <c r="G22" s="71">
        <v>0</v>
      </c>
      <c r="H22" s="71">
        <v>0</v>
      </c>
      <c r="I22" s="71">
        <v>0</v>
      </c>
    </row>
    <row r="23" spans="1:9" x14ac:dyDescent="0.3">
      <c r="A23" s="149" t="s">
        <v>36</v>
      </c>
      <c r="B23" s="155">
        <v>6501500</v>
      </c>
      <c r="C23" s="189">
        <v>6</v>
      </c>
      <c r="D23" s="155">
        <v>0</v>
      </c>
      <c r="E23" s="155">
        <v>0</v>
      </c>
      <c r="F23" s="155">
        <v>0</v>
      </c>
      <c r="G23" s="155">
        <v>0</v>
      </c>
      <c r="H23" s="155">
        <v>0</v>
      </c>
      <c r="I23" s="155">
        <v>0</v>
      </c>
    </row>
    <row r="24" spans="1:9" x14ac:dyDescent="0.3">
      <c r="A24" s="152" t="s">
        <v>37</v>
      </c>
      <c r="B24" s="154">
        <v>2914500</v>
      </c>
      <c r="C24" s="190">
        <v>5</v>
      </c>
      <c r="D24" s="154">
        <v>0</v>
      </c>
      <c r="E24" s="154">
        <v>0</v>
      </c>
      <c r="F24" s="154">
        <v>0</v>
      </c>
      <c r="G24" s="154">
        <v>0</v>
      </c>
      <c r="H24" s="154">
        <v>0</v>
      </c>
      <c r="I24" s="154">
        <v>0</v>
      </c>
    </row>
    <row r="25" spans="1:9" x14ac:dyDescent="0.3">
      <c r="A25" s="153" t="s">
        <v>57</v>
      </c>
      <c r="B25" s="71">
        <v>2914500</v>
      </c>
      <c r="C25" s="191">
        <v>5</v>
      </c>
      <c r="D25" s="71">
        <v>0</v>
      </c>
      <c r="E25" s="71">
        <v>0</v>
      </c>
      <c r="F25" s="71">
        <v>0</v>
      </c>
      <c r="G25" s="71">
        <v>0</v>
      </c>
      <c r="H25" s="71">
        <v>0</v>
      </c>
      <c r="I25" s="71">
        <v>0</v>
      </c>
    </row>
    <row r="26" spans="1:9" x14ac:dyDescent="0.3">
      <c r="A26" s="156" t="s">
        <v>60</v>
      </c>
      <c r="B26" s="71">
        <v>2615000</v>
      </c>
      <c r="C26" s="191">
        <v>4</v>
      </c>
      <c r="D26" s="71">
        <v>0</v>
      </c>
      <c r="E26" s="71">
        <v>0</v>
      </c>
      <c r="F26" s="71">
        <v>0</v>
      </c>
      <c r="G26" s="71">
        <v>0</v>
      </c>
      <c r="H26" s="71">
        <v>0</v>
      </c>
      <c r="I26" s="71">
        <v>0</v>
      </c>
    </row>
    <row r="27" spans="1:9" x14ac:dyDescent="0.3">
      <c r="A27" s="159" t="s">
        <v>61</v>
      </c>
      <c r="B27" s="71">
        <v>2615000</v>
      </c>
      <c r="C27" s="191">
        <v>4</v>
      </c>
      <c r="D27" s="71">
        <v>0</v>
      </c>
      <c r="E27" s="71">
        <v>0</v>
      </c>
      <c r="F27" s="71">
        <v>0</v>
      </c>
      <c r="G27" s="71">
        <v>0</v>
      </c>
      <c r="H27" s="71">
        <v>0</v>
      </c>
      <c r="I27" s="71">
        <v>0</v>
      </c>
    </row>
    <row r="28" spans="1:9" x14ac:dyDescent="0.3">
      <c r="A28" s="160" t="s">
        <v>943</v>
      </c>
      <c r="B28" s="71">
        <v>2615000</v>
      </c>
      <c r="C28" s="191">
        <v>4</v>
      </c>
      <c r="D28" s="71">
        <v>0</v>
      </c>
      <c r="E28" s="71">
        <v>0</v>
      </c>
      <c r="F28" s="71">
        <v>0</v>
      </c>
      <c r="G28" s="71">
        <v>0</v>
      </c>
      <c r="H28" s="71">
        <v>0</v>
      </c>
      <c r="I28" s="71">
        <v>0</v>
      </c>
    </row>
    <row r="29" spans="1:9" x14ac:dyDescent="0.3">
      <c r="A29" s="157" t="s">
        <v>33</v>
      </c>
      <c r="B29" s="71">
        <v>2465000</v>
      </c>
      <c r="C29" s="191">
        <v>3</v>
      </c>
      <c r="D29" s="71">
        <v>0</v>
      </c>
      <c r="E29" s="71">
        <v>0</v>
      </c>
      <c r="F29" s="71">
        <v>0</v>
      </c>
      <c r="G29" s="71">
        <v>0</v>
      </c>
      <c r="H29" s="71">
        <v>0</v>
      </c>
      <c r="I29" s="71">
        <v>0</v>
      </c>
    </row>
    <row r="30" spans="1:9" x14ac:dyDescent="0.3">
      <c r="A30" s="158" t="s">
        <v>354</v>
      </c>
      <c r="B30" s="71">
        <v>2465000</v>
      </c>
      <c r="C30" s="191">
        <v>3</v>
      </c>
      <c r="D30" s="71">
        <v>0</v>
      </c>
      <c r="E30" s="71">
        <v>0</v>
      </c>
      <c r="F30" s="71">
        <v>0</v>
      </c>
      <c r="G30" s="71">
        <v>0</v>
      </c>
      <c r="H30" s="71">
        <v>0</v>
      </c>
      <c r="I30" s="71">
        <v>0</v>
      </c>
    </row>
    <row r="31" spans="1:9" x14ac:dyDescent="0.3">
      <c r="A31" s="157" t="s">
        <v>41</v>
      </c>
      <c r="B31" s="71">
        <v>150000</v>
      </c>
      <c r="C31" s="191">
        <v>1</v>
      </c>
      <c r="D31" s="71">
        <v>0</v>
      </c>
      <c r="E31" s="71">
        <v>0</v>
      </c>
      <c r="F31" s="71">
        <v>0</v>
      </c>
      <c r="G31" s="71">
        <v>0</v>
      </c>
      <c r="H31" s="71">
        <v>0</v>
      </c>
      <c r="I31" s="71">
        <v>0</v>
      </c>
    </row>
    <row r="32" spans="1:9" x14ac:dyDescent="0.3">
      <c r="A32" s="158" t="s">
        <v>3387</v>
      </c>
      <c r="B32" s="71">
        <v>150000</v>
      </c>
      <c r="C32" s="191">
        <v>1</v>
      </c>
      <c r="D32" s="71">
        <v>0</v>
      </c>
      <c r="E32" s="71">
        <v>0</v>
      </c>
      <c r="F32" s="71">
        <v>0</v>
      </c>
      <c r="G32" s="71">
        <v>0</v>
      </c>
      <c r="H32" s="71">
        <v>0</v>
      </c>
      <c r="I32" s="71">
        <v>0</v>
      </c>
    </row>
    <row r="33" spans="1:9" x14ac:dyDescent="0.3">
      <c r="A33" s="156" t="s">
        <v>85</v>
      </c>
      <c r="B33" s="71">
        <v>299500</v>
      </c>
      <c r="C33" s="191">
        <v>1</v>
      </c>
      <c r="D33" s="71">
        <v>0</v>
      </c>
      <c r="E33" s="71">
        <v>0</v>
      </c>
      <c r="F33" s="71">
        <v>0</v>
      </c>
      <c r="G33" s="71">
        <v>0</v>
      </c>
      <c r="H33" s="71">
        <v>0</v>
      </c>
      <c r="I33" s="71">
        <v>0</v>
      </c>
    </row>
    <row r="34" spans="1:9" x14ac:dyDescent="0.3">
      <c r="A34" s="159" t="s">
        <v>86</v>
      </c>
      <c r="B34" s="71">
        <v>299500</v>
      </c>
      <c r="C34" s="191">
        <v>1</v>
      </c>
      <c r="D34" s="71">
        <v>0</v>
      </c>
      <c r="E34" s="71">
        <v>0</v>
      </c>
      <c r="F34" s="71">
        <v>0</v>
      </c>
      <c r="G34" s="71">
        <v>0</v>
      </c>
      <c r="H34" s="71">
        <v>0</v>
      </c>
      <c r="I34" s="71">
        <v>0</v>
      </c>
    </row>
    <row r="35" spans="1:9" x14ac:dyDescent="0.3">
      <c r="A35" s="160" t="s">
        <v>74</v>
      </c>
      <c r="B35" s="71">
        <v>299500</v>
      </c>
      <c r="C35" s="191">
        <v>1</v>
      </c>
      <c r="D35" s="71">
        <v>0</v>
      </c>
      <c r="E35" s="71">
        <v>0</v>
      </c>
      <c r="F35" s="71">
        <v>0</v>
      </c>
      <c r="G35" s="71">
        <v>0</v>
      </c>
      <c r="H35" s="71">
        <v>0</v>
      </c>
      <c r="I35" s="71">
        <v>0</v>
      </c>
    </row>
    <row r="36" spans="1:9" x14ac:dyDescent="0.3">
      <c r="A36" s="157" t="s">
        <v>41</v>
      </c>
      <c r="B36" s="71">
        <v>299500</v>
      </c>
      <c r="C36" s="191">
        <v>1</v>
      </c>
      <c r="D36" s="71">
        <v>0</v>
      </c>
      <c r="E36" s="71">
        <v>0</v>
      </c>
      <c r="F36" s="71">
        <v>0</v>
      </c>
      <c r="G36" s="71">
        <v>0</v>
      </c>
      <c r="H36" s="71">
        <v>0</v>
      </c>
      <c r="I36" s="71">
        <v>0</v>
      </c>
    </row>
    <row r="37" spans="1:9" x14ac:dyDescent="0.3">
      <c r="A37" s="158" t="s">
        <v>1492</v>
      </c>
      <c r="B37" s="71">
        <v>299500</v>
      </c>
      <c r="C37" s="191">
        <v>1</v>
      </c>
      <c r="D37" s="71">
        <v>0</v>
      </c>
      <c r="E37" s="71">
        <v>0</v>
      </c>
      <c r="F37" s="71">
        <v>0</v>
      </c>
      <c r="G37" s="71">
        <v>0</v>
      </c>
      <c r="H37" s="71">
        <v>0</v>
      </c>
      <c r="I37" s="71">
        <v>0</v>
      </c>
    </row>
    <row r="38" spans="1:9" x14ac:dyDescent="0.3">
      <c r="A38" s="152" t="s">
        <v>47</v>
      </c>
      <c r="B38" s="154">
        <v>3587000</v>
      </c>
      <c r="C38" s="190">
        <v>1</v>
      </c>
      <c r="D38" s="154">
        <v>0</v>
      </c>
      <c r="E38" s="154">
        <v>0</v>
      </c>
      <c r="F38" s="154">
        <v>0</v>
      </c>
      <c r="G38" s="154">
        <v>0</v>
      </c>
      <c r="H38" s="154">
        <v>0</v>
      </c>
      <c r="I38" s="154">
        <v>0</v>
      </c>
    </row>
    <row r="39" spans="1:9" x14ac:dyDescent="0.3">
      <c r="A39" s="153" t="s">
        <v>27</v>
      </c>
      <c r="B39" s="71">
        <v>3587000</v>
      </c>
      <c r="C39" s="191">
        <v>1</v>
      </c>
      <c r="D39" s="71">
        <v>0</v>
      </c>
      <c r="E39" s="71">
        <v>0</v>
      </c>
      <c r="F39" s="71">
        <v>0</v>
      </c>
      <c r="G39" s="71">
        <v>0</v>
      </c>
      <c r="H39" s="71">
        <v>0</v>
      </c>
      <c r="I39" s="71">
        <v>0</v>
      </c>
    </row>
    <row r="40" spans="1:9" x14ac:dyDescent="0.3">
      <c r="A40" s="156" t="s">
        <v>30</v>
      </c>
      <c r="B40" s="71">
        <v>3587000</v>
      </c>
      <c r="C40" s="191">
        <v>1</v>
      </c>
      <c r="D40" s="71">
        <v>0</v>
      </c>
      <c r="E40" s="71">
        <v>0</v>
      </c>
      <c r="F40" s="71">
        <v>0</v>
      </c>
      <c r="G40" s="71">
        <v>0</v>
      </c>
      <c r="H40" s="71">
        <v>0</v>
      </c>
      <c r="I40" s="71">
        <v>0</v>
      </c>
    </row>
    <row r="41" spans="1:9" x14ac:dyDescent="0.3">
      <c r="A41" s="159" t="s">
        <v>45</v>
      </c>
      <c r="B41" s="161">
        <v>3587000</v>
      </c>
      <c r="C41" s="192">
        <v>1</v>
      </c>
      <c r="D41" s="161">
        <v>0</v>
      </c>
      <c r="E41" s="161">
        <v>0</v>
      </c>
      <c r="F41" s="161">
        <v>0</v>
      </c>
      <c r="G41" s="161">
        <v>0</v>
      </c>
      <c r="H41" s="161">
        <v>0</v>
      </c>
      <c r="I41" s="161">
        <v>0</v>
      </c>
    </row>
    <row r="42" spans="1:9" x14ac:dyDescent="0.3">
      <c r="A42" s="160" t="s">
        <v>935</v>
      </c>
      <c r="B42" s="162">
        <v>3587000</v>
      </c>
      <c r="C42" s="193">
        <v>1</v>
      </c>
      <c r="D42" s="162">
        <v>0</v>
      </c>
      <c r="E42" s="162">
        <v>0</v>
      </c>
      <c r="F42" s="162">
        <v>0</v>
      </c>
      <c r="G42" s="162">
        <v>0</v>
      </c>
      <c r="H42" s="162">
        <v>0</v>
      </c>
      <c r="I42" s="162">
        <v>0</v>
      </c>
    </row>
    <row r="43" spans="1:9" x14ac:dyDescent="0.3">
      <c r="A43" s="157" t="s">
        <v>41</v>
      </c>
      <c r="B43" s="71">
        <v>3587000</v>
      </c>
      <c r="C43" s="191">
        <v>1</v>
      </c>
      <c r="D43" s="71">
        <v>0</v>
      </c>
      <c r="E43" s="71">
        <v>0</v>
      </c>
      <c r="F43" s="71">
        <v>0</v>
      </c>
      <c r="G43" s="71">
        <v>0</v>
      </c>
      <c r="H43" s="71">
        <v>0</v>
      </c>
      <c r="I43" s="71">
        <v>0</v>
      </c>
    </row>
    <row r="44" spans="1:9" x14ac:dyDescent="0.3">
      <c r="A44" s="158" t="s">
        <v>3038</v>
      </c>
      <c r="B44" s="71">
        <v>3587000</v>
      </c>
      <c r="C44" s="191">
        <v>1</v>
      </c>
      <c r="D44" s="71">
        <v>0</v>
      </c>
      <c r="E44" s="71">
        <v>0</v>
      </c>
      <c r="F44" s="71">
        <v>0</v>
      </c>
      <c r="G44" s="71">
        <v>0</v>
      </c>
      <c r="H44" s="71">
        <v>0</v>
      </c>
      <c r="I44" s="71">
        <v>0</v>
      </c>
    </row>
    <row r="45" spans="1:9" x14ac:dyDescent="0.3">
      <c r="A45" s="149" t="s">
        <v>82</v>
      </c>
      <c r="B45" s="155">
        <v>9720258</v>
      </c>
      <c r="C45" s="189">
        <v>7</v>
      </c>
      <c r="D45" s="155">
        <v>0</v>
      </c>
      <c r="E45" s="155">
        <v>0</v>
      </c>
      <c r="F45" s="155">
        <v>0</v>
      </c>
      <c r="G45" s="155">
        <v>0</v>
      </c>
      <c r="H45" s="155">
        <v>0</v>
      </c>
      <c r="I45" s="155">
        <v>0</v>
      </c>
    </row>
    <row r="46" spans="1:9" x14ac:dyDescent="0.3">
      <c r="A46" s="152" t="s">
        <v>83</v>
      </c>
      <c r="B46" s="154">
        <v>1841158</v>
      </c>
      <c r="C46" s="190">
        <v>2</v>
      </c>
      <c r="D46" s="154">
        <v>0</v>
      </c>
      <c r="E46" s="154">
        <v>0</v>
      </c>
      <c r="F46" s="154">
        <v>0</v>
      </c>
      <c r="G46" s="154">
        <v>0</v>
      </c>
      <c r="H46" s="154">
        <v>0</v>
      </c>
      <c r="I46" s="154">
        <v>0</v>
      </c>
    </row>
    <row r="47" spans="1:9" x14ac:dyDescent="0.3">
      <c r="A47" s="153" t="s">
        <v>57</v>
      </c>
      <c r="B47" s="71">
        <v>1841158</v>
      </c>
      <c r="C47" s="191">
        <v>2</v>
      </c>
      <c r="D47" s="71">
        <v>0</v>
      </c>
      <c r="E47" s="71">
        <v>0</v>
      </c>
      <c r="F47" s="71">
        <v>0</v>
      </c>
      <c r="G47" s="71">
        <v>0</v>
      </c>
      <c r="H47" s="71">
        <v>0</v>
      </c>
      <c r="I47" s="71">
        <v>0</v>
      </c>
    </row>
    <row r="48" spans="1:9" x14ac:dyDescent="0.3">
      <c r="A48" s="156" t="s">
        <v>79</v>
      </c>
      <c r="B48" s="71">
        <v>1841158</v>
      </c>
      <c r="C48" s="191">
        <v>2</v>
      </c>
      <c r="D48" s="71">
        <v>0</v>
      </c>
      <c r="E48" s="71">
        <v>0</v>
      </c>
      <c r="F48" s="71">
        <v>0</v>
      </c>
      <c r="G48" s="71">
        <v>0</v>
      </c>
      <c r="H48" s="71">
        <v>0</v>
      </c>
      <c r="I48" s="71">
        <v>0</v>
      </c>
    </row>
    <row r="49" spans="1:9" x14ac:dyDescent="0.3">
      <c r="A49" s="159" t="s">
        <v>80</v>
      </c>
      <c r="B49" s="161">
        <v>1841158</v>
      </c>
      <c r="C49" s="192">
        <v>2</v>
      </c>
      <c r="D49" s="161">
        <v>0</v>
      </c>
      <c r="E49" s="161">
        <v>0</v>
      </c>
      <c r="F49" s="161">
        <v>0</v>
      </c>
      <c r="G49" s="161">
        <v>0</v>
      </c>
      <c r="H49" s="161">
        <v>0</v>
      </c>
      <c r="I49" s="161">
        <v>0</v>
      </c>
    </row>
    <row r="50" spans="1:9" x14ac:dyDescent="0.3">
      <c r="A50" s="160" t="s">
        <v>639</v>
      </c>
      <c r="B50" s="162">
        <v>1525000</v>
      </c>
      <c r="C50" s="193">
        <v>1</v>
      </c>
      <c r="D50" s="162">
        <v>0</v>
      </c>
      <c r="E50" s="162">
        <v>0</v>
      </c>
      <c r="F50" s="162">
        <v>0</v>
      </c>
      <c r="G50" s="162">
        <v>0</v>
      </c>
      <c r="H50" s="162">
        <v>0</v>
      </c>
      <c r="I50" s="162">
        <v>0</v>
      </c>
    </row>
    <row r="51" spans="1:9" x14ac:dyDescent="0.3">
      <c r="A51" s="157" t="s">
        <v>41</v>
      </c>
      <c r="B51" s="71">
        <v>1525000</v>
      </c>
      <c r="C51" s="191">
        <v>1</v>
      </c>
      <c r="D51" s="71">
        <v>0</v>
      </c>
      <c r="E51" s="71">
        <v>0</v>
      </c>
      <c r="F51" s="71">
        <v>0</v>
      </c>
      <c r="G51" s="71">
        <v>0</v>
      </c>
      <c r="H51" s="71">
        <v>0</v>
      </c>
      <c r="I51" s="71">
        <v>0</v>
      </c>
    </row>
    <row r="52" spans="1:9" x14ac:dyDescent="0.3">
      <c r="A52" s="158" t="s">
        <v>3671</v>
      </c>
      <c r="B52" s="71">
        <v>1525000</v>
      </c>
      <c r="C52" s="191">
        <v>1</v>
      </c>
      <c r="D52" s="71">
        <v>0</v>
      </c>
      <c r="E52" s="71">
        <v>0</v>
      </c>
      <c r="F52" s="71">
        <v>0</v>
      </c>
      <c r="G52" s="71">
        <v>0</v>
      </c>
      <c r="H52" s="71">
        <v>0</v>
      </c>
      <c r="I52" s="71">
        <v>0</v>
      </c>
    </row>
    <row r="53" spans="1:9" x14ac:dyDescent="0.3">
      <c r="A53" s="160" t="s">
        <v>958</v>
      </c>
      <c r="B53" s="71">
        <v>316158</v>
      </c>
      <c r="C53" s="191">
        <v>1</v>
      </c>
      <c r="D53" s="71">
        <v>0</v>
      </c>
      <c r="E53" s="71">
        <v>0</v>
      </c>
      <c r="F53" s="71">
        <v>0</v>
      </c>
      <c r="G53" s="71">
        <v>0</v>
      </c>
      <c r="H53" s="71">
        <v>0</v>
      </c>
      <c r="I53" s="71">
        <v>0</v>
      </c>
    </row>
    <row r="54" spans="1:9" x14ac:dyDescent="0.3">
      <c r="A54" s="157" t="s">
        <v>55</v>
      </c>
      <c r="B54" s="71">
        <v>316158</v>
      </c>
      <c r="C54" s="191">
        <v>1</v>
      </c>
      <c r="D54" s="71">
        <v>0</v>
      </c>
      <c r="E54" s="71">
        <v>0</v>
      </c>
      <c r="F54" s="71">
        <v>0</v>
      </c>
      <c r="G54" s="71">
        <v>0</v>
      </c>
      <c r="H54" s="71">
        <v>0</v>
      </c>
      <c r="I54" s="71">
        <v>0</v>
      </c>
    </row>
    <row r="55" spans="1:9" x14ac:dyDescent="0.3">
      <c r="A55" s="158" t="s">
        <v>84</v>
      </c>
      <c r="B55" s="71">
        <v>316158</v>
      </c>
      <c r="C55" s="191">
        <v>1</v>
      </c>
      <c r="D55" s="71">
        <v>0</v>
      </c>
      <c r="E55" s="71">
        <v>0</v>
      </c>
      <c r="F55" s="71">
        <v>0</v>
      </c>
      <c r="G55" s="71">
        <v>0</v>
      </c>
      <c r="H55" s="71">
        <v>0</v>
      </c>
      <c r="I55" s="71">
        <v>0</v>
      </c>
    </row>
    <row r="56" spans="1:9" x14ac:dyDescent="0.3">
      <c r="A56" s="152" t="s">
        <v>96</v>
      </c>
      <c r="B56" s="154">
        <v>7879100</v>
      </c>
      <c r="C56" s="190">
        <v>5</v>
      </c>
      <c r="D56" s="154">
        <v>0</v>
      </c>
      <c r="E56" s="154">
        <v>0</v>
      </c>
      <c r="F56" s="154">
        <v>0</v>
      </c>
      <c r="G56" s="154">
        <v>0</v>
      </c>
      <c r="H56" s="154">
        <v>0</v>
      </c>
      <c r="I56" s="154">
        <v>0</v>
      </c>
    </row>
    <row r="57" spans="1:9" x14ac:dyDescent="0.3">
      <c r="A57" s="153" t="s">
        <v>57</v>
      </c>
      <c r="B57" s="71">
        <v>7879100</v>
      </c>
      <c r="C57" s="191">
        <v>5</v>
      </c>
      <c r="D57" s="71">
        <v>0</v>
      </c>
      <c r="E57" s="71">
        <v>0</v>
      </c>
      <c r="F57" s="71">
        <v>0</v>
      </c>
      <c r="G57" s="71">
        <v>0</v>
      </c>
      <c r="H57" s="71">
        <v>0</v>
      </c>
      <c r="I57" s="71">
        <v>0</v>
      </c>
    </row>
    <row r="58" spans="1:9" x14ac:dyDescent="0.3">
      <c r="A58" s="156" t="s">
        <v>94</v>
      </c>
      <c r="B58" s="71">
        <v>1220000</v>
      </c>
      <c r="C58" s="191">
        <v>2</v>
      </c>
      <c r="D58" s="71">
        <v>0</v>
      </c>
      <c r="E58" s="71">
        <v>0</v>
      </c>
      <c r="F58" s="71">
        <v>0</v>
      </c>
      <c r="G58" s="71">
        <v>0</v>
      </c>
      <c r="H58" s="71">
        <v>0</v>
      </c>
      <c r="I58" s="71">
        <v>0</v>
      </c>
    </row>
    <row r="59" spans="1:9" x14ac:dyDescent="0.3">
      <c r="A59" s="159" t="s">
        <v>941</v>
      </c>
      <c r="B59" s="71">
        <v>1220000</v>
      </c>
      <c r="C59" s="191">
        <v>2</v>
      </c>
      <c r="D59" s="71">
        <v>0</v>
      </c>
      <c r="E59" s="71">
        <v>0</v>
      </c>
      <c r="F59" s="71">
        <v>0</v>
      </c>
      <c r="G59" s="71">
        <v>0</v>
      </c>
      <c r="H59" s="71">
        <v>0</v>
      </c>
      <c r="I59" s="71">
        <v>0</v>
      </c>
    </row>
    <row r="60" spans="1:9" x14ac:dyDescent="0.3">
      <c r="A60" s="160" t="s">
        <v>95</v>
      </c>
      <c r="B60" s="71">
        <v>1220000</v>
      </c>
      <c r="C60" s="191">
        <v>2</v>
      </c>
      <c r="D60" s="71">
        <v>0</v>
      </c>
      <c r="E60" s="71">
        <v>0</v>
      </c>
      <c r="F60" s="71">
        <v>0</v>
      </c>
      <c r="G60" s="71">
        <v>0</v>
      </c>
      <c r="H60" s="71">
        <v>0</v>
      </c>
      <c r="I60" s="71">
        <v>0</v>
      </c>
    </row>
    <row r="61" spans="1:9" x14ac:dyDescent="0.3">
      <c r="A61" s="157" t="s">
        <v>33</v>
      </c>
      <c r="B61" s="71">
        <v>1220000</v>
      </c>
      <c r="C61" s="191">
        <v>2</v>
      </c>
      <c r="D61" s="71">
        <v>0</v>
      </c>
      <c r="E61" s="71">
        <v>0</v>
      </c>
      <c r="F61" s="71">
        <v>0</v>
      </c>
      <c r="G61" s="71">
        <v>0</v>
      </c>
      <c r="H61" s="71">
        <v>0</v>
      </c>
      <c r="I61" s="71">
        <v>0</v>
      </c>
    </row>
    <row r="62" spans="1:9" x14ac:dyDescent="0.3">
      <c r="A62" s="158" t="s">
        <v>354</v>
      </c>
      <c r="B62" s="71">
        <v>1220000</v>
      </c>
      <c r="C62" s="191">
        <v>2</v>
      </c>
      <c r="D62" s="71">
        <v>0</v>
      </c>
      <c r="E62" s="71">
        <v>0</v>
      </c>
      <c r="F62" s="71">
        <v>0</v>
      </c>
      <c r="G62" s="71">
        <v>0</v>
      </c>
      <c r="H62" s="71">
        <v>0</v>
      </c>
      <c r="I62" s="71">
        <v>0</v>
      </c>
    </row>
    <row r="63" spans="1:9" x14ac:dyDescent="0.3">
      <c r="A63" s="156" t="s">
        <v>102</v>
      </c>
      <c r="B63" s="71">
        <v>3000000</v>
      </c>
      <c r="C63" s="191">
        <v>1</v>
      </c>
      <c r="D63" s="71">
        <v>0</v>
      </c>
      <c r="E63" s="71">
        <v>0</v>
      </c>
      <c r="F63" s="71">
        <v>0</v>
      </c>
      <c r="G63" s="71">
        <v>0</v>
      </c>
      <c r="H63" s="71">
        <v>0</v>
      </c>
      <c r="I63" s="71">
        <v>0</v>
      </c>
    </row>
    <row r="64" spans="1:9" x14ac:dyDescent="0.3">
      <c r="A64" s="159" t="s">
        <v>103</v>
      </c>
      <c r="B64" s="71">
        <v>3000000</v>
      </c>
      <c r="C64" s="191">
        <v>1</v>
      </c>
      <c r="D64" s="71">
        <v>0</v>
      </c>
      <c r="E64" s="71">
        <v>0</v>
      </c>
      <c r="F64" s="71">
        <v>0</v>
      </c>
      <c r="G64" s="71">
        <v>0</v>
      </c>
      <c r="H64" s="71">
        <v>0</v>
      </c>
      <c r="I64" s="71">
        <v>0</v>
      </c>
    </row>
    <row r="65" spans="1:9" x14ac:dyDescent="0.3">
      <c r="A65" s="160" t="s">
        <v>106</v>
      </c>
      <c r="B65" s="71">
        <v>3000000</v>
      </c>
      <c r="C65" s="191">
        <v>1</v>
      </c>
      <c r="D65" s="71">
        <v>0</v>
      </c>
      <c r="E65" s="71">
        <v>0</v>
      </c>
      <c r="F65" s="71">
        <v>0</v>
      </c>
      <c r="G65" s="71">
        <v>0</v>
      </c>
      <c r="H65" s="71">
        <v>0</v>
      </c>
      <c r="I65" s="71">
        <v>0</v>
      </c>
    </row>
    <row r="66" spans="1:9" x14ac:dyDescent="0.3">
      <c r="A66" s="157" t="s">
        <v>41</v>
      </c>
      <c r="B66" s="71">
        <v>3000000</v>
      </c>
      <c r="C66" s="191">
        <v>1</v>
      </c>
      <c r="D66" s="71">
        <v>0</v>
      </c>
      <c r="E66" s="71">
        <v>0</v>
      </c>
      <c r="F66" s="71">
        <v>0</v>
      </c>
      <c r="G66" s="71">
        <v>0</v>
      </c>
      <c r="H66" s="71">
        <v>0</v>
      </c>
      <c r="I66" s="71">
        <v>0</v>
      </c>
    </row>
    <row r="67" spans="1:9" x14ac:dyDescent="0.3">
      <c r="A67" s="158" t="s">
        <v>3424</v>
      </c>
      <c r="B67" s="71">
        <v>3000000</v>
      </c>
      <c r="C67" s="191">
        <v>1</v>
      </c>
      <c r="D67" s="71">
        <v>0</v>
      </c>
      <c r="E67" s="71">
        <v>0</v>
      </c>
      <c r="F67" s="71">
        <v>0</v>
      </c>
      <c r="G67" s="71">
        <v>0</v>
      </c>
      <c r="H67" s="71">
        <v>0</v>
      </c>
      <c r="I67" s="71">
        <v>0</v>
      </c>
    </row>
    <row r="68" spans="1:9" x14ac:dyDescent="0.3">
      <c r="A68" s="156" t="s">
        <v>119</v>
      </c>
      <c r="B68" s="71">
        <v>3659100</v>
      </c>
      <c r="C68" s="191">
        <v>2</v>
      </c>
      <c r="D68" s="71">
        <v>0</v>
      </c>
      <c r="E68" s="71">
        <v>0</v>
      </c>
      <c r="F68" s="71">
        <v>0</v>
      </c>
      <c r="G68" s="71">
        <v>0</v>
      </c>
      <c r="H68" s="71">
        <v>0</v>
      </c>
      <c r="I68" s="71">
        <v>0</v>
      </c>
    </row>
    <row r="69" spans="1:9" x14ac:dyDescent="0.3">
      <c r="A69" s="159" t="s">
        <v>120</v>
      </c>
      <c r="B69" s="71">
        <v>3659100</v>
      </c>
      <c r="C69" s="191">
        <v>2</v>
      </c>
      <c r="D69" s="71">
        <v>0</v>
      </c>
      <c r="E69" s="71">
        <v>0</v>
      </c>
      <c r="F69" s="71">
        <v>0</v>
      </c>
      <c r="G69" s="71">
        <v>0</v>
      </c>
      <c r="H69" s="71">
        <v>0</v>
      </c>
      <c r="I69" s="71">
        <v>0</v>
      </c>
    </row>
    <row r="70" spans="1:9" x14ac:dyDescent="0.3">
      <c r="A70" s="160" t="s">
        <v>121</v>
      </c>
      <c r="B70" s="71">
        <v>3659100</v>
      </c>
      <c r="C70" s="191">
        <v>2</v>
      </c>
      <c r="D70" s="71">
        <v>0</v>
      </c>
      <c r="E70" s="71">
        <v>0</v>
      </c>
      <c r="F70" s="71">
        <v>0</v>
      </c>
      <c r="G70" s="71">
        <v>0</v>
      </c>
      <c r="H70" s="71">
        <v>0</v>
      </c>
      <c r="I70" s="71">
        <v>0</v>
      </c>
    </row>
    <row r="71" spans="1:9" x14ac:dyDescent="0.3">
      <c r="A71" s="157" t="s">
        <v>33</v>
      </c>
      <c r="B71" s="71">
        <v>3659100</v>
      </c>
      <c r="C71" s="191">
        <v>2</v>
      </c>
      <c r="D71" s="71">
        <v>0</v>
      </c>
      <c r="E71" s="71">
        <v>0</v>
      </c>
      <c r="F71" s="71">
        <v>0</v>
      </c>
      <c r="G71" s="71">
        <v>0</v>
      </c>
      <c r="H71" s="71">
        <v>0</v>
      </c>
      <c r="I71" s="71">
        <v>0</v>
      </c>
    </row>
    <row r="72" spans="1:9" x14ac:dyDescent="0.3">
      <c r="A72" s="158" t="s">
        <v>354</v>
      </c>
      <c r="B72" s="71">
        <v>3659100</v>
      </c>
      <c r="C72" s="191">
        <v>2</v>
      </c>
      <c r="D72" s="71">
        <v>0</v>
      </c>
      <c r="E72" s="71">
        <v>0</v>
      </c>
      <c r="F72" s="71">
        <v>0</v>
      </c>
      <c r="G72" s="71">
        <v>0</v>
      </c>
      <c r="H72" s="71">
        <v>0</v>
      </c>
      <c r="I72" s="71">
        <v>0</v>
      </c>
    </row>
    <row r="73" spans="1:9" x14ac:dyDescent="0.3">
      <c r="A73" s="149" t="s">
        <v>65</v>
      </c>
      <c r="B73" s="155">
        <v>78917241</v>
      </c>
      <c r="C73" s="189">
        <v>51</v>
      </c>
      <c r="D73" s="155">
        <v>904933</v>
      </c>
      <c r="E73" s="155">
        <v>0</v>
      </c>
      <c r="F73" s="155">
        <v>122973</v>
      </c>
      <c r="G73" s="155">
        <v>118084</v>
      </c>
      <c r="H73" s="155">
        <v>0</v>
      </c>
      <c r="I73" s="155">
        <v>1145990</v>
      </c>
    </row>
    <row r="74" spans="1:9" x14ac:dyDescent="0.3">
      <c r="A74" s="152" t="s">
        <v>88</v>
      </c>
      <c r="B74" s="154">
        <v>11833600</v>
      </c>
      <c r="C74" s="190">
        <v>14</v>
      </c>
      <c r="D74" s="154">
        <v>0</v>
      </c>
      <c r="E74" s="154">
        <v>0</v>
      </c>
      <c r="F74" s="154">
        <v>0</v>
      </c>
      <c r="G74" s="154">
        <v>0</v>
      </c>
      <c r="H74" s="154">
        <v>0</v>
      </c>
      <c r="I74" s="154">
        <v>0</v>
      </c>
    </row>
    <row r="75" spans="1:9" x14ac:dyDescent="0.3">
      <c r="A75" s="153" t="s">
        <v>57</v>
      </c>
      <c r="B75" s="71">
        <v>11833600</v>
      </c>
      <c r="C75" s="191">
        <v>14</v>
      </c>
      <c r="D75" s="71">
        <v>0</v>
      </c>
      <c r="E75" s="71">
        <v>0</v>
      </c>
      <c r="F75" s="71">
        <v>0</v>
      </c>
      <c r="G75" s="71">
        <v>0</v>
      </c>
      <c r="H75" s="71">
        <v>0</v>
      </c>
      <c r="I75" s="71">
        <v>0</v>
      </c>
    </row>
    <row r="76" spans="1:9" x14ac:dyDescent="0.3">
      <c r="A76" s="156" t="s">
        <v>85</v>
      </c>
      <c r="B76" s="71">
        <v>11833600</v>
      </c>
      <c r="C76" s="191">
        <v>14</v>
      </c>
      <c r="D76" s="71">
        <v>0</v>
      </c>
      <c r="E76" s="71">
        <v>0</v>
      </c>
      <c r="F76" s="71">
        <v>0</v>
      </c>
      <c r="G76" s="71">
        <v>0</v>
      </c>
      <c r="H76" s="71">
        <v>0</v>
      </c>
      <c r="I76" s="71">
        <v>0</v>
      </c>
    </row>
    <row r="77" spans="1:9" x14ac:dyDescent="0.3">
      <c r="A77" s="159" t="s">
        <v>86</v>
      </c>
      <c r="B77" s="161">
        <v>11833600</v>
      </c>
      <c r="C77" s="192">
        <v>14</v>
      </c>
      <c r="D77" s="161">
        <v>0</v>
      </c>
      <c r="E77" s="161">
        <v>0</v>
      </c>
      <c r="F77" s="161">
        <v>0</v>
      </c>
      <c r="G77" s="161">
        <v>0</v>
      </c>
      <c r="H77" s="161">
        <v>0</v>
      </c>
      <c r="I77" s="161">
        <v>0</v>
      </c>
    </row>
    <row r="78" spans="1:9" x14ac:dyDescent="0.3">
      <c r="A78" s="160" t="s">
        <v>661</v>
      </c>
      <c r="B78" s="71">
        <v>352000</v>
      </c>
      <c r="C78" s="191">
        <v>2</v>
      </c>
      <c r="D78" s="71">
        <v>0</v>
      </c>
      <c r="E78" s="71">
        <v>0</v>
      </c>
      <c r="F78" s="71">
        <v>0</v>
      </c>
      <c r="G78" s="71">
        <v>0</v>
      </c>
      <c r="H78" s="71">
        <v>0</v>
      </c>
      <c r="I78" s="71">
        <v>0</v>
      </c>
    </row>
    <row r="79" spans="1:9" x14ac:dyDescent="0.3">
      <c r="A79" s="157" t="s">
        <v>33</v>
      </c>
      <c r="B79" s="71">
        <v>352000</v>
      </c>
      <c r="C79" s="191">
        <v>2</v>
      </c>
      <c r="D79" s="71">
        <v>0</v>
      </c>
      <c r="E79" s="71">
        <v>0</v>
      </c>
      <c r="F79" s="71">
        <v>0</v>
      </c>
      <c r="G79" s="71">
        <v>0</v>
      </c>
      <c r="H79" s="71">
        <v>0</v>
      </c>
      <c r="I79" s="71">
        <v>0</v>
      </c>
    </row>
    <row r="80" spans="1:9" x14ac:dyDescent="0.3">
      <c r="A80" s="158" t="s">
        <v>354</v>
      </c>
      <c r="B80" s="71">
        <v>352000</v>
      </c>
      <c r="C80" s="191">
        <v>2</v>
      </c>
      <c r="D80" s="71">
        <v>0</v>
      </c>
      <c r="E80" s="71">
        <v>0</v>
      </c>
      <c r="F80" s="71">
        <v>0</v>
      </c>
      <c r="G80" s="71">
        <v>0</v>
      </c>
      <c r="H80" s="71">
        <v>0</v>
      </c>
      <c r="I80" s="71">
        <v>0</v>
      </c>
    </row>
    <row r="81" spans="1:9" x14ac:dyDescent="0.3">
      <c r="A81" s="160" t="s">
        <v>959</v>
      </c>
      <c r="B81" s="162">
        <v>3802600</v>
      </c>
      <c r="C81" s="193">
        <v>5</v>
      </c>
      <c r="D81" s="162">
        <v>0</v>
      </c>
      <c r="E81" s="162">
        <v>0</v>
      </c>
      <c r="F81" s="162">
        <v>0</v>
      </c>
      <c r="G81" s="162">
        <v>0</v>
      </c>
      <c r="H81" s="162">
        <v>0</v>
      </c>
      <c r="I81" s="162">
        <v>0</v>
      </c>
    </row>
    <row r="82" spans="1:9" x14ac:dyDescent="0.3">
      <c r="A82" s="157" t="s">
        <v>33</v>
      </c>
      <c r="B82" s="71">
        <v>2902600</v>
      </c>
      <c r="C82" s="191">
        <v>4</v>
      </c>
      <c r="D82" s="71">
        <v>0</v>
      </c>
      <c r="E82" s="71">
        <v>0</v>
      </c>
      <c r="F82" s="71">
        <v>0</v>
      </c>
      <c r="G82" s="71">
        <v>0</v>
      </c>
      <c r="H82" s="71">
        <v>0</v>
      </c>
      <c r="I82" s="71">
        <v>0</v>
      </c>
    </row>
    <row r="83" spans="1:9" x14ac:dyDescent="0.3">
      <c r="A83" s="158" t="s">
        <v>89</v>
      </c>
      <c r="B83" s="71">
        <v>990000</v>
      </c>
      <c r="C83" s="191">
        <v>1</v>
      </c>
      <c r="D83" s="71">
        <v>0</v>
      </c>
      <c r="E83" s="71">
        <v>0</v>
      </c>
      <c r="F83" s="71">
        <v>0</v>
      </c>
      <c r="G83" s="71">
        <v>0</v>
      </c>
      <c r="H83" s="71">
        <v>0</v>
      </c>
      <c r="I83" s="71">
        <v>0</v>
      </c>
    </row>
    <row r="84" spans="1:9" x14ac:dyDescent="0.3">
      <c r="A84" s="158" t="s">
        <v>90</v>
      </c>
      <c r="B84" s="71">
        <v>1485000</v>
      </c>
      <c r="C84" s="191">
        <v>1</v>
      </c>
      <c r="D84" s="71">
        <v>0</v>
      </c>
      <c r="E84" s="71">
        <v>0</v>
      </c>
      <c r="F84" s="71">
        <v>0</v>
      </c>
      <c r="G84" s="71">
        <v>0</v>
      </c>
      <c r="H84" s="71">
        <v>0</v>
      </c>
      <c r="I84" s="71">
        <v>0</v>
      </c>
    </row>
    <row r="85" spans="1:9" x14ac:dyDescent="0.3">
      <c r="A85" s="158" t="s">
        <v>354</v>
      </c>
      <c r="B85" s="71">
        <v>427600</v>
      </c>
      <c r="C85" s="191">
        <v>2</v>
      </c>
      <c r="D85" s="71">
        <v>0</v>
      </c>
      <c r="E85" s="71">
        <v>0</v>
      </c>
      <c r="F85" s="71">
        <v>0</v>
      </c>
      <c r="G85" s="71">
        <v>0</v>
      </c>
      <c r="H85" s="71">
        <v>0</v>
      </c>
      <c r="I85" s="71">
        <v>0</v>
      </c>
    </row>
    <row r="86" spans="1:9" x14ac:dyDescent="0.3">
      <c r="A86" s="157" t="s">
        <v>41</v>
      </c>
      <c r="B86" s="71">
        <v>900000</v>
      </c>
      <c r="C86" s="191">
        <v>1</v>
      </c>
      <c r="D86" s="71">
        <v>0</v>
      </c>
      <c r="E86" s="71">
        <v>0</v>
      </c>
      <c r="F86" s="71">
        <v>0</v>
      </c>
      <c r="G86" s="71">
        <v>0</v>
      </c>
      <c r="H86" s="71">
        <v>0</v>
      </c>
      <c r="I86" s="71">
        <v>0</v>
      </c>
    </row>
    <row r="87" spans="1:9" x14ac:dyDescent="0.3">
      <c r="A87" s="158" t="s">
        <v>2253</v>
      </c>
      <c r="B87" s="71">
        <v>900000</v>
      </c>
      <c r="C87" s="191">
        <v>1</v>
      </c>
      <c r="D87" s="71">
        <v>0</v>
      </c>
      <c r="E87" s="71">
        <v>0</v>
      </c>
      <c r="F87" s="71">
        <v>0</v>
      </c>
      <c r="G87" s="71">
        <v>0</v>
      </c>
      <c r="H87" s="71">
        <v>0</v>
      </c>
      <c r="I87" s="71">
        <v>0</v>
      </c>
    </row>
    <row r="88" spans="1:9" x14ac:dyDescent="0.3">
      <c r="A88" s="160" t="s">
        <v>680</v>
      </c>
      <c r="B88" s="71">
        <v>2909000</v>
      </c>
      <c r="C88" s="191">
        <v>4</v>
      </c>
      <c r="D88" s="71">
        <v>0</v>
      </c>
      <c r="E88" s="71">
        <v>0</v>
      </c>
      <c r="F88" s="71">
        <v>0</v>
      </c>
      <c r="G88" s="71">
        <v>0</v>
      </c>
      <c r="H88" s="71">
        <v>0</v>
      </c>
      <c r="I88" s="71">
        <v>0</v>
      </c>
    </row>
    <row r="89" spans="1:9" x14ac:dyDescent="0.3">
      <c r="A89" s="157" t="s">
        <v>33</v>
      </c>
      <c r="B89" s="71">
        <v>2790000</v>
      </c>
      <c r="C89" s="191">
        <v>3</v>
      </c>
      <c r="D89" s="71">
        <v>0</v>
      </c>
      <c r="E89" s="71">
        <v>0</v>
      </c>
      <c r="F89" s="71">
        <v>0</v>
      </c>
      <c r="G89" s="71">
        <v>0</v>
      </c>
      <c r="H89" s="71">
        <v>0</v>
      </c>
      <c r="I89" s="71">
        <v>0</v>
      </c>
    </row>
    <row r="90" spans="1:9" x14ac:dyDescent="0.3">
      <c r="A90" s="158" t="s">
        <v>89</v>
      </c>
      <c r="B90" s="71">
        <v>1000000</v>
      </c>
      <c r="C90" s="191">
        <v>1</v>
      </c>
      <c r="D90" s="71">
        <v>0</v>
      </c>
      <c r="E90" s="71">
        <v>0</v>
      </c>
      <c r="F90" s="71">
        <v>0</v>
      </c>
      <c r="G90" s="71">
        <v>0</v>
      </c>
      <c r="H90" s="71">
        <v>0</v>
      </c>
      <c r="I90" s="71">
        <v>0</v>
      </c>
    </row>
    <row r="91" spans="1:9" x14ac:dyDescent="0.3">
      <c r="A91" s="158" t="s">
        <v>90</v>
      </c>
      <c r="B91" s="71">
        <v>1450000</v>
      </c>
      <c r="C91" s="191">
        <v>1</v>
      </c>
      <c r="D91" s="71">
        <v>0</v>
      </c>
      <c r="E91" s="71">
        <v>0</v>
      </c>
      <c r="F91" s="71">
        <v>0</v>
      </c>
      <c r="G91" s="71">
        <v>0</v>
      </c>
      <c r="H91" s="71">
        <v>0</v>
      </c>
      <c r="I91" s="71">
        <v>0</v>
      </c>
    </row>
    <row r="92" spans="1:9" x14ac:dyDescent="0.3">
      <c r="A92" s="158" t="s">
        <v>354</v>
      </c>
      <c r="B92" s="71">
        <v>340000</v>
      </c>
      <c r="C92" s="191">
        <v>1</v>
      </c>
      <c r="D92" s="71">
        <v>0</v>
      </c>
      <c r="E92" s="71">
        <v>0</v>
      </c>
      <c r="F92" s="71">
        <v>0</v>
      </c>
      <c r="G92" s="71">
        <v>0</v>
      </c>
      <c r="H92" s="71">
        <v>0</v>
      </c>
      <c r="I92" s="71">
        <v>0</v>
      </c>
    </row>
    <row r="93" spans="1:9" x14ac:dyDescent="0.3">
      <c r="A93" s="157" t="s">
        <v>41</v>
      </c>
      <c r="B93" s="71">
        <v>119000</v>
      </c>
      <c r="C93" s="191">
        <v>1</v>
      </c>
      <c r="D93" s="71">
        <v>0</v>
      </c>
      <c r="E93" s="71">
        <v>0</v>
      </c>
      <c r="F93" s="71">
        <v>0</v>
      </c>
      <c r="G93" s="71">
        <v>0</v>
      </c>
      <c r="H93" s="71">
        <v>0</v>
      </c>
      <c r="I93" s="71">
        <v>0</v>
      </c>
    </row>
    <row r="94" spans="1:9" x14ac:dyDescent="0.3">
      <c r="A94" s="158" t="s">
        <v>691</v>
      </c>
      <c r="B94" s="71">
        <v>119000</v>
      </c>
      <c r="C94" s="191">
        <v>1</v>
      </c>
      <c r="D94" s="71">
        <v>0</v>
      </c>
      <c r="E94" s="71">
        <v>0</v>
      </c>
      <c r="F94" s="71">
        <v>0</v>
      </c>
      <c r="G94" s="71">
        <v>0</v>
      </c>
      <c r="H94" s="71">
        <v>0</v>
      </c>
      <c r="I94" s="71">
        <v>0</v>
      </c>
    </row>
    <row r="95" spans="1:9" x14ac:dyDescent="0.3">
      <c r="A95" s="160" t="s">
        <v>695</v>
      </c>
      <c r="B95" s="162">
        <v>176000</v>
      </c>
      <c r="C95" s="193">
        <v>1</v>
      </c>
      <c r="D95" s="162">
        <v>0</v>
      </c>
      <c r="E95" s="162">
        <v>0</v>
      </c>
      <c r="F95" s="162">
        <v>0</v>
      </c>
      <c r="G95" s="162">
        <v>0</v>
      </c>
      <c r="H95" s="162">
        <v>0</v>
      </c>
      <c r="I95" s="162">
        <v>0</v>
      </c>
    </row>
    <row r="96" spans="1:9" x14ac:dyDescent="0.3">
      <c r="A96" s="157" t="s">
        <v>33</v>
      </c>
      <c r="B96" s="71">
        <v>176000</v>
      </c>
      <c r="C96" s="191">
        <v>1</v>
      </c>
      <c r="D96" s="71">
        <v>0</v>
      </c>
      <c r="E96" s="71">
        <v>0</v>
      </c>
      <c r="F96" s="71">
        <v>0</v>
      </c>
      <c r="G96" s="71">
        <v>0</v>
      </c>
      <c r="H96" s="71">
        <v>0</v>
      </c>
      <c r="I96" s="71">
        <v>0</v>
      </c>
    </row>
    <row r="97" spans="1:9" x14ac:dyDescent="0.3">
      <c r="A97" s="158" t="s">
        <v>354</v>
      </c>
      <c r="B97" s="71">
        <v>176000</v>
      </c>
      <c r="C97" s="191">
        <v>1</v>
      </c>
      <c r="D97" s="71">
        <v>0</v>
      </c>
      <c r="E97" s="71">
        <v>0</v>
      </c>
      <c r="F97" s="71">
        <v>0</v>
      </c>
      <c r="G97" s="71">
        <v>0</v>
      </c>
      <c r="H97" s="71">
        <v>0</v>
      </c>
      <c r="I97" s="71">
        <v>0</v>
      </c>
    </row>
    <row r="98" spans="1:9" x14ac:dyDescent="0.3">
      <c r="A98" s="160" t="s">
        <v>960</v>
      </c>
      <c r="B98" s="162">
        <v>4594000</v>
      </c>
      <c r="C98" s="193">
        <v>2</v>
      </c>
      <c r="D98" s="162">
        <v>0</v>
      </c>
      <c r="E98" s="162">
        <v>0</v>
      </c>
      <c r="F98" s="162">
        <v>0</v>
      </c>
      <c r="G98" s="162">
        <v>0</v>
      </c>
      <c r="H98" s="162">
        <v>0</v>
      </c>
      <c r="I98" s="162">
        <v>0</v>
      </c>
    </row>
    <row r="99" spans="1:9" x14ac:dyDescent="0.3">
      <c r="A99" s="157" t="s">
        <v>33</v>
      </c>
      <c r="B99" s="71">
        <v>4594000</v>
      </c>
      <c r="C99" s="191">
        <v>2</v>
      </c>
      <c r="D99" s="71">
        <v>0</v>
      </c>
      <c r="E99" s="71">
        <v>0</v>
      </c>
      <c r="F99" s="71">
        <v>0</v>
      </c>
      <c r="G99" s="71">
        <v>0</v>
      </c>
      <c r="H99" s="71">
        <v>0</v>
      </c>
      <c r="I99" s="71">
        <v>0</v>
      </c>
    </row>
    <row r="100" spans="1:9" x14ac:dyDescent="0.3">
      <c r="A100" s="158" t="s">
        <v>354</v>
      </c>
      <c r="B100" s="71">
        <v>4594000</v>
      </c>
      <c r="C100" s="191">
        <v>2</v>
      </c>
      <c r="D100" s="71">
        <v>0</v>
      </c>
      <c r="E100" s="71">
        <v>0</v>
      </c>
      <c r="F100" s="71">
        <v>0</v>
      </c>
      <c r="G100" s="71">
        <v>0</v>
      </c>
      <c r="H100" s="71">
        <v>0</v>
      </c>
      <c r="I100" s="71">
        <v>0</v>
      </c>
    </row>
    <row r="101" spans="1:9" x14ac:dyDescent="0.3">
      <c r="A101" s="152" t="s">
        <v>66</v>
      </c>
      <c r="B101" s="154">
        <v>67083641</v>
      </c>
      <c r="C101" s="190">
        <v>37</v>
      </c>
      <c r="D101" s="154">
        <v>904933</v>
      </c>
      <c r="E101" s="154">
        <v>0</v>
      </c>
      <c r="F101" s="154">
        <v>122973</v>
      </c>
      <c r="G101" s="154">
        <v>118084</v>
      </c>
      <c r="H101" s="154">
        <v>0</v>
      </c>
      <c r="I101" s="154">
        <v>1145990</v>
      </c>
    </row>
    <row r="102" spans="1:9" x14ac:dyDescent="0.3">
      <c r="A102" s="153" t="s">
        <v>57</v>
      </c>
      <c r="B102" s="71">
        <v>67083641</v>
      </c>
      <c r="C102" s="191">
        <v>37</v>
      </c>
      <c r="D102" s="71">
        <v>904933</v>
      </c>
      <c r="E102" s="71">
        <v>0</v>
      </c>
      <c r="F102" s="71">
        <v>122973</v>
      </c>
      <c r="G102" s="71">
        <v>118084</v>
      </c>
      <c r="H102" s="71">
        <v>0</v>
      </c>
      <c r="I102" s="71">
        <v>1145990</v>
      </c>
    </row>
    <row r="103" spans="1:9" x14ac:dyDescent="0.3">
      <c r="A103" s="156" t="s">
        <v>60</v>
      </c>
      <c r="B103" s="71">
        <v>20420080</v>
      </c>
      <c r="C103" s="191">
        <v>4</v>
      </c>
      <c r="D103" s="71">
        <v>0</v>
      </c>
      <c r="E103" s="71">
        <v>0</v>
      </c>
      <c r="F103" s="71">
        <v>0</v>
      </c>
      <c r="G103" s="71">
        <v>0</v>
      </c>
      <c r="H103" s="71">
        <v>0</v>
      </c>
      <c r="I103" s="71">
        <v>0</v>
      </c>
    </row>
    <row r="104" spans="1:9" x14ac:dyDescent="0.3">
      <c r="A104" s="159" t="s">
        <v>61</v>
      </c>
      <c r="B104" s="161">
        <v>20420080</v>
      </c>
      <c r="C104" s="192">
        <v>4</v>
      </c>
      <c r="D104" s="161">
        <v>0</v>
      </c>
      <c r="E104" s="161">
        <v>0</v>
      </c>
      <c r="F104" s="161">
        <v>0</v>
      </c>
      <c r="G104" s="161">
        <v>0</v>
      </c>
      <c r="H104" s="161">
        <v>0</v>
      </c>
      <c r="I104" s="161">
        <v>0</v>
      </c>
    </row>
    <row r="105" spans="1:9" x14ac:dyDescent="0.3">
      <c r="A105" s="160" t="s">
        <v>5538</v>
      </c>
      <c r="B105" s="71">
        <v>20120080</v>
      </c>
      <c r="C105" s="191">
        <v>3</v>
      </c>
      <c r="D105" s="71">
        <v>0</v>
      </c>
      <c r="E105" s="71">
        <v>0</v>
      </c>
      <c r="F105" s="71">
        <v>0</v>
      </c>
      <c r="G105" s="71">
        <v>0</v>
      </c>
      <c r="H105" s="71">
        <v>0</v>
      </c>
      <c r="I105" s="71">
        <v>0</v>
      </c>
    </row>
    <row r="106" spans="1:9" x14ac:dyDescent="0.3">
      <c r="A106" s="157" t="s">
        <v>41</v>
      </c>
      <c r="B106" s="71">
        <v>20120080</v>
      </c>
      <c r="C106" s="191">
        <v>3</v>
      </c>
      <c r="D106" s="71">
        <v>0</v>
      </c>
      <c r="E106" s="71">
        <v>0</v>
      </c>
      <c r="F106" s="71">
        <v>0</v>
      </c>
      <c r="G106" s="71">
        <v>0</v>
      </c>
      <c r="H106" s="71">
        <v>0</v>
      </c>
      <c r="I106" s="71">
        <v>0</v>
      </c>
    </row>
    <row r="107" spans="1:9" x14ac:dyDescent="0.3">
      <c r="A107" s="158" t="s">
        <v>3831</v>
      </c>
      <c r="B107" s="71">
        <v>20120080</v>
      </c>
      <c r="C107" s="191">
        <v>3</v>
      </c>
      <c r="D107" s="71">
        <v>0</v>
      </c>
      <c r="E107" s="71">
        <v>0</v>
      </c>
      <c r="F107" s="71">
        <v>0</v>
      </c>
      <c r="G107" s="71">
        <v>0</v>
      </c>
      <c r="H107" s="71">
        <v>0</v>
      </c>
      <c r="I107" s="71">
        <v>0</v>
      </c>
    </row>
    <row r="108" spans="1:9" x14ac:dyDescent="0.3">
      <c r="A108" s="160" t="s">
        <v>71</v>
      </c>
      <c r="B108" s="162">
        <v>300000</v>
      </c>
      <c r="C108" s="193">
        <v>1</v>
      </c>
      <c r="D108" s="162">
        <v>0</v>
      </c>
      <c r="E108" s="162">
        <v>0</v>
      </c>
      <c r="F108" s="162">
        <v>0</v>
      </c>
      <c r="G108" s="162">
        <v>0</v>
      </c>
      <c r="H108" s="162">
        <v>0</v>
      </c>
      <c r="I108" s="162">
        <v>0</v>
      </c>
    </row>
    <row r="109" spans="1:9" x14ac:dyDescent="0.3">
      <c r="A109" s="157" t="s">
        <v>41</v>
      </c>
      <c r="B109" s="71">
        <v>300000</v>
      </c>
      <c r="C109" s="191">
        <v>1</v>
      </c>
      <c r="D109" s="71">
        <v>0</v>
      </c>
      <c r="E109" s="71">
        <v>0</v>
      </c>
      <c r="F109" s="71">
        <v>0</v>
      </c>
      <c r="G109" s="71">
        <v>0</v>
      </c>
      <c r="H109" s="71">
        <v>0</v>
      </c>
      <c r="I109" s="71">
        <v>0</v>
      </c>
    </row>
    <row r="110" spans="1:9" x14ac:dyDescent="0.3">
      <c r="A110" s="158" t="s">
        <v>73</v>
      </c>
      <c r="B110" s="71">
        <v>300000</v>
      </c>
      <c r="C110" s="191">
        <v>1</v>
      </c>
      <c r="D110" s="71">
        <v>0</v>
      </c>
      <c r="E110" s="71">
        <v>0</v>
      </c>
      <c r="F110" s="71">
        <v>0</v>
      </c>
      <c r="G110" s="71">
        <v>0</v>
      </c>
      <c r="H110" s="71">
        <v>0</v>
      </c>
      <c r="I110" s="71">
        <v>0</v>
      </c>
    </row>
    <row r="111" spans="1:9" x14ac:dyDescent="0.3">
      <c r="A111" s="156" t="s">
        <v>126</v>
      </c>
      <c r="B111" s="71">
        <v>46663561</v>
      </c>
      <c r="C111" s="191">
        <v>33</v>
      </c>
      <c r="D111" s="71">
        <v>904933</v>
      </c>
      <c r="E111" s="71">
        <v>0</v>
      </c>
      <c r="F111" s="71">
        <v>122973</v>
      </c>
      <c r="G111" s="71">
        <v>118084</v>
      </c>
      <c r="H111" s="71">
        <v>0</v>
      </c>
      <c r="I111" s="71">
        <v>1145990</v>
      </c>
    </row>
    <row r="112" spans="1:9" x14ac:dyDescent="0.3">
      <c r="A112" s="159" t="s">
        <v>127</v>
      </c>
      <c r="B112" s="161">
        <v>46663561</v>
      </c>
      <c r="C112" s="192">
        <v>33</v>
      </c>
      <c r="D112" s="161">
        <v>904933</v>
      </c>
      <c r="E112" s="161">
        <v>0</v>
      </c>
      <c r="F112" s="161">
        <v>122973</v>
      </c>
      <c r="G112" s="161">
        <v>118084</v>
      </c>
      <c r="H112" s="161">
        <v>0</v>
      </c>
      <c r="I112" s="161">
        <v>1145990</v>
      </c>
    </row>
    <row r="113" spans="1:9" x14ac:dyDescent="0.3">
      <c r="A113" s="160" t="s">
        <v>128</v>
      </c>
      <c r="B113" s="162">
        <v>28330700</v>
      </c>
      <c r="C113" s="193">
        <v>25</v>
      </c>
      <c r="D113" s="162">
        <v>215402</v>
      </c>
      <c r="E113" s="162">
        <v>0</v>
      </c>
      <c r="F113" s="162">
        <v>122973</v>
      </c>
      <c r="G113" s="162">
        <v>0</v>
      </c>
      <c r="H113" s="162">
        <v>0</v>
      </c>
      <c r="I113" s="162">
        <v>338375</v>
      </c>
    </row>
    <row r="114" spans="1:9" x14ac:dyDescent="0.3">
      <c r="A114" s="157" t="s">
        <v>129</v>
      </c>
      <c r="B114" s="71">
        <v>18349700</v>
      </c>
      <c r="C114" s="191">
        <v>17</v>
      </c>
      <c r="D114" s="71">
        <v>215402</v>
      </c>
      <c r="E114" s="71">
        <v>0</v>
      </c>
      <c r="F114" s="71">
        <v>122973</v>
      </c>
      <c r="G114" s="71">
        <v>0</v>
      </c>
      <c r="H114" s="71">
        <v>0</v>
      </c>
      <c r="I114" s="71">
        <v>338375</v>
      </c>
    </row>
    <row r="115" spans="1:9" x14ac:dyDescent="0.3">
      <c r="A115" s="158" t="s">
        <v>204</v>
      </c>
      <c r="B115" s="71">
        <v>278100</v>
      </c>
      <c r="C115" s="191">
        <v>1</v>
      </c>
      <c r="D115" s="71">
        <v>0</v>
      </c>
      <c r="E115" s="71">
        <v>0</v>
      </c>
      <c r="F115" s="71">
        <v>0</v>
      </c>
      <c r="G115" s="71">
        <v>0</v>
      </c>
      <c r="H115" s="71">
        <v>0</v>
      </c>
      <c r="I115" s="71">
        <v>0</v>
      </c>
    </row>
    <row r="116" spans="1:9" x14ac:dyDescent="0.3">
      <c r="A116" s="158" t="s">
        <v>202</v>
      </c>
      <c r="B116" s="71">
        <v>1750000</v>
      </c>
      <c r="C116" s="191">
        <v>1</v>
      </c>
      <c r="D116" s="71">
        <v>0</v>
      </c>
      <c r="E116" s="71">
        <v>0</v>
      </c>
      <c r="F116" s="71">
        <v>0</v>
      </c>
      <c r="G116" s="71">
        <v>0</v>
      </c>
      <c r="H116" s="71">
        <v>0</v>
      </c>
      <c r="I116" s="71">
        <v>0</v>
      </c>
    </row>
    <row r="117" spans="1:9" x14ac:dyDescent="0.3">
      <c r="A117" s="158" t="s">
        <v>134</v>
      </c>
      <c r="B117" s="71">
        <v>7492500</v>
      </c>
      <c r="C117" s="191">
        <v>9</v>
      </c>
      <c r="D117" s="71">
        <v>0</v>
      </c>
      <c r="E117" s="71">
        <v>0</v>
      </c>
      <c r="F117" s="71">
        <v>0</v>
      </c>
      <c r="G117" s="71">
        <v>0</v>
      </c>
      <c r="H117" s="71">
        <v>0</v>
      </c>
      <c r="I117" s="71">
        <v>0</v>
      </c>
    </row>
    <row r="118" spans="1:9" x14ac:dyDescent="0.3">
      <c r="A118" s="158" t="s">
        <v>131</v>
      </c>
      <c r="B118" s="71">
        <v>8829100</v>
      </c>
      <c r="C118" s="191">
        <v>6</v>
      </c>
      <c r="D118" s="71">
        <v>215402</v>
      </c>
      <c r="E118" s="71">
        <v>0</v>
      </c>
      <c r="F118" s="71">
        <v>122973</v>
      </c>
      <c r="G118" s="71">
        <v>0</v>
      </c>
      <c r="H118" s="71">
        <v>0</v>
      </c>
      <c r="I118" s="71">
        <v>338375</v>
      </c>
    </row>
    <row r="119" spans="1:9" x14ac:dyDescent="0.3">
      <c r="A119" s="157" t="s">
        <v>98</v>
      </c>
      <c r="B119" s="71">
        <v>9981000</v>
      </c>
      <c r="C119" s="191">
        <v>8</v>
      </c>
      <c r="D119" s="71">
        <v>0</v>
      </c>
      <c r="E119" s="71">
        <v>0</v>
      </c>
      <c r="F119" s="71">
        <v>0</v>
      </c>
      <c r="G119" s="71">
        <v>0</v>
      </c>
      <c r="H119" s="71">
        <v>0</v>
      </c>
      <c r="I119" s="71">
        <v>0</v>
      </c>
    </row>
    <row r="120" spans="1:9" x14ac:dyDescent="0.3">
      <c r="A120" s="158" t="s">
        <v>89</v>
      </c>
      <c r="B120" s="71">
        <v>3991000</v>
      </c>
      <c r="C120" s="191">
        <v>4</v>
      </c>
      <c r="D120" s="71">
        <v>0</v>
      </c>
      <c r="E120" s="71">
        <v>0</v>
      </c>
      <c r="F120" s="71">
        <v>0</v>
      </c>
      <c r="G120" s="71">
        <v>0</v>
      </c>
      <c r="H120" s="71">
        <v>0</v>
      </c>
      <c r="I120" s="71">
        <v>0</v>
      </c>
    </row>
    <row r="121" spans="1:9" x14ac:dyDescent="0.3">
      <c r="A121" s="158" t="s">
        <v>90</v>
      </c>
      <c r="B121" s="71">
        <v>5990000</v>
      </c>
      <c r="C121" s="191">
        <v>4</v>
      </c>
      <c r="D121" s="71">
        <v>0</v>
      </c>
      <c r="E121" s="71">
        <v>0</v>
      </c>
      <c r="F121" s="71">
        <v>0</v>
      </c>
      <c r="G121" s="71">
        <v>0</v>
      </c>
      <c r="H121" s="71">
        <v>0</v>
      </c>
      <c r="I121" s="71">
        <v>0</v>
      </c>
    </row>
    <row r="122" spans="1:9" x14ac:dyDescent="0.3">
      <c r="A122" s="160" t="s">
        <v>142</v>
      </c>
      <c r="B122" s="162">
        <v>18332861</v>
      </c>
      <c r="C122" s="193">
        <v>8</v>
      </c>
      <c r="D122" s="162">
        <v>689531</v>
      </c>
      <c r="E122" s="162">
        <v>0</v>
      </c>
      <c r="F122" s="162">
        <v>0</v>
      </c>
      <c r="G122" s="162">
        <v>118084</v>
      </c>
      <c r="H122" s="162">
        <v>0</v>
      </c>
      <c r="I122" s="162">
        <v>807615</v>
      </c>
    </row>
    <row r="123" spans="1:9" x14ac:dyDescent="0.3">
      <c r="A123" s="157" t="s">
        <v>143</v>
      </c>
      <c r="B123" s="71">
        <v>15374861</v>
      </c>
      <c r="C123" s="191">
        <v>7</v>
      </c>
      <c r="D123" s="71">
        <v>396396</v>
      </c>
      <c r="E123" s="71">
        <v>0</v>
      </c>
      <c r="F123" s="71">
        <v>0</v>
      </c>
      <c r="G123" s="71">
        <v>64787</v>
      </c>
      <c r="H123" s="71">
        <v>0</v>
      </c>
      <c r="I123" s="71">
        <v>461183</v>
      </c>
    </row>
    <row r="124" spans="1:9" x14ac:dyDescent="0.3">
      <c r="A124" s="158" t="s">
        <v>2928</v>
      </c>
      <c r="B124" s="71">
        <v>2050000</v>
      </c>
      <c r="C124" s="191">
        <v>1</v>
      </c>
      <c r="D124" s="71">
        <v>0</v>
      </c>
      <c r="E124" s="71">
        <v>0</v>
      </c>
      <c r="F124" s="71">
        <v>0</v>
      </c>
      <c r="G124" s="71">
        <v>0</v>
      </c>
      <c r="H124" s="71">
        <v>0</v>
      </c>
      <c r="I124" s="71">
        <v>0</v>
      </c>
    </row>
    <row r="125" spans="1:9" x14ac:dyDescent="0.3">
      <c r="A125" s="158" t="s">
        <v>145</v>
      </c>
      <c r="B125" s="71">
        <v>12624861</v>
      </c>
      <c r="C125" s="191">
        <v>5</v>
      </c>
      <c r="D125" s="71">
        <v>396396</v>
      </c>
      <c r="E125" s="71">
        <v>0</v>
      </c>
      <c r="F125" s="71">
        <v>0</v>
      </c>
      <c r="G125" s="71">
        <v>64787</v>
      </c>
      <c r="H125" s="71">
        <v>0</v>
      </c>
      <c r="I125" s="71">
        <v>461183</v>
      </c>
    </row>
    <row r="126" spans="1:9" x14ac:dyDescent="0.3">
      <c r="A126" s="158" t="s">
        <v>203</v>
      </c>
      <c r="B126" s="71">
        <v>700000</v>
      </c>
      <c r="C126" s="191">
        <v>1</v>
      </c>
      <c r="D126" s="71">
        <v>0</v>
      </c>
      <c r="E126" s="71">
        <v>0</v>
      </c>
      <c r="F126" s="71">
        <v>0</v>
      </c>
      <c r="G126" s="71">
        <v>0</v>
      </c>
      <c r="H126" s="71">
        <v>0</v>
      </c>
      <c r="I126" s="71">
        <v>0</v>
      </c>
    </row>
    <row r="127" spans="1:9" x14ac:dyDescent="0.3">
      <c r="A127" s="157" t="s">
        <v>260</v>
      </c>
      <c r="B127" s="71">
        <v>2958000</v>
      </c>
      <c r="C127" s="191">
        <v>1</v>
      </c>
      <c r="D127" s="71">
        <v>293135</v>
      </c>
      <c r="E127" s="71">
        <v>0</v>
      </c>
      <c r="F127" s="71">
        <v>0</v>
      </c>
      <c r="G127" s="71">
        <v>53297</v>
      </c>
      <c r="H127" s="71">
        <v>0</v>
      </c>
      <c r="I127" s="71">
        <v>346432</v>
      </c>
    </row>
    <row r="128" spans="1:9" x14ac:dyDescent="0.3">
      <c r="A128" s="158" t="s">
        <v>2616</v>
      </c>
      <c r="B128" s="71">
        <v>2958000</v>
      </c>
      <c r="C128" s="191">
        <v>1</v>
      </c>
      <c r="D128" s="71">
        <v>293135</v>
      </c>
      <c r="E128" s="71">
        <v>0</v>
      </c>
      <c r="F128" s="71">
        <v>0</v>
      </c>
      <c r="G128" s="71">
        <v>53297</v>
      </c>
      <c r="H128" s="71">
        <v>0</v>
      </c>
      <c r="I128" s="71">
        <v>346432</v>
      </c>
    </row>
    <row r="129" spans="1:9" x14ac:dyDescent="0.3">
      <c r="A129" s="18" t="s">
        <v>269</v>
      </c>
      <c r="B129" s="71">
        <v>99164199</v>
      </c>
      <c r="C129" s="191">
        <v>69</v>
      </c>
      <c r="D129" s="71">
        <v>904933</v>
      </c>
      <c r="E129" s="71">
        <v>0</v>
      </c>
      <c r="F129" s="71">
        <v>122973</v>
      </c>
      <c r="G129" s="71">
        <v>118084</v>
      </c>
      <c r="H129" s="71">
        <v>0</v>
      </c>
      <c r="I129" s="71">
        <v>1145990</v>
      </c>
    </row>
  </sheetData>
  <pageMargins left="0.70866141732283472" right="0.70866141732283472" top="0.74803149606299213" bottom="0.74803149606299213" header="0.31496062992125984" footer="0.31496062992125984"/>
  <pageSetup paperSize="9" scale="85" fitToHeight="0" orientation="portrait" r:id="rId2"/>
  <rowBreaks count="2" manualBreakCount="2">
    <brk id="44" max="2" man="1"/>
    <brk id="100"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77"/>
  <sheetViews>
    <sheetView zoomScale="95" zoomScaleNormal="95" workbookViewId="0">
      <selection activeCell="A2" sqref="A2"/>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53.44140625" style="19" bestFit="1" customWidth="1"/>
    <col min="19" max="19" width="12.44140625" style="19" bestFit="1" customWidth="1"/>
    <col min="20" max="20" width="45" style="19" bestFit="1" customWidth="1"/>
    <col min="21" max="21" width="55.6640625" style="19" bestFit="1" customWidth="1"/>
    <col min="22" max="22" width="9.5546875" style="19" bestFit="1" customWidth="1"/>
    <col min="23" max="23" width="80.88671875" style="76" bestFit="1" customWidth="1"/>
    <col min="24" max="24" width="9.21875" style="19" bestFit="1" customWidth="1"/>
    <col min="25" max="26" width="9.44140625" style="19" bestFit="1" customWidth="1"/>
    <col min="27" max="27" width="9.5546875" style="19" bestFit="1" customWidth="1"/>
    <col min="28" max="28" width="16.44140625" style="19" bestFit="1" customWidth="1"/>
    <col min="29" max="29" width="8" style="19" bestFit="1" customWidth="1"/>
    <col min="30" max="30" width="12" style="19" bestFit="1" customWidth="1"/>
    <col min="31" max="31" width="11.88671875" style="19" bestFit="1" customWidth="1"/>
    <col min="32" max="32" width="21.6640625" style="19" bestFit="1" customWidth="1"/>
    <col min="33" max="33" width="15" style="19" bestFit="1" customWidth="1"/>
    <col min="34" max="34" width="17.6640625" style="19" customWidth="1"/>
    <col min="35" max="35" width="11.6640625" style="19" bestFit="1" customWidth="1"/>
    <col min="36" max="36" width="12.21875" style="19" bestFit="1" customWidth="1"/>
    <col min="37" max="38" width="8.3320312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20"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5.77734375" style="19" bestFit="1" customWidth="1"/>
    <col min="50" max="50" width="30.21875" style="19" bestFit="1" customWidth="1"/>
    <col min="51" max="51" width="9"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502</v>
      </c>
      <c r="P2" s="19" t="s">
        <v>45</v>
      </c>
      <c r="Q2" s="19" t="s">
        <v>476</v>
      </c>
      <c r="R2" s="19" t="s">
        <v>935</v>
      </c>
      <c r="S2" s="19" t="s">
        <v>274</v>
      </c>
      <c r="T2" s="19" t="s">
        <v>41</v>
      </c>
      <c r="U2" s="19" t="s">
        <v>3038</v>
      </c>
      <c r="V2" s="19" t="s">
        <v>3039</v>
      </c>
      <c r="W2" s="76" t="s">
        <v>5507</v>
      </c>
      <c r="X2" s="19">
        <v>3587000</v>
      </c>
      <c r="Z2" s="77"/>
      <c r="AB2" s="77"/>
      <c r="AD2" s="19" t="s">
        <v>2853</v>
      </c>
      <c r="AE2" s="19" t="s">
        <v>2853</v>
      </c>
      <c r="AF2" s="19" t="s">
        <v>5508</v>
      </c>
      <c r="AG2" s="19" t="s">
        <v>5509</v>
      </c>
      <c r="AH2" s="19" t="s">
        <v>417</v>
      </c>
      <c r="AK2" s="19" t="s">
        <v>2853</v>
      </c>
      <c r="AL2" s="77"/>
      <c r="AM2" s="19" t="s">
        <v>5510</v>
      </c>
      <c r="AN2" s="77">
        <v>45162</v>
      </c>
      <c r="AO2" s="19" t="s">
        <v>5511</v>
      </c>
      <c r="AP2" s="19" t="s">
        <v>483</v>
      </c>
      <c r="AQ2" s="19" t="s">
        <v>39</v>
      </c>
      <c r="AR2" s="19" t="s">
        <v>495</v>
      </c>
      <c r="AS2" s="19" t="s">
        <v>484</v>
      </c>
      <c r="AT2" s="19" t="s">
        <v>1922</v>
      </c>
      <c r="AU2" s="19" t="s">
        <v>418</v>
      </c>
      <c r="AV2" s="19" t="s">
        <v>35</v>
      </c>
      <c r="AW2" s="19" t="s">
        <v>36</v>
      </c>
      <c r="AX2" s="19" t="s">
        <v>47</v>
      </c>
      <c r="AY2" s="66">
        <v>0</v>
      </c>
      <c r="AZ2" s="66">
        <v>0</v>
      </c>
      <c r="BA2" s="66">
        <v>0</v>
      </c>
      <c r="BB2" s="66">
        <v>0</v>
      </c>
      <c r="BC2" s="66">
        <v>0</v>
      </c>
    </row>
    <row r="3" spans="1:55" ht="28.8" x14ac:dyDescent="0.3">
      <c r="A3" s="19" t="s">
        <v>465</v>
      </c>
      <c r="B3" s="19" t="s">
        <v>466</v>
      </c>
      <c r="C3" s="19" t="s">
        <v>467</v>
      </c>
      <c r="D3" s="19" t="s">
        <v>468</v>
      </c>
      <c r="E3" s="19" t="s">
        <v>469</v>
      </c>
      <c r="F3" s="19" t="s">
        <v>470</v>
      </c>
      <c r="G3" s="19" t="s">
        <v>471</v>
      </c>
      <c r="H3" s="19" t="s">
        <v>27</v>
      </c>
      <c r="I3" s="19" t="s">
        <v>472</v>
      </c>
      <c r="J3" s="19" t="s">
        <v>28</v>
      </c>
      <c r="K3" s="19" t="s">
        <v>473</v>
      </c>
      <c r="L3" s="19" t="s">
        <v>29</v>
      </c>
      <c r="M3" s="19" t="s">
        <v>474</v>
      </c>
      <c r="N3" s="19" t="s">
        <v>30</v>
      </c>
      <c r="O3" s="19" t="s">
        <v>523</v>
      </c>
      <c r="P3" s="19" t="s">
        <v>51</v>
      </c>
      <c r="Q3" s="19" t="s">
        <v>503</v>
      </c>
      <c r="R3" s="19" t="s">
        <v>524</v>
      </c>
      <c r="S3" s="19" t="s">
        <v>271</v>
      </c>
      <c r="T3" s="19" t="s">
        <v>33</v>
      </c>
      <c r="U3" s="19" t="s">
        <v>354</v>
      </c>
      <c r="V3" s="19" t="s">
        <v>246</v>
      </c>
      <c r="W3" s="76" t="s">
        <v>5512</v>
      </c>
      <c r="X3" s="19">
        <v>460000</v>
      </c>
      <c r="Z3" s="77"/>
      <c r="AB3" s="77"/>
      <c r="AD3" s="19" t="s">
        <v>2853</v>
      </c>
      <c r="AE3" s="19" t="s">
        <v>2853</v>
      </c>
      <c r="AF3" s="19" t="s">
        <v>5513</v>
      </c>
      <c r="AG3" s="19" t="s">
        <v>5315</v>
      </c>
      <c r="AH3" s="19" t="s">
        <v>417</v>
      </c>
      <c r="AK3" s="19" t="s">
        <v>2853</v>
      </c>
      <c r="AL3" s="77"/>
      <c r="AM3" s="19" t="s">
        <v>5514</v>
      </c>
      <c r="AN3" s="77">
        <v>45142</v>
      </c>
      <c r="AO3" s="19" t="s">
        <v>5515</v>
      </c>
      <c r="AP3" s="19" t="s">
        <v>483</v>
      </c>
      <c r="AQ3" s="19" t="s">
        <v>39</v>
      </c>
      <c r="AR3" s="19" t="s">
        <v>272</v>
      </c>
      <c r="AS3" s="19" t="s">
        <v>484</v>
      </c>
      <c r="AT3" s="19" t="s">
        <v>375</v>
      </c>
      <c r="AU3" s="19" t="s">
        <v>52</v>
      </c>
      <c r="AV3" s="19" t="s">
        <v>35</v>
      </c>
      <c r="AW3" s="19" t="s">
        <v>53</v>
      </c>
      <c r="AX3" s="19" t="s">
        <v>54</v>
      </c>
      <c r="AY3" s="66">
        <v>0</v>
      </c>
      <c r="AZ3" s="66">
        <v>0</v>
      </c>
      <c r="BA3" s="66">
        <v>0</v>
      </c>
      <c r="BB3" s="66">
        <v>0</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523</v>
      </c>
      <c r="P4" s="19" t="s">
        <v>51</v>
      </c>
      <c r="Q4" s="19" t="s">
        <v>503</v>
      </c>
      <c r="R4" s="19" t="s">
        <v>524</v>
      </c>
      <c r="S4" s="19" t="s">
        <v>271</v>
      </c>
      <c r="T4" s="19" t="s">
        <v>33</v>
      </c>
      <c r="U4" s="19" t="s">
        <v>354</v>
      </c>
      <c r="V4" s="19" t="s">
        <v>246</v>
      </c>
      <c r="W4" s="76" t="s">
        <v>5516</v>
      </c>
      <c r="X4" s="19">
        <v>300000</v>
      </c>
      <c r="Z4" s="77"/>
      <c r="AB4" s="77"/>
      <c r="AD4" s="19" t="s">
        <v>2853</v>
      </c>
      <c r="AE4" s="19" t="s">
        <v>2853</v>
      </c>
      <c r="AF4" s="19" t="s">
        <v>5517</v>
      </c>
      <c r="AG4" s="19" t="s">
        <v>5518</v>
      </c>
      <c r="AH4" s="19" t="s">
        <v>417</v>
      </c>
      <c r="AK4" s="19" t="s">
        <v>2853</v>
      </c>
      <c r="AL4" s="77"/>
      <c r="AM4" s="19" t="s">
        <v>5519</v>
      </c>
      <c r="AN4" s="77">
        <v>45153</v>
      </c>
      <c r="AO4" s="19" t="s">
        <v>5515</v>
      </c>
      <c r="AP4" s="19" t="s">
        <v>483</v>
      </c>
      <c r="AQ4" s="19" t="s">
        <v>39</v>
      </c>
      <c r="AR4" s="19" t="s">
        <v>272</v>
      </c>
      <c r="AS4" s="19" t="s">
        <v>484</v>
      </c>
      <c r="AT4" s="19" t="s">
        <v>375</v>
      </c>
      <c r="AU4" s="19" t="s">
        <v>52</v>
      </c>
      <c r="AV4" s="19" t="s">
        <v>35</v>
      </c>
      <c r="AW4" s="19" t="s">
        <v>53</v>
      </c>
      <c r="AX4" s="19" t="s">
        <v>54</v>
      </c>
      <c r="AY4" s="66">
        <v>0</v>
      </c>
      <c r="AZ4" s="66">
        <v>0</v>
      </c>
      <c r="BA4" s="66">
        <v>0</v>
      </c>
      <c r="BB4" s="66">
        <v>0</v>
      </c>
      <c r="BC4" s="66">
        <v>0</v>
      </c>
    </row>
    <row r="5" spans="1:55" ht="28.8" x14ac:dyDescent="0.3">
      <c r="A5" s="19" t="s">
        <v>465</v>
      </c>
      <c r="B5" s="19" t="s">
        <v>466</v>
      </c>
      <c r="C5" s="19" t="s">
        <v>467</v>
      </c>
      <c r="D5" s="19" t="s">
        <v>468</v>
      </c>
      <c r="E5" s="19" t="s">
        <v>469</v>
      </c>
      <c r="F5" s="19" t="s">
        <v>470</v>
      </c>
      <c r="G5" s="19" t="s">
        <v>471</v>
      </c>
      <c r="H5" s="19" t="s">
        <v>27</v>
      </c>
      <c r="I5" s="19" t="s">
        <v>472</v>
      </c>
      <c r="J5" s="19" t="s">
        <v>28</v>
      </c>
      <c r="K5" s="19" t="s">
        <v>473</v>
      </c>
      <c r="L5" s="19" t="s">
        <v>29</v>
      </c>
      <c r="M5" s="19" t="s">
        <v>474</v>
      </c>
      <c r="N5" s="19" t="s">
        <v>30</v>
      </c>
      <c r="O5" s="19" t="s">
        <v>523</v>
      </c>
      <c r="P5" s="19" t="s">
        <v>51</v>
      </c>
      <c r="Q5" s="19" t="s">
        <v>503</v>
      </c>
      <c r="R5" s="19" t="s">
        <v>524</v>
      </c>
      <c r="S5" s="19" t="s">
        <v>274</v>
      </c>
      <c r="T5" s="19" t="s">
        <v>41</v>
      </c>
      <c r="U5" s="19" t="s">
        <v>171</v>
      </c>
      <c r="V5" s="19" t="s">
        <v>244</v>
      </c>
      <c r="W5" s="76" t="s">
        <v>5520</v>
      </c>
      <c r="X5" s="19">
        <v>730000</v>
      </c>
      <c r="Z5" s="77"/>
      <c r="AB5" s="77"/>
      <c r="AD5" s="19" t="s">
        <v>2853</v>
      </c>
      <c r="AE5" s="19" t="s">
        <v>2853</v>
      </c>
      <c r="AF5" s="19" t="s">
        <v>5521</v>
      </c>
      <c r="AG5" s="19" t="s">
        <v>5522</v>
      </c>
      <c r="AH5" s="19" t="s">
        <v>417</v>
      </c>
      <c r="AK5" s="19" t="s">
        <v>2853</v>
      </c>
      <c r="AL5" s="77"/>
      <c r="AM5" s="19" t="s">
        <v>5523</v>
      </c>
      <c r="AN5" s="77">
        <v>45148</v>
      </c>
      <c r="AO5" s="19" t="s">
        <v>5515</v>
      </c>
      <c r="AP5" s="19" t="s">
        <v>483</v>
      </c>
      <c r="AQ5" s="19" t="s">
        <v>39</v>
      </c>
      <c r="AR5" s="19" t="s">
        <v>495</v>
      </c>
      <c r="AS5" s="19" t="s">
        <v>484</v>
      </c>
      <c r="AT5" s="19" t="s">
        <v>375</v>
      </c>
      <c r="AU5" s="19" t="s">
        <v>170</v>
      </c>
      <c r="AV5" s="19" t="s">
        <v>35</v>
      </c>
      <c r="AW5" s="19" t="s">
        <v>53</v>
      </c>
      <c r="AX5" s="19" t="s">
        <v>54</v>
      </c>
      <c r="AY5" s="66">
        <v>0</v>
      </c>
      <c r="AZ5" s="66">
        <v>0</v>
      </c>
      <c r="BA5" s="66">
        <v>0</v>
      </c>
      <c r="BB5" s="66">
        <v>0</v>
      </c>
      <c r="BC5" s="66">
        <v>0</v>
      </c>
    </row>
    <row r="6" spans="1:55" ht="28.8" x14ac:dyDescent="0.3">
      <c r="A6" s="19" t="s">
        <v>465</v>
      </c>
      <c r="B6" s="19" t="s">
        <v>466</v>
      </c>
      <c r="C6" s="19" t="s">
        <v>467</v>
      </c>
      <c r="D6" s="19" t="s">
        <v>468</v>
      </c>
      <c r="E6" s="19" t="s">
        <v>469</v>
      </c>
      <c r="F6" s="19" t="s">
        <v>470</v>
      </c>
      <c r="G6" s="19" t="s">
        <v>471</v>
      </c>
      <c r="H6" s="19" t="s">
        <v>27</v>
      </c>
      <c r="I6" s="19" t="s">
        <v>472</v>
      </c>
      <c r="J6" s="19" t="s">
        <v>28</v>
      </c>
      <c r="K6" s="19" t="s">
        <v>473</v>
      </c>
      <c r="L6" s="19" t="s">
        <v>29</v>
      </c>
      <c r="M6" s="19" t="s">
        <v>474</v>
      </c>
      <c r="N6" s="19" t="s">
        <v>30</v>
      </c>
      <c r="O6" s="19" t="s">
        <v>523</v>
      </c>
      <c r="P6" s="19" t="s">
        <v>51</v>
      </c>
      <c r="Q6" s="19" t="s">
        <v>503</v>
      </c>
      <c r="R6" s="19" t="s">
        <v>524</v>
      </c>
      <c r="S6" s="19" t="s">
        <v>274</v>
      </c>
      <c r="T6" s="19" t="s">
        <v>41</v>
      </c>
      <c r="U6" s="19" t="s">
        <v>171</v>
      </c>
      <c r="V6" s="19" t="s">
        <v>244</v>
      </c>
      <c r="W6" s="76" t="s">
        <v>5524</v>
      </c>
      <c r="X6" s="19">
        <v>1220000</v>
      </c>
      <c r="Z6" s="77"/>
      <c r="AB6" s="77"/>
      <c r="AD6" s="19" t="s">
        <v>2853</v>
      </c>
      <c r="AE6" s="19" t="s">
        <v>2853</v>
      </c>
      <c r="AF6" s="19" t="s">
        <v>5525</v>
      </c>
      <c r="AG6" s="19" t="s">
        <v>5526</v>
      </c>
      <c r="AH6" s="19" t="s">
        <v>417</v>
      </c>
      <c r="AK6" s="19" t="s">
        <v>2853</v>
      </c>
      <c r="AL6" s="77"/>
      <c r="AM6" s="19" t="s">
        <v>5527</v>
      </c>
      <c r="AN6" s="77">
        <v>45149</v>
      </c>
      <c r="AO6" s="19" t="s">
        <v>5515</v>
      </c>
      <c r="AP6" s="19" t="s">
        <v>483</v>
      </c>
      <c r="AQ6" s="19" t="s">
        <v>39</v>
      </c>
      <c r="AR6" s="19" t="s">
        <v>495</v>
      </c>
      <c r="AS6" s="19" t="s">
        <v>484</v>
      </c>
      <c r="AT6" s="19" t="s">
        <v>375</v>
      </c>
      <c r="AU6" s="19" t="s">
        <v>170</v>
      </c>
      <c r="AV6" s="19" t="s">
        <v>35</v>
      </c>
      <c r="AW6" s="19" t="s">
        <v>53</v>
      </c>
      <c r="AX6" s="19" t="s">
        <v>54</v>
      </c>
      <c r="AY6" s="66">
        <v>0</v>
      </c>
      <c r="AZ6" s="66">
        <v>0</v>
      </c>
      <c r="BA6" s="66">
        <v>0</v>
      </c>
      <c r="BB6" s="66">
        <v>0</v>
      </c>
      <c r="BC6" s="66">
        <v>0</v>
      </c>
    </row>
    <row r="7" spans="1:55" ht="28.8" x14ac:dyDescent="0.3">
      <c r="A7" s="19" t="s">
        <v>465</v>
      </c>
      <c r="B7" s="19" t="s">
        <v>466</v>
      </c>
      <c r="C7" s="19" t="s">
        <v>467</v>
      </c>
      <c r="D7" s="19" t="s">
        <v>468</v>
      </c>
      <c r="E7" s="19" t="s">
        <v>469</v>
      </c>
      <c r="F7" s="19" t="s">
        <v>470</v>
      </c>
      <c r="G7" s="19" t="s">
        <v>471</v>
      </c>
      <c r="H7" s="19" t="s">
        <v>27</v>
      </c>
      <c r="I7" s="19" t="s">
        <v>472</v>
      </c>
      <c r="J7" s="19" t="s">
        <v>28</v>
      </c>
      <c r="K7" s="19" t="s">
        <v>473</v>
      </c>
      <c r="L7" s="19" t="s">
        <v>29</v>
      </c>
      <c r="M7" s="19" t="s">
        <v>474</v>
      </c>
      <c r="N7" s="19" t="s">
        <v>30</v>
      </c>
      <c r="O7" s="19" t="s">
        <v>541</v>
      </c>
      <c r="P7" s="19" t="s">
        <v>172</v>
      </c>
      <c r="Q7" s="19" t="s">
        <v>503</v>
      </c>
      <c r="R7" s="19" t="s">
        <v>542</v>
      </c>
      <c r="S7" s="19" t="s">
        <v>274</v>
      </c>
      <c r="T7" s="19" t="s">
        <v>41</v>
      </c>
      <c r="U7" s="19" t="s">
        <v>1951</v>
      </c>
      <c r="V7" s="19" t="s">
        <v>1952</v>
      </c>
      <c r="W7" s="76" t="s">
        <v>5528</v>
      </c>
      <c r="X7" s="19">
        <v>1315200</v>
      </c>
      <c r="Z7" s="77"/>
      <c r="AB7" s="77"/>
      <c r="AD7" s="19" t="s">
        <v>2853</v>
      </c>
      <c r="AE7" s="19" t="s">
        <v>2853</v>
      </c>
      <c r="AF7" s="19" t="s">
        <v>5529</v>
      </c>
      <c r="AG7" s="19" t="s">
        <v>4857</v>
      </c>
      <c r="AH7" s="19" t="s">
        <v>417</v>
      </c>
      <c r="AK7" s="19" t="s">
        <v>2853</v>
      </c>
      <c r="AL7" s="77"/>
      <c r="AM7" s="19" t="s">
        <v>5530</v>
      </c>
      <c r="AN7" s="77">
        <v>45135</v>
      </c>
      <c r="AO7" s="19" t="s">
        <v>5515</v>
      </c>
      <c r="AP7" s="19" t="s">
        <v>483</v>
      </c>
      <c r="AQ7" s="19" t="s">
        <v>39</v>
      </c>
      <c r="AR7" s="19" t="s">
        <v>495</v>
      </c>
      <c r="AS7" s="19" t="s">
        <v>484</v>
      </c>
      <c r="AT7" s="19" t="s">
        <v>381</v>
      </c>
      <c r="AU7" s="19" t="s">
        <v>173</v>
      </c>
      <c r="AV7" s="19" t="s">
        <v>35</v>
      </c>
      <c r="AW7" s="19" t="s">
        <v>53</v>
      </c>
      <c r="AX7" s="19" t="s">
        <v>63</v>
      </c>
      <c r="AY7" s="66">
        <v>0</v>
      </c>
      <c r="AZ7" s="66">
        <v>0</v>
      </c>
      <c r="BA7" s="66">
        <v>0</v>
      </c>
      <c r="BB7" s="66">
        <v>0</v>
      </c>
      <c r="BC7" s="66">
        <v>0</v>
      </c>
    </row>
    <row r="8" spans="1:55" ht="28.8" x14ac:dyDescent="0.3">
      <c r="A8" s="19" t="s">
        <v>465</v>
      </c>
      <c r="B8" s="19" t="s">
        <v>466</v>
      </c>
      <c r="C8" s="19" t="s">
        <v>467</v>
      </c>
      <c r="D8" s="19" t="s">
        <v>468</v>
      </c>
      <c r="E8" s="19" t="s">
        <v>469</v>
      </c>
      <c r="F8" s="19" t="s">
        <v>470</v>
      </c>
      <c r="G8" s="19" t="s">
        <v>558</v>
      </c>
      <c r="H8" s="19" t="s">
        <v>57</v>
      </c>
      <c r="I8" s="19" t="s">
        <v>559</v>
      </c>
      <c r="J8" s="19" t="s">
        <v>58</v>
      </c>
      <c r="K8" s="19" t="s">
        <v>560</v>
      </c>
      <c r="L8" s="19" t="s">
        <v>59</v>
      </c>
      <c r="M8" s="19" t="s">
        <v>768</v>
      </c>
      <c r="N8" s="19" t="s">
        <v>94</v>
      </c>
      <c r="O8" s="19" t="s">
        <v>940</v>
      </c>
      <c r="P8" s="19" t="s">
        <v>941</v>
      </c>
      <c r="Q8" s="19" t="s">
        <v>503</v>
      </c>
      <c r="R8" s="19" t="s">
        <v>95</v>
      </c>
      <c r="S8" s="19" t="s">
        <v>271</v>
      </c>
      <c r="T8" s="19" t="s">
        <v>33</v>
      </c>
      <c r="U8" s="19" t="s">
        <v>354</v>
      </c>
      <c r="V8" s="19" t="s">
        <v>3043</v>
      </c>
      <c r="W8" s="76" t="s">
        <v>5531</v>
      </c>
      <c r="X8" s="19">
        <v>440000</v>
      </c>
      <c r="Z8" s="77"/>
      <c r="AB8" s="77"/>
      <c r="AD8" s="19" t="s">
        <v>2853</v>
      </c>
      <c r="AE8" s="19" t="s">
        <v>2853</v>
      </c>
      <c r="AF8" s="19" t="s">
        <v>5532</v>
      </c>
      <c r="AG8" s="19" t="s">
        <v>5315</v>
      </c>
      <c r="AH8" s="19" t="s">
        <v>417</v>
      </c>
      <c r="AK8" s="19" t="s">
        <v>2853</v>
      </c>
      <c r="AL8" s="77"/>
      <c r="AM8" s="19" t="s">
        <v>5533</v>
      </c>
      <c r="AN8" s="77">
        <v>45142</v>
      </c>
      <c r="AO8" s="19" t="s">
        <v>5534</v>
      </c>
      <c r="AP8" s="19" t="s">
        <v>483</v>
      </c>
      <c r="AQ8" s="19" t="s">
        <v>39</v>
      </c>
      <c r="AR8" s="19" t="s">
        <v>272</v>
      </c>
      <c r="AS8" s="19" t="s">
        <v>484</v>
      </c>
      <c r="AT8" s="19" t="s">
        <v>1970</v>
      </c>
      <c r="AU8" s="19" t="s">
        <v>1450</v>
      </c>
      <c r="AV8" s="19" t="s">
        <v>35</v>
      </c>
      <c r="AW8" s="19" t="s">
        <v>82</v>
      </c>
      <c r="AX8" s="19" t="s">
        <v>96</v>
      </c>
      <c r="AY8" s="66">
        <v>0</v>
      </c>
      <c r="AZ8" s="66">
        <v>0</v>
      </c>
      <c r="BA8" s="66">
        <v>0</v>
      </c>
      <c r="BB8" s="66">
        <v>0</v>
      </c>
      <c r="BC8" s="66">
        <v>0</v>
      </c>
    </row>
    <row r="9" spans="1:55" ht="28.8" x14ac:dyDescent="0.3">
      <c r="A9" s="19" t="s">
        <v>465</v>
      </c>
      <c r="B9" s="19" t="s">
        <v>466</v>
      </c>
      <c r="C9" s="19" t="s">
        <v>467</v>
      </c>
      <c r="D9" s="19" t="s">
        <v>468</v>
      </c>
      <c r="E9" s="19" t="s">
        <v>469</v>
      </c>
      <c r="F9" s="19" t="s">
        <v>470</v>
      </c>
      <c r="G9" s="19" t="s">
        <v>558</v>
      </c>
      <c r="H9" s="19" t="s">
        <v>57</v>
      </c>
      <c r="I9" s="19" t="s">
        <v>559</v>
      </c>
      <c r="J9" s="19" t="s">
        <v>58</v>
      </c>
      <c r="K9" s="19" t="s">
        <v>560</v>
      </c>
      <c r="L9" s="19" t="s">
        <v>59</v>
      </c>
      <c r="M9" s="19" t="s">
        <v>768</v>
      </c>
      <c r="N9" s="19" t="s">
        <v>94</v>
      </c>
      <c r="O9" s="19" t="s">
        <v>940</v>
      </c>
      <c r="P9" s="19" t="s">
        <v>941</v>
      </c>
      <c r="Q9" s="19" t="s">
        <v>503</v>
      </c>
      <c r="R9" s="19" t="s">
        <v>95</v>
      </c>
      <c r="S9" s="19" t="s">
        <v>271</v>
      </c>
      <c r="T9" s="19" t="s">
        <v>33</v>
      </c>
      <c r="U9" s="19" t="s">
        <v>354</v>
      </c>
      <c r="V9" s="19" t="s">
        <v>3043</v>
      </c>
      <c r="W9" s="76" t="s">
        <v>5535</v>
      </c>
      <c r="X9" s="19">
        <v>780000</v>
      </c>
      <c r="Z9" s="77"/>
      <c r="AB9" s="77"/>
      <c r="AD9" s="19" t="s">
        <v>2853</v>
      </c>
      <c r="AE9" s="19" t="s">
        <v>2853</v>
      </c>
      <c r="AF9" s="19" t="s">
        <v>5536</v>
      </c>
      <c r="AG9" s="19" t="s">
        <v>5315</v>
      </c>
      <c r="AH9" s="19" t="s">
        <v>417</v>
      </c>
      <c r="AK9" s="19" t="s">
        <v>2853</v>
      </c>
      <c r="AL9" s="77"/>
      <c r="AM9" s="19" t="s">
        <v>5537</v>
      </c>
      <c r="AN9" s="77">
        <v>45142</v>
      </c>
      <c r="AO9" s="19" t="s">
        <v>5534</v>
      </c>
      <c r="AP9" s="19" t="s">
        <v>483</v>
      </c>
      <c r="AQ9" s="19" t="s">
        <v>39</v>
      </c>
      <c r="AR9" s="19" t="s">
        <v>272</v>
      </c>
      <c r="AS9" s="19" t="s">
        <v>484</v>
      </c>
      <c r="AT9" s="19" t="s">
        <v>1970</v>
      </c>
      <c r="AU9" s="19" t="s">
        <v>1450</v>
      </c>
      <c r="AV9" s="19" t="s">
        <v>35</v>
      </c>
      <c r="AW9" s="19" t="s">
        <v>82</v>
      </c>
      <c r="AX9" s="19" t="s">
        <v>96</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558</v>
      </c>
      <c r="H10" s="19" t="s">
        <v>57</v>
      </c>
      <c r="I10" s="19" t="s">
        <v>559</v>
      </c>
      <c r="J10" s="19" t="s">
        <v>58</v>
      </c>
      <c r="K10" s="19" t="s">
        <v>560</v>
      </c>
      <c r="L10" s="19" t="s">
        <v>59</v>
      </c>
      <c r="M10" s="19" t="s">
        <v>561</v>
      </c>
      <c r="N10" s="19" t="s">
        <v>60</v>
      </c>
      <c r="O10" s="19" t="s">
        <v>562</v>
      </c>
      <c r="P10" s="19" t="s">
        <v>61</v>
      </c>
      <c r="Q10" s="19" t="s">
        <v>476</v>
      </c>
      <c r="R10" s="19" t="s">
        <v>5538</v>
      </c>
      <c r="S10" s="19" t="s">
        <v>274</v>
      </c>
      <c r="T10" s="19" t="s">
        <v>41</v>
      </c>
      <c r="U10" s="19" t="s">
        <v>3831</v>
      </c>
      <c r="V10" s="19" t="s">
        <v>573</v>
      </c>
      <c r="W10" s="76" t="s">
        <v>5539</v>
      </c>
      <c r="X10" s="19">
        <v>5051800</v>
      </c>
      <c r="Z10" s="77"/>
      <c r="AB10" s="77"/>
      <c r="AD10" s="19" t="s">
        <v>2853</v>
      </c>
      <c r="AE10" s="19" t="s">
        <v>2853</v>
      </c>
      <c r="AF10" s="19" t="s">
        <v>5540</v>
      </c>
      <c r="AG10" s="19" t="s">
        <v>5541</v>
      </c>
      <c r="AH10" s="19" t="s">
        <v>417</v>
      </c>
      <c r="AK10" s="19" t="s">
        <v>2853</v>
      </c>
      <c r="AL10" s="77"/>
      <c r="AM10" s="19" t="s">
        <v>5542</v>
      </c>
      <c r="AN10" s="77">
        <v>45143</v>
      </c>
      <c r="AO10" s="19" t="s">
        <v>5543</v>
      </c>
      <c r="AP10" s="19" t="s">
        <v>483</v>
      </c>
      <c r="AQ10" s="19" t="s">
        <v>39</v>
      </c>
      <c r="AR10" s="19" t="s">
        <v>495</v>
      </c>
      <c r="AS10" s="19" t="s">
        <v>484</v>
      </c>
      <c r="AT10" s="19" t="s">
        <v>379</v>
      </c>
      <c r="AU10" s="19" t="s">
        <v>67</v>
      </c>
      <c r="AV10" s="19" t="s">
        <v>35</v>
      </c>
      <c r="AW10" s="19" t="s">
        <v>65</v>
      </c>
      <c r="AX10" s="19" t="s">
        <v>66</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558</v>
      </c>
      <c r="H11" s="19" t="s">
        <v>57</v>
      </c>
      <c r="I11" s="19" t="s">
        <v>559</v>
      </c>
      <c r="J11" s="19" t="s">
        <v>58</v>
      </c>
      <c r="K11" s="19" t="s">
        <v>560</v>
      </c>
      <c r="L11" s="19" t="s">
        <v>59</v>
      </c>
      <c r="M11" s="19" t="s">
        <v>561</v>
      </c>
      <c r="N11" s="19" t="s">
        <v>60</v>
      </c>
      <c r="O11" s="19" t="s">
        <v>562</v>
      </c>
      <c r="P11" s="19" t="s">
        <v>61</v>
      </c>
      <c r="Q11" s="19" t="s">
        <v>476</v>
      </c>
      <c r="R11" s="19" t="s">
        <v>5538</v>
      </c>
      <c r="S11" s="19" t="s">
        <v>274</v>
      </c>
      <c r="T11" s="19" t="s">
        <v>41</v>
      </c>
      <c r="U11" s="19" t="s">
        <v>3831</v>
      </c>
      <c r="V11" s="19" t="s">
        <v>573</v>
      </c>
      <c r="W11" s="76" t="s">
        <v>5544</v>
      </c>
      <c r="X11" s="19">
        <v>7200000</v>
      </c>
      <c r="Z11" s="77"/>
      <c r="AB11" s="77"/>
      <c r="AD11" s="19" t="s">
        <v>2853</v>
      </c>
      <c r="AE11" s="19" t="s">
        <v>2853</v>
      </c>
      <c r="AF11" s="19" t="s">
        <v>5545</v>
      </c>
      <c r="AG11" s="19" t="s">
        <v>5546</v>
      </c>
      <c r="AH11" s="19" t="s">
        <v>417</v>
      </c>
      <c r="AK11" s="19" t="s">
        <v>2853</v>
      </c>
      <c r="AL11" s="77"/>
      <c r="AM11" s="19" t="s">
        <v>5547</v>
      </c>
      <c r="AN11" s="77">
        <v>45147</v>
      </c>
      <c r="AO11" s="19" t="s">
        <v>5543</v>
      </c>
      <c r="AP11" s="19" t="s">
        <v>483</v>
      </c>
      <c r="AQ11" s="19" t="s">
        <v>39</v>
      </c>
      <c r="AR11" s="19" t="s">
        <v>495</v>
      </c>
      <c r="AS11" s="19" t="s">
        <v>484</v>
      </c>
      <c r="AT11" s="19" t="s">
        <v>379</v>
      </c>
      <c r="AU11" s="19" t="s">
        <v>67</v>
      </c>
      <c r="AV11" s="19" t="s">
        <v>35</v>
      </c>
      <c r="AW11" s="19" t="s">
        <v>65</v>
      </c>
      <c r="AX11" s="19" t="s">
        <v>66</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558</v>
      </c>
      <c r="H12" s="19" t="s">
        <v>57</v>
      </c>
      <c r="I12" s="19" t="s">
        <v>559</v>
      </c>
      <c r="J12" s="19" t="s">
        <v>58</v>
      </c>
      <c r="K12" s="19" t="s">
        <v>560</v>
      </c>
      <c r="L12" s="19" t="s">
        <v>59</v>
      </c>
      <c r="M12" s="19" t="s">
        <v>561</v>
      </c>
      <c r="N12" s="19" t="s">
        <v>60</v>
      </c>
      <c r="O12" s="19" t="s">
        <v>562</v>
      </c>
      <c r="P12" s="19" t="s">
        <v>61</v>
      </c>
      <c r="Q12" s="19" t="s">
        <v>476</v>
      </c>
      <c r="R12" s="19" t="s">
        <v>5538</v>
      </c>
      <c r="S12" s="19" t="s">
        <v>274</v>
      </c>
      <c r="T12" s="19" t="s">
        <v>41</v>
      </c>
      <c r="U12" s="19" t="s">
        <v>3831</v>
      </c>
      <c r="V12" s="19" t="s">
        <v>573</v>
      </c>
      <c r="W12" s="76" t="s">
        <v>5548</v>
      </c>
      <c r="X12" s="19">
        <v>7868280</v>
      </c>
      <c r="Z12" s="77"/>
      <c r="AB12" s="77"/>
      <c r="AD12" s="19" t="s">
        <v>2853</v>
      </c>
      <c r="AE12" s="19" t="s">
        <v>2853</v>
      </c>
      <c r="AF12" s="19" t="s">
        <v>5549</v>
      </c>
      <c r="AG12" s="19" t="s">
        <v>5550</v>
      </c>
      <c r="AH12" s="19" t="s">
        <v>417</v>
      </c>
      <c r="AK12" s="19" t="s">
        <v>2853</v>
      </c>
      <c r="AL12" s="77"/>
      <c r="AM12" s="19" t="s">
        <v>5551</v>
      </c>
      <c r="AN12" s="77">
        <v>45150</v>
      </c>
      <c r="AO12" s="19" t="s">
        <v>5543</v>
      </c>
      <c r="AP12" s="19" t="s">
        <v>483</v>
      </c>
      <c r="AQ12" s="19" t="s">
        <v>39</v>
      </c>
      <c r="AR12" s="19" t="s">
        <v>495</v>
      </c>
      <c r="AS12" s="19" t="s">
        <v>484</v>
      </c>
      <c r="AT12" s="19" t="s">
        <v>379</v>
      </c>
      <c r="AU12" s="19" t="s">
        <v>67</v>
      </c>
      <c r="AV12" s="19" t="s">
        <v>35</v>
      </c>
      <c r="AW12" s="19" t="s">
        <v>65</v>
      </c>
      <c r="AX12" s="19" t="s">
        <v>66</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558</v>
      </c>
      <c r="H13" s="19" t="s">
        <v>57</v>
      </c>
      <c r="I13" s="19" t="s">
        <v>559</v>
      </c>
      <c r="J13" s="19" t="s">
        <v>58</v>
      </c>
      <c r="K13" s="19" t="s">
        <v>560</v>
      </c>
      <c r="L13" s="19" t="s">
        <v>59</v>
      </c>
      <c r="M13" s="19" t="s">
        <v>561</v>
      </c>
      <c r="N13" s="19" t="s">
        <v>60</v>
      </c>
      <c r="O13" s="19" t="s">
        <v>562</v>
      </c>
      <c r="P13" s="19" t="s">
        <v>61</v>
      </c>
      <c r="Q13" s="19" t="s">
        <v>582</v>
      </c>
      <c r="R13" s="19" t="s">
        <v>71</v>
      </c>
      <c r="S13" s="19" t="s">
        <v>274</v>
      </c>
      <c r="T13" s="19" t="s">
        <v>41</v>
      </c>
      <c r="U13" s="19" t="s">
        <v>73</v>
      </c>
      <c r="V13" s="19" t="s">
        <v>583</v>
      </c>
      <c r="W13" s="76" t="s">
        <v>5552</v>
      </c>
      <c r="X13" s="19">
        <v>300000</v>
      </c>
      <c r="Z13" s="77"/>
      <c r="AB13" s="77"/>
      <c r="AD13" s="19" t="s">
        <v>2853</v>
      </c>
      <c r="AE13" s="19" t="s">
        <v>2853</v>
      </c>
      <c r="AF13" s="19" t="s">
        <v>5553</v>
      </c>
      <c r="AG13" s="19" t="s">
        <v>4426</v>
      </c>
      <c r="AH13" s="19" t="s">
        <v>417</v>
      </c>
      <c r="AK13" s="19" t="s">
        <v>2853</v>
      </c>
      <c r="AL13" s="77"/>
      <c r="AM13" s="19" t="s">
        <v>5554</v>
      </c>
      <c r="AN13" s="77">
        <v>45112</v>
      </c>
      <c r="AO13" s="19" t="s">
        <v>5543</v>
      </c>
      <c r="AP13" s="19" t="s">
        <v>483</v>
      </c>
      <c r="AQ13" s="19" t="s">
        <v>39</v>
      </c>
      <c r="AR13" s="19" t="s">
        <v>495</v>
      </c>
      <c r="AS13" s="19" t="s">
        <v>484</v>
      </c>
      <c r="AT13" s="19" t="s">
        <v>378</v>
      </c>
      <c r="AU13" s="19" t="s">
        <v>72</v>
      </c>
      <c r="AV13" s="19" t="s">
        <v>35</v>
      </c>
      <c r="AW13" s="19" t="s">
        <v>65</v>
      </c>
      <c r="AX13" s="19" t="s">
        <v>66</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558</v>
      </c>
      <c r="H14" s="19" t="s">
        <v>57</v>
      </c>
      <c r="I14" s="19" t="s">
        <v>559</v>
      </c>
      <c r="J14" s="19" t="s">
        <v>58</v>
      </c>
      <c r="K14" s="19" t="s">
        <v>560</v>
      </c>
      <c r="L14" s="19" t="s">
        <v>59</v>
      </c>
      <c r="M14" s="19" t="s">
        <v>561</v>
      </c>
      <c r="N14" s="19" t="s">
        <v>60</v>
      </c>
      <c r="O14" s="19" t="s">
        <v>562</v>
      </c>
      <c r="P14" s="19" t="s">
        <v>61</v>
      </c>
      <c r="Q14" s="19" t="s">
        <v>761</v>
      </c>
      <c r="R14" s="19" t="s">
        <v>943</v>
      </c>
      <c r="S14" s="19" t="s">
        <v>271</v>
      </c>
      <c r="T14" s="19" t="s">
        <v>33</v>
      </c>
      <c r="U14" s="19" t="s">
        <v>354</v>
      </c>
      <c r="V14" s="19" t="s">
        <v>3379</v>
      </c>
      <c r="W14" s="76" t="s">
        <v>5555</v>
      </c>
      <c r="X14" s="19">
        <v>550000</v>
      </c>
      <c r="Z14" s="77"/>
      <c r="AB14" s="77"/>
      <c r="AD14" s="19" t="s">
        <v>2853</v>
      </c>
      <c r="AE14" s="19" t="s">
        <v>2853</v>
      </c>
      <c r="AF14" s="19" t="s">
        <v>5556</v>
      </c>
      <c r="AG14" s="19" t="s">
        <v>5557</v>
      </c>
      <c r="AH14" s="19" t="s">
        <v>417</v>
      </c>
      <c r="AK14" s="19" t="s">
        <v>2853</v>
      </c>
      <c r="AL14" s="77"/>
      <c r="AM14" s="19" t="s">
        <v>5558</v>
      </c>
      <c r="AN14" s="77">
        <v>45152</v>
      </c>
      <c r="AO14" s="19" t="s">
        <v>5559</v>
      </c>
      <c r="AP14" s="19" t="s">
        <v>483</v>
      </c>
      <c r="AQ14" s="19" t="s">
        <v>39</v>
      </c>
      <c r="AR14" s="19" t="s">
        <v>272</v>
      </c>
      <c r="AS14" s="19" t="s">
        <v>484</v>
      </c>
      <c r="AT14" s="19" t="s">
        <v>2108</v>
      </c>
      <c r="AU14" s="19" t="s">
        <v>75</v>
      </c>
      <c r="AV14" s="19" t="s">
        <v>35</v>
      </c>
      <c r="AW14" s="19" t="s">
        <v>36</v>
      </c>
      <c r="AX14" s="19" t="s">
        <v>37</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558</v>
      </c>
      <c r="H15" s="19" t="s">
        <v>57</v>
      </c>
      <c r="I15" s="19" t="s">
        <v>559</v>
      </c>
      <c r="J15" s="19" t="s">
        <v>58</v>
      </c>
      <c r="K15" s="19" t="s">
        <v>560</v>
      </c>
      <c r="L15" s="19" t="s">
        <v>59</v>
      </c>
      <c r="M15" s="19" t="s">
        <v>561</v>
      </c>
      <c r="N15" s="19" t="s">
        <v>60</v>
      </c>
      <c r="O15" s="19" t="s">
        <v>562</v>
      </c>
      <c r="P15" s="19" t="s">
        <v>61</v>
      </c>
      <c r="Q15" s="19" t="s">
        <v>761</v>
      </c>
      <c r="R15" s="19" t="s">
        <v>943</v>
      </c>
      <c r="S15" s="19" t="s">
        <v>271</v>
      </c>
      <c r="T15" s="19" t="s">
        <v>33</v>
      </c>
      <c r="U15" s="19" t="s">
        <v>354</v>
      </c>
      <c r="V15" s="19" t="s">
        <v>3379</v>
      </c>
      <c r="W15" s="76" t="s">
        <v>5560</v>
      </c>
      <c r="X15" s="19">
        <v>1365000</v>
      </c>
      <c r="Z15" s="77"/>
      <c r="AB15" s="77"/>
      <c r="AD15" s="19" t="s">
        <v>2853</v>
      </c>
      <c r="AE15" s="19" t="s">
        <v>2853</v>
      </c>
      <c r="AF15" s="19" t="s">
        <v>5561</v>
      </c>
      <c r="AG15" s="19" t="s">
        <v>5557</v>
      </c>
      <c r="AH15" s="19" t="s">
        <v>417</v>
      </c>
      <c r="AK15" s="19" t="s">
        <v>2853</v>
      </c>
      <c r="AL15" s="77"/>
      <c r="AM15" s="19" t="s">
        <v>5562</v>
      </c>
      <c r="AN15" s="77">
        <v>45152</v>
      </c>
      <c r="AO15" s="19" t="s">
        <v>5559</v>
      </c>
      <c r="AP15" s="19" t="s">
        <v>483</v>
      </c>
      <c r="AQ15" s="19" t="s">
        <v>39</v>
      </c>
      <c r="AR15" s="19" t="s">
        <v>272</v>
      </c>
      <c r="AS15" s="19" t="s">
        <v>484</v>
      </c>
      <c r="AT15" s="19" t="s">
        <v>2108</v>
      </c>
      <c r="AU15" s="19" t="s">
        <v>75</v>
      </c>
      <c r="AV15" s="19" t="s">
        <v>35</v>
      </c>
      <c r="AW15" s="19" t="s">
        <v>36</v>
      </c>
      <c r="AX15" s="19" t="s">
        <v>37</v>
      </c>
      <c r="AY15" s="66">
        <v>0</v>
      </c>
      <c r="AZ15" s="66">
        <v>0</v>
      </c>
      <c r="BA15" s="66">
        <v>0</v>
      </c>
      <c r="BB15" s="66">
        <v>0</v>
      </c>
      <c r="BC15" s="66">
        <v>0</v>
      </c>
    </row>
    <row r="16" spans="1:55" ht="28.8" x14ac:dyDescent="0.3">
      <c r="A16" s="19" t="s">
        <v>465</v>
      </c>
      <c r="B16" s="19" t="s">
        <v>466</v>
      </c>
      <c r="C16" s="19" t="s">
        <v>467</v>
      </c>
      <c r="D16" s="19" t="s">
        <v>468</v>
      </c>
      <c r="E16" s="19" t="s">
        <v>469</v>
      </c>
      <c r="F16" s="19" t="s">
        <v>470</v>
      </c>
      <c r="G16" s="19" t="s">
        <v>558</v>
      </c>
      <c r="H16" s="19" t="s">
        <v>57</v>
      </c>
      <c r="I16" s="19" t="s">
        <v>559</v>
      </c>
      <c r="J16" s="19" t="s">
        <v>58</v>
      </c>
      <c r="K16" s="19" t="s">
        <v>560</v>
      </c>
      <c r="L16" s="19" t="s">
        <v>59</v>
      </c>
      <c r="M16" s="19" t="s">
        <v>561</v>
      </c>
      <c r="N16" s="19" t="s">
        <v>60</v>
      </c>
      <c r="O16" s="19" t="s">
        <v>562</v>
      </c>
      <c r="P16" s="19" t="s">
        <v>61</v>
      </c>
      <c r="Q16" s="19" t="s">
        <v>761</v>
      </c>
      <c r="R16" s="19" t="s">
        <v>943</v>
      </c>
      <c r="S16" s="19" t="s">
        <v>271</v>
      </c>
      <c r="T16" s="19" t="s">
        <v>33</v>
      </c>
      <c r="U16" s="19" t="s">
        <v>354</v>
      </c>
      <c r="V16" s="19" t="s">
        <v>3379</v>
      </c>
      <c r="W16" s="76" t="s">
        <v>5563</v>
      </c>
      <c r="X16" s="19">
        <v>550000</v>
      </c>
      <c r="Z16" s="77"/>
      <c r="AB16" s="77"/>
      <c r="AD16" s="19" t="s">
        <v>2853</v>
      </c>
      <c r="AE16" s="19" t="s">
        <v>2853</v>
      </c>
      <c r="AF16" s="19" t="s">
        <v>5564</v>
      </c>
      <c r="AG16" s="19" t="s">
        <v>5565</v>
      </c>
      <c r="AH16" s="19" t="s">
        <v>417</v>
      </c>
      <c r="AK16" s="19" t="s">
        <v>2853</v>
      </c>
      <c r="AL16" s="77"/>
      <c r="AM16" s="19" t="s">
        <v>5566</v>
      </c>
      <c r="AN16" s="77">
        <v>45154</v>
      </c>
      <c r="AO16" s="19" t="s">
        <v>5559</v>
      </c>
      <c r="AP16" s="19" t="s">
        <v>483</v>
      </c>
      <c r="AQ16" s="19" t="s">
        <v>39</v>
      </c>
      <c r="AR16" s="19" t="s">
        <v>272</v>
      </c>
      <c r="AS16" s="19" t="s">
        <v>484</v>
      </c>
      <c r="AT16" s="19" t="s">
        <v>2108</v>
      </c>
      <c r="AU16" s="19" t="s">
        <v>75</v>
      </c>
      <c r="AV16" s="19" t="s">
        <v>35</v>
      </c>
      <c r="AW16" s="19" t="s">
        <v>36</v>
      </c>
      <c r="AX16" s="19" t="s">
        <v>37</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558</v>
      </c>
      <c r="H17" s="19" t="s">
        <v>57</v>
      </c>
      <c r="I17" s="19" t="s">
        <v>559</v>
      </c>
      <c r="J17" s="19" t="s">
        <v>58</v>
      </c>
      <c r="K17" s="19" t="s">
        <v>560</v>
      </c>
      <c r="L17" s="19" t="s">
        <v>59</v>
      </c>
      <c r="M17" s="19" t="s">
        <v>561</v>
      </c>
      <c r="N17" s="19" t="s">
        <v>60</v>
      </c>
      <c r="O17" s="19" t="s">
        <v>562</v>
      </c>
      <c r="P17" s="19" t="s">
        <v>61</v>
      </c>
      <c r="Q17" s="19" t="s">
        <v>761</v>
      </c>
      <c r="R17" s="19" t="s">
        <v>943</v>
      </c>
      <c r="S17" s="19" t="s">
        <v>274</v>
      </c>
      <c r="T17" s="19" t="s">
        <v>41</v>
      </c>
      <c r="U17" s="19" t="s">
        <v>3387</v>
      </c>
      <c r="V17" s="19" t="s">
        <v>3388</v>
      </c>
      <c r="W17" s="76" t="s">
        <v>5567</v>
      </c>
      <c r="X17" s="19">
        <v>150000</v>
      </c>
      <c r="Z17" s="77"/>
      <c r="AB17" s="77"/>
      <c r="AD17" s="19" t="s">
        <v>2853</v>
      </c>
      <c r="AE17" s="19" t="s">
        <v>2853</v>
      </c>
      <c r="AF17" s="19" t="s">
        <v>5568</v>
      </c>
      <c r="AG17" s="19" t="s">
        <v>5557</v>
      </c>
      <c r="AH17" s="19" t="s">
        <v>417</v>
      </c>
      <c r="AK17" s="19" t="s">
        <v>2853</v>
      </c>
      <c r="AL17" s="77"/>
      <c r="AM17" s="19" t="s">
        <v>5569</v>
      </c>
      <c r="AN17" s="77">
        <v>45152</v>
      </c>
      <c r="AO17" s="19" t="s">
        <v>5559</v>
      </c>
      <c r="AP17" s="19" t="s">
        <v>483</v>
      </c>
      <c r="AQ17" s="19" t="s">
        <v>39</v>
      </c>
      <c r="AR17" s="19" t="s">
        <v>495</v>
      </c>
      <c r="AS17" s="19" t="s">
        <v>484</v>
      </c>
      <c r="AT17" s="19" t="s">
        <v>2108</v>
      </c>
      <c r="AU17" s="19" t="s">
        <v>116</v>
      </c>
      <c r="AV17" s="19" t="s">
        <v>35</v>
      </c>
      <c r="AW17" s="19" t="s">
        <v>36</v>
      </c>
      <c r="AX17" s="19" t="s">
        <v>37</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560</v>
      </c>
      <c r="L18" s="19" t="s">
        <v>59</v>
      </c>
      <c r="M18" s="19" t="s">
        <v>596</v>
      </c>
      <c r="N18" s="19" t="s">
        <v>126</v>
      </c>
      <c r="O18" s="19" t="s">
        <v>597</v>
      </c>
      <c r="P18" s="19" t="s">
        <v>127</v>
      </c>
      <c r="Q18" s="19" t="s">
        <v>598</v>
      </c>
      <c r="R18" s="19" t="s">
        <v>128</v>
      </c>
      <c r="S18" s="19" t="s">
        <v>316</v>
      </c>
      <c r="T18" s="19" t="s">
        <v>129</v>
      </c>
      <c r="U18" s="19" t="s">
        <v>131</v>
      </c>
      <c r="V18" s="19" t="s">
        <v>599</v>
      </c>
      <c r="W18" s="76" t="s">
        <v>5570</v>
      </c>
      <c r="X18" s="19">
        <v>700000</v>
      </c>
      <c r="Z18" s="77"/>
      <c r="AB18" s="77"/>
      <c r="AD18" s="19" t="s">
        <v>2853</v>
      </c>
      <c r="AE18" s="19" t="s">
        <v>2853</v>
      </c>
      <c r="AF18" s="19" t="s">
        <v>5571</v>
      </c>
      <c r="AG18" s="19" t="s">
        <v>5225</v>
      </c>
      <c r="AH18" s="19" t="s">
        <v>417</v>
      </c>
      <c r="AK18" s="19" t="s">
        <v>2853</v>
      </c>
      <c r="AL18" s="77"/>
      <c r="AM18" s="19" t="s">
        <v>5572</v>
      </c>
      <c r="AN18" s="77">
        <v>45138</v>
      </c>
      <c r="AO18" s="19" t="s">
        <v>5543</v>
      </c>
      <c r="AP18" s="19" t="s">
        <v>483</v>
      </c>
      <c r="AQ18" s="19" t="s">
        <v>132</v>
      </c>
      <c r="AR18" s="19" t="s">
        <v>604</v>
      </c>
      <c r="AS18" s="19" t="s">
        <v>484</v>
      </c>
      <c r="AT18" s="19" t="s">
        <v>383</v>
      </c>
      <c r="AU18" s="19" t="s">
        <v>130</v>
      </c>
      <c r="AV18" s="19" t="s">
        <v>35</v>
      </c>
      <c r="AW18" s="19" t="s">
        <v>65</v>
      </c>
      <c r="AX18" s="19" t="s">
        <v>66</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558</v>
      </c>
      <c r="H19" s="19" t="s">
        <v>57</v>
      </c>
      <c r="I19" s="19" t="s">
        <v>559</v>
      </c>
      <c r="J19" s="19" t="s">
        <v>58</v>
      </c>
      <c r="K19" s="19" t="s">
        <v>560</v>
      </c>
      <c r="L19" s="19" t="s">
        <v>59</v>
      </c>
      <c r="M19" s="19" t="s">
        <v>596</v>
      </c>
      <c r="N19" s="19" t="s">
        <v>126</v>
      </c>
      <c r="O19" s="19" t="s">
        <v>597</v>
      </c>
      <c r="P19" s="19" t="s">
        <v>127</v>
      </c>
      <c r="Q19" s="19" t="s">
        <v>598</v>
      </c>
      <c r="R19" s="19" t="s">
        <v>128</v>
      </c>
      <c r="S19" s="19" t="s">
        <v>316</v>
      </c>
      <c r="T19" s="19" t="s">
        <v>129</v>
      </c>
      <c r="U19" s="19" t="s">
        <v>131</v>
      </c>
      <c r="V19" s="19" t="s">
        <v>599</v>
      </c>
      <c r="W19" s="76" t="s">
        <v>5573</v>
      </c>
      <c r="X19" s="19">
        <v>1531500</v>
      </c>
      <c r="Z19" s="77"/>
      <c r="AB19" s="77"/>
      <c r="AD19" s="19" t="s">
        <v>2853</v>
      </c>
      <c r="AE19" s="19" t="s">
        <v>2853</v>
      </c>
      <c r="AF19" s="19" t="s">
        <v>5574</v>
      </c>
      <c r="AG19" s="19" t="s">
        <v>5575</v>
      </c>
      <c r="AH19" s="19" t="s">
        <v>417</v>
      </c>
      <c r="AK19" s="19" t="s">
        <v>2853</v>
      </c>
      <c r="AL19" s="77"/>
      <c r="AM19" s="19" t="s">
        <v>5576</v>
      </c>
      <c r="AN19" s="77">
        <v>45145</v>
      </c>
      <c r="AO19" s="19" t="s">
        <v>5543</v>
      </c>
      <c r="AP19" s="19" t="s">
        <v>483</v>
      </c>
      <c r="AQ19" s="19" t="s">
        <v>132</v>
      </c>
      <c r="AR19" s="19" t="s">
        <v>604</v>
      </c>
      <c r="AS19" s="19" t="s">
        <v>484</v>
      </c>
      <c r="AT19" s="19" t="s">
        <v>383</v>
      </c>
      <c r="AU19" s="19" t="s">
        <v>130</v>
      </c>
      <c r="AV19" s="19" t="s">
        <v>35</v>
      </c>
      <c r="AW19" s="19" t="s">
        <v>65</v>
      </c>
      <c r="AX19" s="19" t="s">
        <v>66</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560</v>
      </c>
      <c r="L20" s="19" t="s">
        <v>59</v>
      </c>
      <c r="M20" s="19" t="s">
        <v>596</v>
      </c>
      <c r="N20" s="19" t="s">
        <v>126</v>
      </c>
      <c r="O20" s="19" t="s">
        <v>597</v>
      </c>
      <c r="P20" s="19" t="s">
        <v>127</v>
      </c>
      <c r="Q20" s="19" t="s">
        <v>598</v>
      </c>
      <c r="R20" s="19" t="s">
        <v>128</v>
      </c>
      <c r="S20" s="19" t="s">
        <v>316</v>
      </c>
      <c r="T20" s="19" t="s">
        <v>129</v>
      </c>
      <c r="U20" s="19" t="s">
        <v>131</v>
      </c>
      <c r="V20" s="19" t="s">
        <v>599</v>
      </c>
      <c r="W20" s="76" t="s">
        <v>5577</v>
      </c>
      <c r="X20" s="19">
        <v>2173600</v>
      </c>
      <c r="Z20" s="77"/>
      <c r="AB20" s="77"/>
      <c r="AD20" s="19" t="s">
        <v>2853</v>
      </c>
      <c r="AE20" s="19" t="s">
        <v>2853</v>
      </c>
      <c r="AF20" s="19" t="s">
        <v>5578</v>
      </c>
      <c r="AG20" s="19" t="s">
        <v>5575</v>
      </c>
      <c r="AH20" s="19" t="s">
        <v>417</v>
      </c>
      <c r="AK20" s="19" t="s">
        <v>2853</v>
      </c>
      <c r="AL20" s="77"/>
      <c r="AM20" s="19" t="s">
        <v>5579</v>
      </c>
      <c r="AN20" s="77">
        <v>45145</v>
      </c>
      <c r="AO20" s="19" t="s">
        <v>5543</v>
      </c>
      <c r="AP20" s="19" t="s">
        <v>483</v>
      </c>
      <c r="AQ20" s="19" t="s">
        <v>132</v>
      </c>
      <c r="AR20" s="19" t="s">
        <v>604</v>
      </c>
      <c r="AS20" s="19" t="s">
        <v>484</v>
      </c>
      <c r="AT20" s="19" t="s">
        <v>383</v>
      </c>
      <c r="AU20" s="19" t="s">
        <v>130</v>
      </c>
      <c r="AV20" s="19" t="s">
        <v>35</v>
      </c>
      <c r="AW20" s="19" t="s">
        <v>65</v>
      </c>
      <c r="AX20" s="19" t="s">
        <v>66</v>
      </c>
      <c r="AY20" s="66">
        <v>215402</v>
      </c>
      <c r="AZ20" s="66">
        <v>0</v>
      </c>
      <c r="BA20" s="66">
        <v>29373</v>
      </c>
      <c r="BB20" s="66">
        <v>0</v>
      </c>
      <c r="BC20" s="66">
        <v>0</v>
      </c>
    </row>
    <row r="21" spans="1:55" ht="28.8" x14ac:dyDescent="0.3">
      <c r="A21" s="19" t="s">
        <v>465</v>
      </c>
      <c r="B21" s="19" t="s">
        <v>466</v>
      </c>
      <c r="C21" s="19" t="s">
        <v>467</v>
      </c>
      <c r="D21" s="19" t="s">
        <v>468</v>
      </c>
      <c r="E21" s="19" t="s">
        <v>469</v>
      </c>
      <c r="F21" s="19" t="s">
        <v>470</v>
      </c>
      <c r="G21" s="19" t="s">
        <v>558</v>
      </c>
      <c r="H21" s="19" t="s">
        <v>57</v>
      </c>
      <c r="I21" s="19" t="s">
        <v>559</v>
      </c>
      <c r="J21" s="19" t="s">
        <v>58</v>
      </c>
      <c r="K21" s="19" t="s">
        <v>560</v>
      </c>
      <c r="L21" s="19" t="s">
        <v>59</v>
      </c>
      <c r="M21" s="19" t="s">
        <v>596</v>
      </c>
      <c r="N21" s="19" t="s">
        <v>126</v>
      </c>
      <c r="O21" s="19" t="s">
        <v>597</v>
      </c>
      <c r="P21" s="19" t="s">
        <v>127</v>
      </c>
      <c r="Q21" s="19" t="s">
        <v>598</v>
      </c>
      <c r="R21" s="19" t="s">
        <v>128</v>
      </c>
      <c r="S21" s="19" t="s">
        <v>316</v>
      </c>
      <c r="T21" s="19" t="s">
        <v>129</v>
      </c>
      <c r="U21" s="19" t="s">
        <v>131</v>
      </c>
      <c r="V21" s="19" t="s">
        <v>599</v>
      </c>
      <c r="W21" s="76" t="s">
        <v>5580</v>
      </c>
      <c r="X21" s="19">
        <v>1104000</v>
      </c>
      <c r="Z21" s="77"/>
      <c r="AB21" s="77"/>
      <c r="AD21" s="19" t="s">
        <v>2853</v>
      </c>
      <c r="AE21" s="19" t="s">
        <v>2853</v>
      </c>
      <c r="AF21" s="19" t="s">
        <v>5581</v>
      </c>
      <c r="AG21" s="19" t="s">
        <v>5546</v>
      </c>
      <c r="AH21" s="19" t="s">
        <v>417</v>
      </c>
      <c r="AK21" s="19" t="s">
        <v>2853</v>
      </c>
      <c r="AL21" s="77"/>
      <c r="AM21" s="19" t="s">
        <v>5582</v>
      </c>
      <c r="AN21" s="77">
        <v>45147</v>
      </c>
      <c r="AO21" s="19" t="s">
        <v>5543</v>
      </c>
      <c r="AP21" s="19" t="s">
        <v>483</v>
      </c>
      <c r="AQ21" s="19" t="s">
        <v>132</v>
      </c>
      <c r="AR21" s="19" t="s">
        <v>604</v>
      </c>
      <c r="AS21" s="19" t="s">
        <v>484</v>
      </c>
      <c r="AT21" s="19" t="s">
        <v>383</v>
      </c>
      <c r="AU21" s="19" t="s">
        <v>130</v>
      </c>
      <c r="AV21" s="19" t="s">
        <v>35</v>
      </c>
      <c r="AW21" s="19" t="s">
        <v>65</v>
      </c>
      <c r="AX21" s="19" t="s">
        <v>66</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560</v>
      </c>
      <c r="L22" s="19" t="s">
        <v>59</v>
      </c>
      <c r="M22" s="19" t="s">
        <v>596</v>
      </c>
      <c r="N22" s="19" t="s">
        <v>126</v>
      </c>
      <c r="O22" s="19" t="s">
        <v>597</v>
      </c>
      <c r="P22" s="19" t="s">
        <v>127</v>
      </c>
      <c r="Q22" s="19" t="s">
        <v>598</v>
      </c>
      <c r="R22" s="19" t="s">
        <v>128</v>
      </c>
      <c r="S22" s="19" t="s">
        <v>316</v>
      </c>
      <c r="T22" s="19" t="s">
        <v>129</v>
      </c>
      <c r="U22" s="19" t="s">
        <v>131</v>
      </c>
      <c r="V22" s="19" t="s">
        <v>599</v>
      </c>
      <c r="W22" s="76" t="s">
        <v>5583</v>
      </c>
      <c r="X22" s="19">
        <v>3120000</v>
      </c>
      <c r="Z22" s="77"/>
      <c r="AB22" s="77"/>
      <c r="AD22" s="19" t="s">
        <v>2853</v>
      </c>
      <c r="AE22" s="19" t="s">
        <v>2853</v>
      </c>
      <c r="AF22" s="19" t="s">
        <v>5584</v>
      </c>
      <c r="AG22" s="19" t="s">
        <v>5585</v>
      </c>
      <c r="AH22" s="19" t="s">
        <v>417</v>
      </c>
      <c r="AK22" s="19" t="s">
        <v>2853</v>
      </c>
      <c r="AL22" s="77"/>
      <c r="AM22" s="19" t="s">
        <v>5586</v>
      </c>
      <c r="AN22" s="77">
        <v>45146</v>
      </c>
      <c r="AO22" s="19" t="s">
        <v>5543</v>
      </c>
      <c r="AP22" s="19" t="s">
        <v>483</v>
      </c>
      <c r="AQ22" s="19" t="s">
        <v>132</v>
      </c>
      <c r="AR22" s="19" t="s">
        <v>604</v>
      </c>
      <c r="AS22" s="19" t="s">
        <v>484</v>
      </c>
      <c r="AT22" s="19" t="s">
        <v>383</v>
      </c>
      <c r="AU22" s="19" t="s">
        <v>130</v>
      </c>
      <c r="AV22" s="19" t="s">
        <v>35</v>
      </c>
      <c r="AW22" s="19" t="s">
        <v>65</v>
      </c>
      <c r="AX22" s="19" t="s">
        <v>66</v>
      </c>
      <c r="AY22" s="66">
        <v>0</v>
      </c>
      <c r="AZ22" s="66">
        <v>0</v>
      </c>
      <c r="BA22" s="66">
        <v>93600</v>
      </c>
      <c r="BB22" s="66">
        <v>0</v>
      </c>
      <c r="BC22" s="66">
        <v>0</v>
      </c>
    </row>
    <row r="23" spans="1:55" ht="28.8" x14ac:dyDescent="0.3">
      <c r="A23" s="19" t="s">
        <v>465</v>
      </c>
      <c r="B23" s="19" t="s">
        <v>466</v>
      </c>
      <c r="C23" s="19" t="s">
        <v>467</v>
      </c>
      <c r="D23" s="19" t="s">
        <v>468</v>
      </c>
      <c r="E23" s="19" t="s">
        <v>469</v>
      </c>
      <c r="F23" s="19" t="s">
        <v>470</v>
      </c>
      <c r="G23" s="19" t="s">
        <v>558</v>
      </c>
      <c r="H23" s="19" t="s">
        <v>57</v>
      </c>
      <c r="I23" s="19" t="s">
        <v>559</v>
      </c>
      <c r="J23" s="19" t="s">
        <v>58</v>
      </c>
      <c r="K23" s="19" t="s">
        <v>560</v>
      </c>
      <c r="L23" s="19" t="s">
        <v>59</v>
      </c>
      <c r="M23" s="19" t="s">
        <v>596</v>
      </c>
      <c r="N23" s="19" t="s">
        <v>126</v>
      </c>
      <c r="O23" s="19" t="s">
        <v>597</v>
      </c>
      <c r="P23" s="19" t="s">
        <v>127</v>
      </c>
      <c r="Q23" s="19" t="s">
        <v>598</v>
      </c>
      <c r="R23" s="19" t="s">
        <v>128</v>
      </c>
      <c r="S23" s="19" t="s">
        <v>316</v>
      </c>
      <c r="T23" s="19" t="s">
        <v>129</v>
      </c>
      <c r="U23" s="19" t="s">
        <v>131</v>
      </c>
      <c r="V23" s="19" t="s">
        <v>599</v>
      </c>
      <c r="W23" s="76" t="s">
        <v>5587</v>
      </c>
      <c r="X23" s="19">
        <v>200000</v>
      </c>
      <c r="Z23" s="77"/>
      <c r="AB23" s="77"/>
      <c r="AD23" s="19" t="s">
        <v>2853</v>
      </c>
      <c r="AE23" s="19" t="s">
        <v>2853</v>
      </c>
      <c r="AF23" s="19" t="s">
        <v>5588</v>
      </c>
      <c r="AG23" s="19" t="s">
        <v>5565</v>
      </c>
      <c r="AH23" s="19" t="s">
        <v>417</v>
      </c>
      <c r="AK23" s="19" t="s">
        <v>2853</v>
      </c>
      <c r="AL23" s="77"/>
      <c r="AM23" s="19" t="s">
        <v>5589</v>
      </c>
      <c r="AN23" s="77">
        <v>45154</v>
      </c>
      <c r="AO23" s="19" t="s">
        <v>5543</v>
      </c>
      <c r="AP23" s="19" t="s">
        <v>483</v>
      </c>
      <c r="AQ23" s="19" t="s">
        <v>132</v>
      </c>
      <c r="AR23" s="19" t="s">
        <v>604</v>
      </c>
      <c r="AS23" s="19" t="s">
        <v>484</v>
      </c>
      <c r="AT23" s="19" t="s">
        <v>383</v>
      </c>
      <c r="AU23" s="19" t="s">
        <v>130</v>
      </c>
      <c r="AV23" s="19" t="s">
        <v>35</v>
      </c>
      <c r="AW23" s="19" t="s">
        <v>65</v>
      </c>
      <c r="AX23" s="19" t="s">
        <v>66</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596</v>
      </c>
      <c r="N24" s="19" t="s">
        <v>126</v>
      </c>
      <c r="O24" s="19" t="s">
        <v>597</v>
      </c>
      <c r="P24" s="19" t="s">
        <v>127</v>
      </c>
      <c r="Q24" s="19" t="s">
        <v>598</v>
      </c>
      <c r="R24" s="19" t="s">
        <v>128</v>
      </c>
      <c r="S24" s="19" t="s">
        <v>316</v>
      </c>
      <c r="T24" s="19" t="s">
        <v>129</v>
      </c>
      <c r="U24" s="19" t="s">
        <v>202</v>
      </c>
      <c r="V24" s="19" t="s">
        <v>621</v>
      </c>
      <c r="W24" s="76" t="s">
        <v>5590</v>
      </c>
      <c r="X24" s="19">
        <v>1750000</v>
      </c>
      <c r="Z24" s="77"/>
      <c r="AB24" s="77"/>
      <c r="AD24" s="19" t="s">
        <v>2853</v>
      </c>
      <c r="AE24" s="19" t="s">
        <v>2853</v>
      </c>
      <c r="AF24" s="19" t="s">
        <v>5591</v>
      </c>
      <c r="AG24" s="19" t="s">
        <v>5592</v>
      </c>
      <c r="AH24" s="19" t="s">
        <v>417</v>
      </c>
      <c r="AK24" s="19" t="s">
        <v>2853</v>
      </c>
      <c r="AL24" s="77"/>
      <c r="AM24" s="19" t="s">
        <v>5593</v>
      </c>
      <c r="AN24" s="77">
        <v>45156</v>
      </c>
      <c r="AO24" s="19" t="s">
        <v>5543</v>
      </c>
      <c r="AP24" s="19" t="s">
        <v>483</v>
      </c>
      <c r="AQ24" s="19" t="s">
        <v>132</v>
      </c>
      <c r="AR24" s="19" t="s">
        <v>604</v>
      </c>
      <c r="AS24" s="19" t="s">
        <v>484</v>
      </c>
      <c r="AT24" s="19" t="s">
        <v>383</v>
      </c>
      <c r="AU24" s="19" t="s">
        <v>130</v>
      </c>
      <c r="AV24" s="19" t="s">
        <v>35</v>
      </c>
      <c r="AW24" s="19" t="s">
        <v>65</v>
      </c>
      <c r="AX24" s="19" t="s">
        <v>66</v>
      </c>
      <c r="AY24" s="66">
        <v>0</v>
      </c>
      <c r="AZ24" s="66">
        <v>0</v>
      </c>
      <c r="BA24" s="66">
        <v>0</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596</v>
      </c>
      <c r="N25" s="19" t="s">
        <v>126</v>
      </c>
      <c r="O25" s="19" t="s">
        <v>597</v>
      </c>
      <c r="P25" s="19" t="s">
        <v>127</v>
      </c>
      <c r="Q25" s="19" t="s">
        <v>598</v>
      </c>
      <c r="R25" s="19" t="s">
        <v>128</v>
      </c>
      <c r="S25" s="19" t="s">
        <v>316</v>
      </c>
      <c r="T25" s="19" t="s">
        <v>129</v>
      </c>
      <c r="U25" s="19" t="s">
        <v>134</v>
      </c>
      <c r="V25" s="19" t="s">
        <v>1654</v>
      </c>
      <c r="W25" s="76" t="s">
        <v>5594</v>
      </c>
      <c r="X25" s="19">
        <v>770000</v>
      </c>
      <c r="Z25" s="77"/>
      <c r="AB25" s="77"/>
      <c r="AD25" s="19" t="s">
        <v>2853</v>
      </c>
      <c r="AE25" s="19" t="s">
        <v>2853</v>
      </c>
      <c r="AF25" s="19" t="s">
        <v>5595</v>
      </c>
      <c r="AG25" s="19" t="s">
        <v>5263</v>
      </c>
      <c r="AH25" s="19" t="s">
        <v>417</v>
      </c>
      <c r="AK25" s="19" t="s">
        <v>2853</v>
      </c>
      <c r="AL25" s="77"/>
      <c r="AM25" s="19" t="s">
        <v>5596</v>
      </c>
      <c r="AN25" s="77">
        <v>45141</v>
      </c>
      <c r="AO25" s="19" t="s">
        <v>5543</v>
      </c>
      <c r="AP25" s="19" t="s">
        <v>483</v>
      </c>
      <c r="AQ25" s="19" t="s">
        <v>132</v>
      </c>
      <c r="AR25" s="19" t="s">
        <v>604</v>
      </c>
      <c r="AS25" s="19" t="s">
        <v>484</v>
      </c>
      <c r="AT25" s="19" t="s">
        <v>383</v>
      </c>
      <c r="AU25" s="19" t="s">
        <v>130</v>
      </c>
      <c r="AV25" s="19" t="s">
        <v>35</v>
      </c>
      <c r="AW25" s="19" t="s">
        <v>65</v>
      </c>
      <c r="AX25" s="19" t="s">
        <v>66</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596</v>
      </c>
      <c r="N26" s="19" t="s">
        <v>126</v>
      </c>
      <c r="O26" s="19" t="s">
        <v>597</v>
      </c>
      <c r="P26" s="19" t="s">
        <v>127</v>
      </c>
      <c r="Q26" s="19" t="s">
        <v>598</v>
      </c>
      <c r="R26" s="19" t="s">
        <v>128</v>
      </c>
      <c r="S26" s="19" t="s">
        <v>316</v>
      </c>
      <c r="T26" s="19" t="s">
        <v>129</v>
      </c>
      <c r="U26" s="19" t="s">
        <v>134</v>
      </c>
      <c r="V26" s="19" t="s">
        <v>1654</v>
      </c>
      <c r="W26" s="76" t="s">
        <v>5597</v>
      </c>
      <c r="X26" s="19">
        <v>1258000</v>
      </c>
      <c r="Z26" s="77"/>
      <c r="AB26" s="77"/>
      <c r="AD26" s="19" t="s">
        <v>2853</v>
      </c>
      <c r="AE26" s="19" t="s">
        <v>2853</v>
      </c>
      <c r="AF26" s="19" t="s">
        <v>5598</v>
      </c>
      <c r="AG26" s="19" t="s">
        <v>5263</v>
      </c>
      <c r="AH26" s="19" t="s">
        <v>417</v>
      </c>
      <c r="AK26" s="19" t="s">
        <v>2853</v>
      </c>
      <c r="AL26" s="77"/>
      <c r="AM26" s="19" t="s">
        <v>5599</v>
      </c>
      <c r="AN26" s="77">
        <v>45141</v>
      </c>
      <c r="AO26" s="19" t="s">
        <v>5543</v>
      </c>
      <c r="AP26" s="19" t="s">
        <v>483</v>
      </c>
      <c r="AQ26" s="19" t="s">
        <v>132</v>
      </c>
      <c r="AR26" s="19" t="s">
        <v>604</v>
      </c>
      <c r="AS26" s="19" t="s">
        <v>484</v>
      </c>
      <c r="AT26" s="19" t="s">
        <v>383</v>
      </c>
      <c r="AU26" s="19" t="s">
        <v>130</v>
      </c>
      <c r="AV26" s="19" t="s">
        <v>35</v>
      </c>
      <c r="AW26" s="19" t="s">
        <v>65</v>
      </c>
      <c r="AX26" s="19" t="s">
        <v>66</v>
      </c>
      <c r="AY26" s="66">
        <v>0</v>
      </c>
      <c r="AZ26" s="66">
        <v>0</v>
      </c>
      <c r="BA26" s="66">
        <v>0</v>
      </c>
      <c r="BB26" s="66">
        <v>0</v>
      </c>
      <c r="BC26" s="66">
        <v>0</v>
      </c>
    </row>
    <row r="27" spans="1:55" ht="28.8" x14ac:dyDescent="0.3">
      <c r="A27" s="19" t="s">
        <v>465</v>
      </c>
      <c r="B27" s="19" t="s">
        <v>466</v>
      </c>
      <c r="C27" s="19" t="s">
        <v>467</v>
      </c>
      <c r="D27" s="19" t="s">
        <v>468</v>
      </c>
      <c r="E27" s="19" t="s">
        <v>469</v>
      </c>
      <c r="F27" s="19" t="s">
        <v>470</v>
      </c>
      <c r="G27" s="19" t="s">
        <v>558</v>
      </c>
      <c r="H27" s="19" t="s">
        <v>57</v>
      </c>
      <c r="I27" s="19" t="s">
        <v>559</v>
      </c>
      <c r="J27" s="19" t="s">
        <v>58</v>
      </c>
      <c r="K27" s="19" t="s">
        <v>560</v>
      </c>
      <c r="L27" s="19" t="s">
        <v>59</v>
      </c>
      <c r="M27" s="19" t="s">
        <v>596</v>
      </c>
      <c r="N27" s="19" t="s">
        <v>126</v>
      </c>
      <c r="O27" s="19" t="s">
        <v>597</v>
      </c>
      <c r="P27" s="19" t="s">
        <v>127</v>
      </c>
      <c r="Q27" s="19" t="s">
        <v>598</v>
      </c>
      <c r="R27" s="19" t="s">
        <v>128</v>
      </c>
      <c r="S27" s="19" t="s">
        <v>316</v>
      </c>
      <c r="T27" s="19" t="s">
        <v>129</v>
      </c>
      <c r="U27" s="19" t="s">
        <v>134</v>
      </c>
      <c r="V27" s="19" t="s">
        <v>1654</v>
      </c>
      <c r="W27" s="76" t="s">
        <v>5600</v>
      </c>
      <c r="X27" s="19">
        <v>425000</v>
      </c>
      <c r="Z27" s="77"/>
      <c r="AB27" s="77"/>
      <c r="AD27" s="19" t="s">
        <v>2853</v>
      </c>
      <c r="AE27" s="19" t="s">
        <v>2853</v>
      </c>
      <c r="AF27" s="19" t="s">
        <v>5601</v>
      </c>
      <c r="AG27" s="19" t="s">
        <v>5315</v>
      </c>
      <c r="AH27" s="19" t="s">
        <v>417</v>
      </c>
      <c r="AK27" s="19" t="s">
        <v>2853</v>
      </c>
      <c r="AL27" s="77"/>
      <c r="AM27" s="19" t="s">
        <v>5602</v>
      </c>
      <c r="AN27" s="77">
        <v>45142</v>
      </c>
      <c r="AO27" s="19" t="s">
        <v>5543</v>
      </c>
      <c r="AP27" s="19" t="s">
        <v>483</v>
      </c>
      <c r="AQ27" s="19" t="s">
        <v>132</v>
      </c>
      <c r="AR27" s="19" t="s">
        <v>604</v>
      </c>
      <c r="AS27" s="19" t="s">
        <v>484</v>
      </c>
      <c r="AT27" s="19" t="s">
        <v>383</v>
      </c>
      <c r="AU27" s="19" t="s">
        <v>130</v>
      </c>
      <c r="AV27" s="19" t="s">
        <v>35</v>
      </c>
      <c r="AW27" s="19" t="s">
        <v>65</v>
      </c>
      <c r="AX27" s="19" t="s">
        <v>66</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560</v>
      </c>
      <c r="L28" s="19" t="s">
        <v>59</v>
      </c>
      <c r="M28" s="19" t="s">
        <v>596</v>
      </c>
      <c r="N28" s="19" t="s">
        <v>126</v>
      </c>
      <c r="O28" s="19" t="s">
        <v>597</v>
      </c>
      <c r="P28" s="19" t="s">
        <v>127</v>
      </c>
      <c r="Q28" s="19" t="s">
        <v>598</v>
      </c>
      <c r="R28" s="19" t="s">
        <v>128</v>
      </c>
      <c r="S28" s="19" t="s">
        <v>316</v>
      </c>
      <c r="T28" s="19" t="s">
        <v>129</v>
      </c>
      <c r="U28" s="19" t="s">
        <v>134</v>
      </c>
      <c r="V28" s="19" t="s">
        <v>1654</v>
      </c>
      <c r="W28" s="76" t="s">
        <v>5603</v>
      </c>
      <c r="X28" s="19">
        <v>1100000</v>
      </c>
      <c r="Z28" s="77"/>
      <c r="AB28" s="77"/>
      <c r="AD28" s="19" t="s">
        <v>2853</v>
      </c>
      <c r="AE28" s="19" t="s">
        <v>2853</v>
      </c>
      <c r="AF28" s="19" t="s">
        <v>5604</v>
      </c>
      <c r="AG28" s="19" t="s">
        <v>5546</v>
      </c>
      <c r="AH28" s="19" t="s">
        <v>417</v>
      </c>
      <c r="AK28" s="19" t="s">
        <v>2853</v>
      </c>
      <c r="AL28" s="77"/>
      <c r="AM28" s="19" t="s">
        <v>5605</v>
      </c>
      <c r="AN28" s="77">
        <v>45147</v>
      </c>
      <c r="AO28" s="19" t="s">
        <v>5543</v>
      </c>
      <c r="AP28" s="19" t="s">
        <v>483</v>
      </c>
      <c r="AQ28" s="19" t="s">
        <v>132</v>
      </c>
      <c r="AR28" s="19" t="s">
        <v>604</v>
      </c>
      <c r="AS28" s="19" t="s">
        <v>484</v>
      </c>
      <c r="AT28" s="19" t="s">
        <v>383</v>
      </c>
      <c r="AU28" s="19" t="s">
        <v>130</v>
      </c>
      <c r="AV28" s="19" t="s">
        <v>35</v>
      </c>
      <c r="AW28" s="19" t="s">
        <v>65</v>
      </c>
      <c r="AX28" s="19" t="s">
        <v>66</v>
      </c>
      <c r="AY28" s="66">
        <v>0</v>
      </c>
      <c r="AZ28" s="66">
        <v>0</v>
      </c>
      <c r="BA28" s="66">
        <v>0</v>
      </c>
      <c r="BB28" s="66">
        <v>0</v>
      </c>
      <c r="BC28" s="66">
        <v>0</v>
      </c>
    </row>
    <row r="29" spans="1:55" ht="28.8" x14ac:dyDescent="0.3">
      <c r="A29" s="19" t="s">
        <v>465</v>
      </c>
      <c r="B29" s="19" t="s">
        <v>466</v>
      </c>
      <c r="C29" s="19" t="s">
        <v>467</v>
      </c>
      <c r="D29" s="19" t="s">
        <v>468</v>
      </c>
      <c r="E29" s="19" t="s">
        <v>469</v>
      </c>
      <c r="F29" s="19" t="s">
        <v>470</v>
      </c>
      <c r="G29" s="19" t="s">
        <v>558</v>
      </c>
      <c r="H29" s="19" t="s">
        <v>57</v>
      </c>
      <c r="I29" s="19" t="s">
        <v>559</v>
      </c>
      <c r="J29" s="19" t="s">
        <v>58</v>
      </c>
      <c r="K29" s="19" t="s">
        <v>560</v>
      </c>
      <c r="L29" s="19" t="s">
        <v>59</v>
      </c>
      <c r="M29" s="19" t="s">
        <v>596</v>
      </c>
      <c r="N29" s="19" t="s">
        <v>126</v>
      </c>
      <c r="O29" s="19" t="s">
        <v>597</v>
      </c>
      <c r="P29" s="19" t="s">
        <v>127</v>
      </c>
      <c r="Q29" s="19" t="s">
        <v>598</v>
      </c>
      <c r="R29" s="19" t="s">
        <v>128</v>
      </c>
      <c r="S29" s="19" t="s">
        <v>316</v>
      </c>
      <c r="T29" s="19" t="s">
        <v>129</v>
      </c>
      <c r="U29" s="19" t="s">
        <v>134</v>
      </c>
      <c r="V29" s="19" t="s">
        <v>1654</v>
      </c>
      <c r="W29" s="76" t="s">
        <v>5606</v>
      </c>
      <c r="X29" s="19">
        <v>440000</v>
      </c>
      <c r="Z29" s="77"/>
      <c r="AB29" s="77"/>
      <c r="AD29" s="19" t="s">
        <v>2853</v>
      </c>
      <c r="AE29" s="19" t="s">
        <v>2853</v>
      </c>
      <c r="AF29" s="19" t="s">
        <v>5607</v>
      </c>
      <c r="AG29" s="19" t="s">
        <v>5526</v>
      </c>
      <c r="AH29" s="19" t="s">
        <v>417</v>
      </c>
      <c r="AK29" s="19" t="s">
        <v>2853</v>
      </c>
      <c r="AL29" s="77"/>
      <c r="AM29" s="19" t="s">
        <v>5608</v>
      </c>
      <c r="AN29" s="77">
        <v>45149</v>
      </c>
      <c r="AO29" s="19" t="s">
        <v>5543</v>
      </c>
      <c r="AP29" s="19" t="s">
        <v>483</v>
      </c>
      <c r="AQ29" s="19" t="s">
        <v>132</v>
      </c>
      <c r="AR29" s="19" t="s">
        <v>604</v>
      </c>
      <c r="AS29" s="19" t="s">
        <v>484</v>
      </c>
      <c r="AT29" s="19" t="s">
        <v>383</v>
      </c>
      <c r="AU29" s="19" t="s">
        <v>130</v>
      </c>
      <c r="AV29" s="19" t="s">
        <v>35</v>
      </c>
      <c r="AW29" s="19" t="s">
        <v>65</v>
      </c>
      <c r="AX29" s="19" t="s">
        <v>66</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560</v>
      </c>
      <c r="L30" s="19" t="s">
        <v>59</v>
      </c>
      <c r="M30" s="19" t="s">
        <v>596</v>
      </c>
      <c r="N30" s="19" t="s">
        <v>126</v>
      </c>
      <c r="O30" s="19" t="s">
        <v>597</v>
      </c>
      <c r="P30" s="19" t="s">
        <v>127</v>
      </c>
      <c r="Q30" s="19" t="s">
        <v>598</v>
      </c>
      <c r="R30" s="19" t="s">
        <v>128</v>
      </c>
      <c r="S30" s="19" t="s">
        <v>316</v>
      </c>
      <c r="T30" s="19" t="s">
        <v>129</v>
      </c>
      <c r="U30" s="19" t="s">
        <v>134</v>
      </c>
      <c r="V30" s="19" t="s">
        <v>1654</v>
      </c>
      <c r="W30" s="76" t="s">
        <v>5609</v>
      </c>
      <c r="X30" s="19">
        <v>1000000</v>
      </c>
      <c r="Z30" s="77"/>
      <c r="AB30" s="77"/>
      <c r="AD30" s="19" t="s">
        <v>2853</v>
      </c>
      <c r="AE30" s="19" t="s">
        <v>2853</v>
      </c>
      <c r="AF30" s="19" t="s">
        <v>5610</v>
      </c>
      <c r="AG30" s="19" t="s">
        <v>5526</v>
      </c>
      <c r="AH30" s="19" t="s">
        <v>417</v>
      </c>
      <c r="AK30" s="19" t="s">
        <v>2853</v>
      </c>
      <c r="AL30" s="77"/>
      <c r="AM30" s="19" t="s">
        <v>5611</v>
      </c>
      <c r="AN30" s="77">
        <v>45149</v>
      </c>
      <c r="AO30" s="19" t="s">
        <v>5543</v>
      </c>
      <c r="AP30" s="19" t="s">
        <v>483</v>
      </c>
      <c r="AQ30" s="19" t="s">
        <v>132</v>
      </c>
      <c r="AR30" s="19" t="s">
        <v>604</v>
      </c>
      <c r="AS30" s="19" t="s">
        <v>484</v>
      </c>
      <c r="AT30" s="19" t="s">
        <v>383</v>
      </c>
      <c r="AU30" s="19" t="s">
        <v>130</v>
      </c>
      <c r="AV30" s="19" t="s">
        <v>35</v>
      </c>
      <c r="AW30" s="19" t="s">
        <v>65</v>
      </c>
      <c r="AX30" s="19" t="s">
        <v>66</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558</v>
      </c>
      <c r="H31" s="19" t="s">
        <v>57</v>
      </c>
      <c r="I31" s="19" t="s">
        <v>559</v>
      </c>
      <c r="J31" s="19" t="s">
        <v>58</v>
      </c>
      <c r="K31" s="19" t="s">
        <v>560</v>
      </c>
      <c r="L31" s="19" t="s">
        <v>59</v>
      </c>
      <c r="M31" s="19" t="s">
        <v>596</v>
      </c>
      <c r="N31" s="19" t="s">
        <v>126</v>
      </c>
      <c r="O31" s="19" t="s">
        <v>597</v>
      </c>
      <c r="P31" s="19" t="s">
        <v>127</v>
      </c>
      <c r="Q31" s="19" t="s">
        <v>598</v>
      </c>
      <c r="R31" s="19" t="s">
        <v>128</v>
      </c>
      <c r="S31" s="19" t="s">
        <v>316</v>
      </c>
      <c r="T31" s="19" t="s">
        <v>129</v>
      </c>
      <c r="U31" s="19" t="s">
        <v>134</v>
      </c>
      <c r="V31" s="19" t="s">
        <v>1654</v>
      </c>
      <c r="W31" s="76" t="s">
        <v>5612</v>
      </c>
      <c r="X31" s="19">
        <v>1105500</v>
      </c>
      <c r="Z31" s="77"/>
      <c r="AB31" s="77"/>
      <c r="AD31" s="19" t="s">
        <v>2853</v>
      </c>
      <c r="AE31" s="19" t="s">
        <v>2853</v>
      </c>
      <c r="AF31" s="19" t="s">
        <v>5613</v>
      </c>
      <c r="AG31" s="19" t="s">
        <v>5614</v>
      </c>
      <c r="AH31" s="19" t="s">
        <v>417</v>
      </c>
      <c r="AK31" s="19" t="s">
        <v>2853</v>
      </c>
      <c r="AL31" s="77"/>
      <c r="AM31" s="19" t="s">
        <v>5615</v>
      </c>
      <c r="AN31" s="77">
        <v>45155</v>
      </c>
      <c r="AO31" s="19" t="s">
        <v>5543</v>
      </c>
      <c r="AP31" s="19" t="s">
        <v>483</v>
      </c>
      <c r="AQ31" s="19" t="s">
        <v>132</v>
      </c>
      <c r="AR31" s="19" t="s">
        <v>604</v>
      </c>
      <c r="AS31" s="19" t="s">
        <v>484</v>
      </c>
      <c r="AT31" s="19" t="s">
        <v>383</v>
      </c>
      <c r="AU31" s="19" t="s">
        <v>130</v>
      </c>
      <c r="AV31" s="19" t="s">
        <v>35</v>
      </c>
      <c r="AW31" s="19" t="s">
        <v>65</v>
      </c>
      <c r="AX31" s="19" t="s">
        <v>66</v>
      </c>
      <c r="AY31" s="66">
        <v>0</v>
      </c>
      <c r="AZ31" s="66">
        <v>0</v>
      </c>
      <c r="BA31" s="66">
        <v>0</v>
      </c>
      <c r="BB31" s="66">
        <v>0</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560</v>
      </c>
      <c r="L32" s="19" t="s">
        <v>59</v>
      </c>
      <c r="M32" s="19" t="s">
        <v>596</v>
      </c>
      <c r="N32" s="19" t="s">
        <v>126</v>
      </c>
      <c r="O32" s="19" t="s">
        <v>597</v>
      </c>
      <c r="P32" s="19" t="s">
        <v>127</v>
      </c>
      <c r="Q32" s="19" t="s">
        <v>598</v>
      </c>
      <c r="R32" s="19" t="s">
        <v>128</v>
      </c>
      <c r="S32" s="19" t="s">
        <v>316</v>
      </c>
      <c r="T32" s="19" t="s">
        <v>129</v>
      </c>
      <c r="U32" s="19" t="s">
        <v>134</v>
      </c>
      <c r="V32" s="19" t="s">
        <v>1654</v>
      </c>
      <c r="W32" s="76" t="s">
        <v>5616</v>
      </c>
      <c r="X32" s="19">
        <v>440000</v>
      </c>
      <c r="Z32" s="77"/>
      <c r="AB32" s="77"/>
      <c r="AD32" s="19" t="s">
        <v>2853</v>
      </c>
      <c r="AE32" s="19" t="s">
        <v>2853</v>
      </c>
      <c r="AF32" s="19" t="s">
        <v>5617</v>
      </c>
      <c r="AG32" s="19" t="s">
        <v>5618</v>
      </c>
      <c r="AH32" s="19" t="s">
        <v>417</v>
      </c>
      <c r="AK32" s="19" t="s">
        <v>2853</v>
      </c>
      <c r="AL32" s="77"/>
      <c r="AM32" s="19" t="s">
        <v>5619</v>
      </c>
      <c r="AN32" s="77">
        <v>45160</v>
      </c>
      <c r="AO32" s="19" t="s">
        <v>5620</v>
      </c>
      <c r="AP32" s="19" t="s">
        <v>483</v>
      </c>
      <c r="AQ32" s="19" t="s">
        <v>132</v>
      </c>
      <c r="AR32" s="19" t="s">
        <v>604</v>
      </c>
      <c r="AS32" s="19" t="s">
        <v>484</v>
      </c>
      <c r="AT32" s="19" t="s">
        <v>383</v>
      </c>
      <c r="AU32" s="19" t="s">
        <v>130</v>
      </c>
      <c r="AV32" s="19" t="s">
        <v>35</v>
      </c>
      <c r="AW32" s="19" t="s">
        <v>65</v>
      </c>
      <c r="AX32" s="19" t="s">
        <v>66</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558</v>
      </c>
      <c r="H33" s="19" t="s">
        <v>57</v>
      </c>
      <c r="I33" s="19" t="s">
        <v>559</v>
      </c>
      <c r="J33" s="19" t="s">
        <v>58</v>
      </c>
      <c r="K33" s="19" t="s">
        <v>560</v>
      </c>
      <c r="L33" s="19" t="s">
        <v>59</v>
      </c>
      <c r="M33" s="19" t="s">
        <v>596</v>
      </c>
      <c r="N33" s="19" t="s">
        <v>126</v>
      </c>
      <c r="O33" s="19" t="s">
        <v>597</v>
      </c>
      <c r="P33" s="19" t="s">
        <v>127</v>
      </c>
      <c r="Q33" s="19" t="s">
        <v>598</v>
      </c>
      <c r="R33" s="19" t="s">
        <v>128</v>
      </c>
      <c r="S33" s="19" t="s">
        <v>316</v>
      </c>
      <c r="T33" s="19" t="s">
        <v>129</v>
      </c>
      <c r="U33" s="19" t="s">
        <v>134</v>
      </c>
      <c r="V33" s="19" t="s">
        <v>1654</v>
      </c>
      <c r="W33" s="76" t="s">
        <v>5621</v>
      </c>
      <c r="X33" s="19">
        <v>954000</v>
      </c>
      <c r="Z33" s="77"/>
      <c r="AB33" s="77"/>
      <c r="AD33" s="19" t="s">
        <v>2853</v>
      </c>
      <c r="AE33" s="19" t="s">
        <v>2853</v>
      </c>
      <c r="AF33" s="19" t="s">
        <v>5622</v>
      </c>
      <c r="AG33" s="19" t="s">
        <v>5618</v>
      </c>
      <c r="AH33" s="19" t="s">
        <v>417</v>
      </c>
      <c r="AK33" s="19" t="s">
        <v>2853</v>
      </c>
      <c r="AL33" s="77"/>
      <c r="AM33" s="19" t="s">
        <v>5623</v>
      </c>
      <c r="AN33" s="77">
        <v>45160</v>
      </c>
      <c r="AO33" s="19" t="s">
        <v>5620</v>
      </c>
      <c r="AP33" s="19" t="s">
        <v>483</v>
      </c>
      <c r="AQ33" s="19" t="s">
        <v>132</v>
      </c>
      <c r="AR33" s="19" t="s">
        <v>604</v>
      </c>
      <c r="AS33" s="19" t="s">
        <v>484</v>
      </c>
      <c r="AT33" s="19" t="s">
        <v>383</v>
      </c>
      <c r="AU33" s="19" t="s">
        <v>130</v>
      </c>
      <c r="AV33" s="19" t="s">
        <v>35</v>
      </c>
      <c r="AW33" s="19" t="s">
        <v>65</v>
      </c>
      <c r="AX33" s="19" t="s">
        <v>66</v>
      </c>
      <c r="AY33" s="66">
        <v>0</v>
      </c>
      <c r="AZ33" s="66">
        <v>0</v>
      </c>
      <c r="BA33" s="66">
        <v>0</v>
      </c>
      <c r="BB33" s="66">
        <v>0</v>
      </c>
      <c r="BC33" s="66">
        <v>0</v>
      </c>
    </row>
    <row r="34" spans="1:55" ht="28.8" x14ac:dyDescent="0.3">
      <c r="A34" s="19" t="s">
        <v>465</v>
      </c>
      <c r="B34" s="19" t="s">
        <v>466</v>
      </c>
      <c r="C34" s="19" t="s">
        <v>467</v>
      </c>
      <c r="D34" s="19" t="s">
        <v>468</v>
      </c>
      <c r="E34" s="19" t="s">
        <v>469</v>
      </c>
      <c r="F34" s="19" t="s">
        <v>470</v>
      </c>
      <c r="G34" s="19" t="s">
        <v>558</v>
      </c>
      <c r="H34" s="19" t="s">
        <v>57</v>
      </c>
      <c r="I34" s="19" t="s">
        <v>559</v>
      </c>
      <c r="J34" s="19" t="s">
        <v>58</v>
      </c>
      <c r="K34" s="19" t="s">
        <v>560</v>
      </c>
      <c r="L34" s="19" t="s">
        <v>59</v>
      </c>
      <c r="M34" s="19" t="s">
        <v>596</v>
      </c>
      <c r="N34" s="19" t="s">
        <v>126</v>
      </c>
      <c r="O34" s="19" t="s">
        <v>597</v>
      </c>
      <c r="P34" s="19" t="s">
        <v>127</v>
      </c>
      <c r="Q34" s="19" t="s">
        <v>598</v>
      </c>
      <c r="R34" s="19" t="s">
        <v>128</v>
      </c>
      <c r="S34" s="19" t="s">
        <v>316</v>
      </c>
      <c r="T34" s="19" t="s">
        <v>129</v>
      </c>
      <c r="U34" s="19" t="s">
        <v>204</v>
      </c>
      <c r="V34" s="19" t="s">
        <v>610</v>
      </c>
      <c r="W34" s="76" t="s">
        <v>5624</v>
      </c>
      <c r="X34" s="19">
        <v>278100</v>
      </c>
      <c r="Z34" s="77"/>
      <c r="AB34" s="77"/>
      <c r="AD34" s="19" t="s">
        <v>2853</v>
      </c>
      <c r="AE34" s="19" t="s">
        <v>2853</v>
      </c>
      <c r="AF34" s="19" t="s">
        <v>5625</v>
      </c>
      <c r="AG34" s="19" t="s">
        <v>5618</v>
      </c>
      <c r="AH34" s="19" t="s">
        <v>417</v>
      </c>
      <c r="AK34" s="19" t="s">
        <v>2853</v>
      </c>
      <c r="AL34" s="77"/>
      <c r="AM34" s="19" t="s">
        <v>5626</v>
      </c>
      <c r="AN34" s="77">
        <v>45160</v>
      </c>
      <c r="AO34" s="19" t="s">
        <v>5620</v>
      </c>
      <c r="AP34" s="19" t="s">
        <v>483</v>
      </c>
      <c r="AQ34" s="19" t="s">
        <v>132</v>
      </c>
      <c r="AR34" s="19" t="s">
        <v>604</v>
      </c>
      <c r="AS34" s="19" t="s">
        <v>484</v>
      </c>
      <c r="AT34" s="19" t="s">
        <v>383</v>
      </c>
      <c r="AU34" s="19" t="s">
        <v>130</v>
      </c>
      <c r="AV34" s="19" t="s">
        <v>35</v>
      </c>
      <c r="AW34" s="19" t="s">
        <v>65</v>
      </c>
      <c r="AX34" s="19" t="s">
        <v>66</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558</v>
      </c>
      <c r="H35" s="19" t="s">
        <v>57</v>
      </c>
      <c r="I35" s="19" t="s">
        <v>559</v>
      </c>
      <c r="J35" s="19" t="s">
        <v>58</v>
      </c>
      <c r="K35" s="19" t="s">
        <v>560</v>
      </c>
      <c r="L35" s="19" t="s">
        <v>59</v>
      </c>
      <c r="M35" s="19" t="s">
        <v>596</v>
      </c>
      <c r="N35" s="19" t="s">
        <v>126</v>
      </c>
      <c r="O35" s="19" t="s">
        <v>597</v>
      </c>
      <c r="P35" s="19" t="s">
        <v>127</v>
      </c>
      <c r="Q35" s="19" t="s">
        <v>598</v>
      </c>
      <c r="R35" s="19" t="s">
        <v>128</v>
      </c>
      <c r="S35" s="19" t="s">
        <v>276</v>
      </c>
      <c r="T35" s="19" t="s">
        <v>98</v>
      </c>
      <c r="U35" s="19" t="s">
        <v>89</v>
      </c>
      <c r="V35" s="19" t="s">
        <v>1689</v>
      </c>
      <c r="W35" s="76" t="s">
        <v>5627</v>
      </c>
      <c r="X35" s="19">
        <v>997000</v>
      </c>
      <c r="Z35" s="77"/>
      <c r="AB35" s="77"/>
      <c r="AD35" s="19" t="s">
        <v>2853</v>
      </c>
      <c r="AE35" s="19" t="s">
        <v>2853</v>
      </c>
      <c r="AF35" s="19" t="s">
        <v>5628</v>
      </c>
      <c r="AG35" s="19" t="s">
        <v>5557</v>
      </c>
      <c r="AH35" s="19" t="s">
        <v>417</v>
      </c>
      <c r="AK35" s="19" t="s">
        <v>2853</v>
      </c>
      <c r="AL35" s="77"/>
      <c r="AM35" s="19" t="s">
        <v>5629</v>
      </c>
      <c r="AN35" s="77">
        <v>45152</v>
      </c>
      <c r="AO35" s="19" t="s">
        <v>5543</v>
      </c>
      <c r="AP35" s="19" t="s">
        <v>483</v>
      </c>
      <c r="AQ35" s="19" t="s">
        <v>132</v>
      </c>
      <c r="AR35" s="19" t="s">
        <v>629</v>
      </c>
      <c r="AS35" s="19" t="s">
        <v>484</v>
      </c>
      <c r="AT35" s="19" t="s">
        <v>383</v>
      </c>
      <c r="AU35" s="19" t="s">
        <v>136</v>
      </c>
      <c r="AV35" s="19" t="s">
        <v>35</v>
      </c>
      <c r="AW35" s="19" t="s">
        <v>65</v>
      </c>
      <c r="AX35" s="19" t="s">
        <v>66</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558</v>
      </c>
      <c r="H36" s="19" t="s">
        <v>57</v>
      </c>
      <c r="I36" s="19" t="s">
        <v>559</v>
      </c>
      <c r="J36" s="19" t="s">
        <v>58</v>
      </c>
      <c r="K36" s="19" t="s">
        <v>560</v>
      </c>
      <c r="L36" s="19" t="s">
        <v>59</v>
      </c>
      <c r="M36" s="19" t="s">
        <v>596</v>
      </c>
      <c r="N36" s="19" t="s">
        <v>126</v>
      </c>
      <c r="O36" s="19" t="s">
        <v>597</v>
      </c>
      <c r="P36" s="19" t="s">
        <v>127</v>
      </c>
      <c r="Q36" s="19" t="s">
        <v>598</v>
      </c>
      <c r="R36" s="19" t="s">
        <v>128</v>
      </c>
      <c r="S36" s="19" t="s">
        <v>276</v>
      </c>
      <c r="T36" s="19" t="s">
        <v>98</v>
      </c>
      <c r="U36" s="19" t="s">
        <v>89</v>
      </c>
      <c r="V36" s="19" t="s">
        <v>1689</v>
      </c>
      <c r="W36" s="76" t="s">
        <v>5630</v>
      </c>
      <c r="X36" s="19">
        <v>998000</v>
      </c>
      <c r="Z36" s="77"/>
      <c r="AB36" s="77"/>
      <c r="AD36" s="19" t="s">
        <v>2853</v>
      </c>
      <c r="AE36" s="19" t="s">
        <v>2853</v>
      </c>
      <c r="AF36" s="19" t="s">
        <v>5631</v>
      </c>
      <c r="AG36" s="19" t="s">
        <v>5557</v>
      </c>
      <c r="AH36" s="19" t="s">
        <v>417</v>
      </c>
      <c r="AK36" s="19" t="s">
        <v>2853</v>
      </c>
      <c r="AL36" s="77"/>
      <c r="AM36" s="19" t="s">
        <v>5632</v>
      </c>
      <c r="AN36" s="77">
        <v>45152</v>
      </c>
      <c r="AO36" s="19" t="s">
        <v>5543</v>
      </c>
      <c r="AP36" s="19" t="s">
        <v>483</v>
      </c>
      <c r="AQ36" s="19" t="s">
        <v>132</v>
      </c>
      <c r="AR36" s="19" t="s">
        <v>629</v>
      </c>
      <c r="AS36" s="19" t="s">
        <v>484</v>
      </c>
      <c r="AT36" s="19" t="s">
        <v>383</v>
      </c>
      <c r="AU36" s="19" t="s">
        <v>136</v>
      </c>
      <c r="AV36" s="19" t="s">
        <v>35</v>
      </c>
      <c r="AW36" s="19" t="s">
        <v>65</v>
      </c>
      <c r="AX36" s="19" t="s">
        <v>66</v>
      </c>
      <c r="AY36" s="66">
        <v>0</v>
      </c>
      <c r="AZ36" s="66">
        <v>0</v>
      </c>
      <c r="BA36" s="66">
        <v>0</v>
      </c>
      <c r="BB36" s="66">
        <v>0</v>
      </c>
      <c r="BC36" s="66">
        <v>0</v>
      </c>
    </row>
    <row r="37" spans="1:55" ht="28.8" x14ac:dyDescent="0.3">
      <c r="A37" s="19" t="s">
        <v>465</v>
      </c>
      <c r="B37" s="19" t="s">
        <v>466</v>
      </c>
      <c r="C37" s="19" t="s">
        <v>467</v>
      </c>
      <c r="D37" s="19" t="s">
        <v>468</v>
      </c>
      <c r="E37" s="19" t="s">
        <v>469</v>
      </c>
      <c r="F37" s="19" t="s">
        <v>470</v>
      </c>
      <c r="G37" s="19" t="s">
        <v>558</v>
      </c>
      <c r="H37" s="19" t="s">
        <v>57</v>
      </c>
      <c r="I37" s="19" t="s">
        <v>559</v>
      </c>
      <c r="J37" s="19" t="s">
        <v>58</v>
      </c>
      <c r="K37" s="19" t="s">
        <v>560</v>
      </c>
      <c r="L37" s="19" t="s">
        <v>59</v>
      </c>
      <c r="M37" s="19" t="s">
        <v>596</v>
      </c>
      <c r="N37" s="19" t="s">
        <v>126</v>
      </c>
      <c r="O37" s="19" t="s">
        <v>597</v>
      </c>
      <c r="P37" s="19" t="s">
        <v>127</v>
      </c>
      <c r="Q37" s="19" t="s">
        <v>598</v>
      </c>
      <c r="R37" s="19" t="s">
        <v>128</v>
      </c>
      <c r="S37" s="19" t="s">
        <v>276</v>
      </c>
      <c r="T37" s="19" t="s">
        <v>98</v>
      </c>
      <c r="U37" s="19" t="s">
        <v>89</v>
      </c>
      <c r="V37" s="19" t="s">
        <v>1689</v>
      </c>
      <c r="W37" s="76" t="s">
        <v>5633</v>
      </c>
      <c r="X37" s="19">
        <v>996000</v>
      </c>
      <c r="Z37" s="77"/>
      <c r="AB37" s="77"/>
      <c r="AD37" s="19" t="s">
        <v>2853</v>
      </c>
      <c r="AE37" s="19" t="s">
        <v>2853</v>
      </c>
      <c r="AF37" s="19" t="s">
        <v>5634</v>
      </c>
      <c r="AG37" s="19" t="s">
        <v>5557</v>
      </c>
      <c r="AH37" s="19" t="s">
        <v>417</v>
      </c>
      <c r="AK37" s="19" t="s">
        <v>2853</v>
      </c>
      <c r="AL37" s="77"/>
      <c r="AM37" s="19" t="s">
        <v>5635</v>
      </c>
      <c r="AN37" s="77">
        <v>45152</v>
      </c>
      <c r="AO37" s="19" t="s">
        <v>5543</v>
      </c>
      <c r="AP37" s="19" t="s">
        <v>483</v>
      </c>
      <c r="AQ37" s="19" t="s">
        <v>132</v>
      </c>
      <c r="AR37" s="19" t="s">
        <v>629</v>
      </c>
      <c r="AS37" s="19" t="s">
        <v>484</v>
      </c>
      <c r="AT37" s="19" t="s">
        <v>383</v>
      </c>
      <c r="AU37" s="19" t="s">
        <v>136</v>
      </c>
      <c r="AV37" s="19" t="s">
        <v>35</v>
      </c>
      <c r="AW37" s="19" t="s">
        <v>65</v>
      </c>
      <c r="AX37" s="19" t="s">
        <v>66</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558</v>
      </c>
      <c r="H38" s="19" t="s">
        <v>57</v>
      </c>
      <c r="I38" s="19" t="s">
        <v>559</v>
      </c>
      <c r="J38" s="19" t="s">
        <v>58</v>
      </c>
      <c r="K38" s="19" t="s">
        <v>560</v>
      </c>
      <c r="L38" s="19" t="s">
        <v>59</v>
      </c>
      <c r="M38" s="19" t="s">
        <v>596</v>
      </c>
      <c r="N38" s="19" t="s">
        <v>126</v>
      </c>
      <c r="O38" s="19" t="s">
        <v>597</v>
      </c>
      <c r="P38" s="19" t="s">
        <v>127</v>
      </c>
      <c r="Q38" s="19" t="s">
        <v>598</v>
      </c>
      <c r="R38" s="19" t="s">
        <v>128</v>
      </c>
      <c r="S38" s="19" t="s">
        <v>276</v>
      </c>
      <c r="T38" s="19" t="s">
        <v>98</v>
      </c>
      <c r="U38" s="19" t="s">
        <v>89</v>
      </c>
      <c r="V38" s="19" t="s">
        <v>1689</v>
      </c>
      <c r="W38" s="76" t="s">
        <v>5636</v>
      </c>
      <c r="X38" s="19">
        <v>1000000</v>
      </c>
      <c r="Z38" s="77"/>
      <c r="AB38" s="77"/>
      <c r="AD38" s="19" t="s">
        <v>2853</v>
      </c>
      <c r="AE38" s="19" t="s">
        <v>2853</v>
      </c>
      <c r="AF38" s="19" t="s">
        <v>5637</v>
      </c>
      <c r="AG38" s="19" t="s">
        <v>5557</v>
      </c>
      <c r="AH38" s="19" t="s">
        <v>417</v>
      </c>
      <c r="AK38" s="19" t="s">
        <v>2853</v>
      </c>
      <c r="AL38" s="77"/>
      <c r="AM38" s="19" t="s">
        <v>5638</v>
      </c>
      <c r="AN38" s="77">
        <v>45152</v>
      </c>
      <c r="AO38" s="19" t="s">
        <v>5543</v>
      </c>
      <c r="AP38" s="19" t="s">
        <v>483</v>
      </c>
      <c r="AQ38" s="19" t="s">
        <v>132</v>
      </c>
      <c r="AR38" s="19" t="s">
        <v>629</v>
      </c>
      <c r="AS38" s="19" t="s">
        <v>484</v>
      </c>
      <c r="AT38" s="19" t="s">
        <v>383</v>
      </c>
      <c r="AU38" s="19" t="s">
        <v>136</v>
      </c>
      <c r="AV38" s="19" t="s">
        <v>35</v>
      </c>
      <c r="AW38" s="19" t="s">
        <v>65</v>
      </c>
      <c r="AX38" s="19" t="s">
        <v>66</v>
      </c>
      <c r="AY38" s="66">
        <v>0</v>
      </c>
      <c r="AZ38" s="66">
        <v>0</v>
      </c>
      <c r="BA38" s="66">
        <v>0</v>
      </c>
      <c r="BB38" s="66">
        <v>0</v>
      </c>
      <c r="BC38" s="66">
        <v>0</v>
      </c>
    </row>
    <row r="39" spans="1:55" ht="28.8" x14ac:dyDescent="0.3">
      <c r="A39" s="19" t="s">
        <v>465</v>
      </c>
      <c r="B39" s="19" t="s">
        <v>466</v>
      </c>
      <c r="C39" s="19" t="s">
        <v>467</v>
      </c>
      <c r="D39" s="19" t="s">
        <v>468</v>
      </c>
      <c r="E39" s="19" t="s">
        <v>469</v>
      </c>
      <c r="F39" s="19" t="s">
        <v>470</v>
      </c>
      <c r="G39" s="19" t="s">
        <v>558</v>
      </c>
      <c r="H39" s="19" t="s">
        <v>57</v>
      </c>
      <c r="I39" s="19" t="s">
        <v>559</v>
      </c>
      <c r="J39" s="19" t="s">
        <v>58</v>
      </c>
      <c r="K39" s="19" t="s">
        <v>560</v>
      </c>
      <c r="L39" s="19" t="s">
        <v>59</v>
      </c>
      <c r="M39" s="19" t="s">
        <v>596</v>
      </c>
      <c r="N39" s="19" t="s">
        <v>126</v>
      </c>
      <c r="O39" s="19" t="s">
        <v>597</v>
      </c>
      <c r="P39" s="19" t="s">
        <v>127</v>
      </c>
      <c r="Q39" s="19" t="s">
        <v>598</v>
      </c>
      <c r="R39" s="19" t="s">
        <v>128</v>
      </c>
      <c r="S39" s="19" t="s">
        <v>276</v>
      </c>
      <c r="T39" s="19" t="s">
        <v>98</v>
      </c>
      <c r="U39" s="19" t="s">
        <v>90</v>
      </c>
      <c r="V39" s="19" t="s">
        <v>1702</v>
      </c>
      <c r="W39" s="76" t="s">
        <v>5639</v>
      </c>
      <c r="X39" s="19">
        <v>1495000</v>
      </c>
      <c r="Z39" s="77"/>
      <c r="AB39" s="77"/>
      <c r="AD39" s="19" t="s">
        <v>2853</v>
      </c>
      <c r="AE39" s="19" t="s">
        <v>2853</v>
      </c>
      <c r="AF39" s="19" t="s">
        <v>5640</v>
      </c>
      <c r="AG39" s="19" t="s">
        <v>5557</v>
      </c>
      <c r="AH39" s="19" t="s">
        <v>417</v>
      </c>
      <c r="AK39" s="19" t="s">
        <v>2853</v>
      </c>
      <c r="AL39" s="77"/>
      <c r="AM39" s="19" t="s">
        <v>5641</v>
      </c>
      <c r="AN39" s="77">
        <v>45152</v>
      </c>
      <c r="AO39" s="19" t="s">
        <v>5543</v>
      </c>
      <c r="AP39" s="19" t="s">
        <v>483</v>
      </c>
      <c r="AQ39" s="19" t="s">
        <v>132</v>
      </c>
      <c r="AR39" s="19" t="s">
        <v>629</v>
      </c>
      <c r="AS39" s="19" t="s">
        <v>484</v>
      </c>
      <c r="AT39" s="19" t="s">
        <v>383</v>
      </c>
      <c r="AU39" s="19" t="s">
        <v>136</v>
      </c>
      <c r="AV39" s="19" t="s">
        <v>35</v>
      </c>
      <c r="AW39" s="19" t="s">
        <v>65</v>
      </c>
      <c r="AX39" s="19" t="s">
        <v>66</v>
      </c>
      <c r="AY39" s="66">
        <v>0</v>
      </c>
      <c r="AZ39" s="66">
        <v>0</v>
      </c>
      <c r="BA39" s="66">
        <v>0</v>
      </c>
      <c r="BB39" s="66">
        <v>0</v>
      </c>
      <c r="BC39" s="66">
        <v>0</v>
      </c>
    </row>
    <row r="40" spans="1:55" ht="28.8" x14ac:dyDescent="0.3">
      <c r="A40" s="19" t="s">
        <v>465</v>
      </c>
      <c r="B40" s="19" t="s">
        <v>466</v>
      </c>
      <c r="C40" s="19" t="s">
        <v>467</v>
      </c>
      <c r="D40" s="19" t="s">
        <v>468</v>
      </c>
      <c r="E40" s="19" t="s">
        <v>469</v>
      </c>
      <c r="F40" s="19" t="s">
        <v>470</v>
      </c>
      <c r="G40" s="19" t="s">
        <v>558</v>
      </c>
      <c r="H40" s="19" t="s">
        <v>57</v>
      </c>
      <c r="I40" s="19" t="s">
        <v>559</v>
      </c>
      <c r="J40" s="19" t="s">
        <v>58</v>
      </c>
      <c r="K40" s="19" t="s">
        <v>560</v>
      </c>
      <c r="L40" s="19" t="s">
        <v>59</v>
      </c>
      <c r="M40" s="19" t="s">
        <v>596</v>
      </c>
      <c r="N40" s="19" t="s">
        <v>126</v>
      </c>
      <c r="O40" s="19" t="s">
        <v>597</v>
      </c>
      <c r="P40" s="19" t="s">
        <v>127</v>
      </c>
      <c r="Q40" s="19" t="s">
        <v>598</v>
      </c>
      <c r="R40" s="19" t="s">
        <v>128</v>
      </c>
      <c r="S40" s="19" t="s">
        <v>276</v>
      </c>
      <c r="T40" s="19" t="s">
        <v>98</v>
      </c>
      <c r="U40" s="19" t="s">
        <v>90</v>
      </c>
      <c r="V40" s="19" t="s">
        <v>1702</v>
      </c>
      <c r="W40" s="76" t="s">
        <v>5642</v>
      </c>
      <c r="X40" s="19">
        <v>1500000</v>
      </c>
      <c r="Z40" s="77"/>
      <c r="AB40" s="77"/>
      <c r="AD40" s="19" t="s">
        <v>2853</v>
      </c>
      <c r="AE40" s="19" t="s">
        <v>2853</v>
      </c>
      <c r="AF40" s="19" t="s">
        <v>5643</v>
      </c>
      <c r="AG40" s="19" t="s">
        <v>5557</v>
      </c>
      <c r="AH40" s="19" t="s">
        <v>417</v>
      </c>
      <c r="AK40" s="19" t="s">
        <v>2853</v>
      </c>
      <c r="AL40" s="77"/>
      <c r="AM40" s="19" t="s">
        <v>5644</v>
      </c>
      <c r="AN40" s="77">
        <v>45152</v>
      </c>
      <c r="AO40" s="19" t="s">
        <v>5543</v>
      </c>
      <c r="AP40" s="19" t="s">
        <v>483</v>
      </c>
      <c r="AQ40" s="19" t="s">
        <v>132</v>
      </c>
      <c r="AR40" s="19" t="s">
        <v>629</v>
      </c>
      <c r="AS40" s="19" t="s">
        <v>484</v>
      </c>
      <c r="AT40" s="19" t="s">
        <v>383</v>
      </c>
      <c r="AU40" s="19" t="s">
        <v>136</v>
      </c>
      <c r="AV40" s="19" t="s">
        <v>35</v>
      </c>
      <c r="AW40" s="19" t="s">
        <v>65</v>
      </c>
      <c r="AX40" s="19" t="s">
        <v>66</v>
      </c>
      <c r="AY40" s="66">
        <v>0</v>
      </c>
      <c r="AZ40" s="66">
        <v>0</v>
      </c>
      <c r="BA40" s="66">
        <v>0</v>
      </c>
      <c r="BB40" s="66">
        <v>0</v>
      </c>
      <c r="BC40" s="66">
        <v>0</v>
      </c>
    </row>
    <row r="41" spans="1:55" ht="28.8" x14ac:dyDescent="0.3">
      <c r="A41" s="19" t="s">
        <v>465</v>
      </c>
      <c r="B41" s="19" t="s">
        <v>466</v>
      </c>
      <c r="C41" s="19" t="s">
        <v>467</v>
      </c>
      <c r="D41" s="19" t="s">
        <v>468</v>
      </c>
      <c r="E41" s="19" t="s">
        <v>469</v>
      </c>
      <c r="F41" s="19" t="s">
        <v>470</v>
      </c>
      <c r="G41" s="19" t="s">
        <v>558</v>
      </c>
      <c r="H41" s="19" t="s">
        <v>57</v>
      </c>
      <c r="I41" s="19" t="s">
        <v>559</v>
      </c>
      <c r="J41" s="19" t="s">
        <v>58</v>
      </c>
      <c r="K41" s="19" t="s">
        <v>560</v>
      </c>
      <c r="L41" s="19" t="s">
        <v>59</v>
      </c>
      <c r="M41" s="19" t="s">
        <v>596</v>
      </c>
      <c r="N41" s="19" t="s">
        <v>126</v>
      </c>
      <c r="O41" s="19" t="s">
        <v>597</v>
      </c>
      <c r="P41" s="19" t="s">
        <v>127</v>
      </c>
      <c r="Q41" s="19" t="s">
        <v>598</v>
      </c>
      <c r="R41" s="19" t="s">
        <v>128</v>
      </c>
      <c r="S41" s="19" t="s">
        <v>276</v>
      </c>
      <c r="T41" s="19" t="s">
        <v>98</v>
      </c>
      <c r="U41" s="19" t="s">
        <v>90</v>
      </c>
      <c r="V41" s="19" t="s">
        <v>1702</v>
      </c>
      <c r="W41" s="76" t="s">
        <v>5645</v>
      </c>
      <c r="X41" s="19">
        <v>1495000</v>
      </c>
      <c r="Z41" s="77"/>
      <c r="AB41" s="77"/>
      <c r="AD41" s="19" t="s">
        <v>2853</v>
      </c>
      <c r="AE41" s="19" t="s">
        <v>2853</v>
      </c>
      <c r="AF41" s="19" t="s">
        <v>5646</v>
      </c>
      <c r="AG41" s="19" t="s">
        <v>5557</v>
      </c>
      <c r="AH41" s="19" t="s">
        <v>417</v>
      </c>
      <c r="AK41" s="19" t="s">
        <v>2853</v>
      </c>
      <c r="AL41" s="77"/>
      <c r="AM41" s="19" t="s">
        <v>5647</v>
      </c>
      <c r="AN41" s="77">
        <v>45152</v>
      </c>
      <c r="AO41" s="19" t="s">
        <v>5543</v>
      </c>
      <c r="AP41" s="19" t="s">
        <v>483</v>
      </c>
      <c r="AQ41" s="19" t="s">
        <v>132</v>
      </c>
      <c r="AR41" s="19" t="s">
        <v>629</v>
      </c>
      <c r="AS41" s="19" t="s">
        <v>484</v>
      </c>
      <c r="AT41" s="19" t="s">
        <v>383</v>
      </c>
      <c r="AU41" s="19" t="s">
        <v>136</v>
      </c>
      <c r="AV41" s="19" t="s">
        <v>35</v>
      </c>
      <c r="AW41" s="19" t="s">
        <v>65</v>
      </c>
      <c r="AX41" s="19" t="s">
        <v>66</v>
      </c>
      <c r="AY41" s="66">
        <v>0</v>
      </c>
      <c r="AZ41" s="66">
        <v>0</v>
      </c>
      <c r="BA41" s="66">
        <v>0</v>
      </c>
      <c r="BB41" s="66">
        <v>0</v>
      </c>
      <c r="BC41" s="66">
        <v>0</v>
      </c>
    </row>
    <row r="42" spans="1:55" ht="28.8" x14ac:dyDescent="0.3">
      <c r="A42" s="19" t="s">
        <v>465</v>
      </c>
      <c r="B42" s="19" t="s">
        <v>466</v>
      </c>
      <c r="C42" s="19" t="s">
        <v>467</v>
      </c>
      <c r="D42" s="19" t="s">
        <v>468</v>
      </c>
      <c r="E42" s="19" t="s">
        <v>469</v>
      </c>
      <c r="F42" s="19" t="s">
        <v>470</v>
      </c>
      <c r="G42" s="19" t="s">
        <v>558</v>
      </c>
      <c r="H42" s="19" t="s">
        <v>57</v>
      </c>
      <c r="I42" s="19" t="s">
        <v>559</v>
      </c>
      <c r="J42" s="19" t="s">
        <v>58</v>
      </c>
      <c r="K42" s="19" t="s">
        <v>560</v>
      </c>
      <c r="L42" s="19" t="s">
        <v>59</v>
      </c>
      <c r="M42" s="19" t="s">
        <v>596</v>
      </c>
      <c r="N42" s="19" t="s">
        <v>126</v>
      </c>
      <c r="O42" s="19" t="s">
        <v>597</v>
      </c>
      <c r="P42" s="19" t="s">
        <v>127</v>
      </c>
      <c r="Q42" s="19" t="s">
        <v>598</v>
      </c>
      <c r="R42" s="19" t="s">
        <v>128</v>
      </c>
      <c r="S42" s="19" t="s">
        <v>276</v>
      </c>
      <c r="T42" s="19" t="s">
        <v>98</v>
      </c>
      <c r="U42" s="19" t="s">
        <v>90</v>
      </c>
      <c r="V42" s="19" t="s">
        <v>1702</v>
      </c>
      <c r="W42" s="76" t="s">
        <v>5648</v>
      </c>
      <c r="X42" s="19">
        <v>1500000</v>
      </c>
      <c r="Z42" s="77"/>
      <c r="AB42" s="77"/>
      <c r="AD42" s="19" t="s">
        <v>2853</v>
      </c>
      <c r="AE42" s="19" t="s">
        <v>2853</v>
      </c>
      <c r="AF42" s="19" t="s">
        <v>5649</v>
      </c>
      <c r="AG42" s="19" t="s">
        <v>5557</v>
      </c>
      <c r="AH42" s="19" t="s">
        <v>417</v>
      </c>
      <c r="AK42" s="19" t="s">
        <v>2853</v>
      </c>
      <c r="AL42" s="77"/>
      <c r="AM42" s="19" t="s">
        <v>5650</v>
      </c>
      <c r="AN42" s="77">
        <v>45152</v>
      </c>
      <c r="AO42" s="19" t="s">
        <v>5543</v>
      </c>
      <c r="AP42" s="19" t="s">
        <v>483</v>
      </c>
      <c r="AQ42" s="19" t="s">
        <v>132</v>
      </c>
      <c r="AR42" s="19" t="s">
        <v>629</v>
      </c>
      <c r="AS42" s="19" t="s">
        <v>484</v>
      </c>
      <c r="AT42" s="19" t="s">
        <v>383</v>
      </c>
      <c r="AU42" s="19" t="s">
        <v>136</v>
      </c>
      <c r="AV42" s="19" t="s">
        <v>35</v>
      </c>
      <c r="AW42" s="19" t="s">
        <v>65</v>
      </c>
      <c r="AX42" s="19" t="s">
        <v>66</v>
      </c>
      <c r="AY42" s="66">
        <v>0</v>
      </c>
      <c r="AZ42" s="66">
        <v>0</v>
      </c>
      <c r="BA42" s="66">
        <v>0</v>
      </c>
      <c r="BB42" s="66">
        <v>0</v>
      </c>
      <c r="BC42" s="66">
        <v>0</v>
      </c>
    </row>
    <row r="43" spans="1:55" ht="28.8" x14ac:dyDescent="0.3">
      <c r="A43" s="19" t="s">
        <v>465</v>
      </c>
      <c r="B43" s="19" t="s">
        <v>466</v>
      </c>
      <c r="C43" s="19" t="s">
        <v>467</v>
      </c>
      <c r="D43" s="19" t="s">
        <v>468</v>
      </c>
      <c r="E43" s="19" t="s">
        <v>469</v>
      </c>
      <c r="F43" s="19" t="s">
        <v>470</v>
      </c>
      <c r="G43" s="19" t="s">
        <v>558</v>
      </c>
      <c r="H43" s="19" t="s">
        <v>57</v>
      </c>
      <c r="I43" s="19" t="s">
        <v>559</v>
      </c>
      <c r="J43" s="19" t="s">
        <v>58</v>
      </c>
      <c r="K43" s="19" t="s">
        <v>560</v>
      </c>
      <c r="L43" s="19" t="s">
        <v>59</v>
      </c>
      <c r="M43" s="19" t="s">
        <v>596</v>
      </c>
      <c r="N43" s="19" t="s">
        <v>126</v>
      </c>
      <c r="O43" s="19" t="s">
        <v>597</v>
      </c>
      <c r="P43" s="19" t="s">
        <v>127</v>
      </c>
      <c r="Q43" s="19" t="s">
        <v>947</v>
      </c>
      <c r="R43" s="19" t="s">
        <v>142</v>
      </c>
      <c r="S43" s="19" t="s">
        <v>318</v>
      </c>
      <c r="T43" s="19" t="s">
        <v>143</v>
      </c>
      <c r="U43" s="19" t="s">
        <v>203</v>
      </c>
      <c r="V43" s="19" t="s">
        <v>1727</v>
      </c>
      <c r="W43" s="76" t="s">
        <v>5651</v>
      </c>
      <c r="X43" s="19">
        <v>700000</v>
      </c>
      <c r="Z43" s="77"/>
      <c r="AB43" s="77"/>
      <c r="AD43" s="19" t="s">
        <v>2853</v>
      </c>
      <c r="AE43" s="19" t="s">
        <v>2853</v>
      </c>
      <c r="AF43" s="19" t="s">
        <v>5652</v>
      </c>
      <c r="AG43" s="19" t="s">
        <v>5229</v>
      </c>
      <c r="AH43" s="19" t="s">
        <v>417</v>
      </c>
      <c r="AK43" s="19" t="s">
        <v>2853</v>
      </c>
      <c r="AL43" s="77"/>
      <c r="AM43" s="19" t="s">
        <v>5653</v>
      </c>
      <c r="AN43" s="77">
        <v>45139</v>
      </c>
      <c r="AO43" s="19" t="s">
        <v>5543</v>
      </c>
      <c r="AP43" s="19" t="s">
        <v>483</v>
      </c>
      <c r="AQ43" s="19" t="s">
        <v>132</v>
      </c>
      <c r="AR43" s="19" t="s">
        <v>1731</v>
      </c>
      <c r="AS43" s="19" t="s">
        <v>484</v>
      </c>
      <c r="AT43" s="19" t="s">
        <v>1732</v>
      </c>
      <c r="AU43" s="19" t="s">
        <v>144</v>
      </c>
      <c r="AV43" s="19" t="s">
        <v>35</v>
      </c>
      <c r="AW43" s="19" t="s">
        <v>65</v>
      </c>
      <c r="AX43" s="19" t="s">
        <v>66</v>
      </c>
      <c r="AY43" s="66">
        <v>0</v>
      </c>
      <c r="AZ43" s="66">
        <v>0</v>
      </c>
      <c r="BA43" s="66">
        <v>0</v>
      </c>
      <c r="BB43" s="66">
        <v>0</v>
      </c>
      <c r="BC43" s="66">
        <v>0</v>
      </c>
    </row>
    <row r="44" spans="1:55" ht="28.8" x14ac:dyDescent="0.3">
      <c r="A44" s="19" t="s">
        <v>465</v>
      </c>
      <c r="B44" s="19" t="s">
        <v>466</v>
      </c>
      <c r="C44" s="19" t="s">
        <v>467</v>
      </c>
      <c r="D44" s="19" t="s">
        <v>468</v>
      </c>
      <c r="E44" s="19" t="s">
        <v>469</v>
      </c>
      <c r="F44" s="19" t="s">
        <v>470</v>
      </c>
      <c r="G44" s="19" t="s">
        <v>558</v>
      </c>
      <c r="H44" s="19" t="s">
        <v>57</v>
      </c>
      <c r="I44" s="19" t="s">
        <v>559</v>
      </c>
      <c r="J44" s="19" t="s">
        <v>58</v>
      </c>
      <c r="K44" s="19" t="s">
        <v>560</v>
      </c>
      <c r="L44" s="19" t="s">
        <v>59</v>
      </c>
      <c r="M44" s="19" t="s">
        <v>596</v>
      </c>
      <c r="N44" s="19" t="s">
        <v>126</v>
      </c>
      <c r="O44" s="19" t="s">
        <v>597</v>
      </c>
      <c r="P44" s="19" t="s">
        <v>127</v>
      </c>
      <c r="Q44" s="19" t="s">
        <v>947</v>
      </c>
      <c r="R44" s="19" t="s">
        <v>142</v>
      </c>
      <c r="S44" s="19" t="s">
        <v>318</v>
      </c>
      <c r="T44" s="19" t="s">
        <v>143</v>
      </c>
      <c r="U44" s="19" t="s">
        <v>2928</v>
      </c>
      <c r="V44" s="19" t="s">
        <v>2929</v>
      </c>
      <c r="W44" s="76" t="s">
        <v>5654</v>
      </c>
      <c r="X44" s="19">
        <v>2050000</v>
      </c>
      <c r="Z44" s="77"/>
      <c r="AB44" s="77"/>
      <c r="AD44" s="19" t="s">
        <v>2853</v>
      </c>
      <c r="AE44" s="19" t="s">
        <v>2853</v>
      </c>
      <c r="AF44" s="19" t="s">
        <v>5655</v>
      </c>
      <c r="AG44" s="19" t="s">
        <v>5557</v>
      </c>
      <c r="AH44" s="19" t="s">
        <v>417</v>
      </c>
      <c r="AK44" s="19" t="s">
        <v>2853</v>
      </c>
      <c r="AL44" s="77"/>
      <c r="AM44" s="19" t="s">
        <v>5656</v>
      </c>
      <c r="AN44" s="77">
        <v>45152</v>
      </c>
      <c r="AO44" s="19" t="s">
        <v>5543</v>
      </c>
      <c r="AP44" s="19" t="s">
        <v>483</v>
      </c>
      <c r="AQ44" s="19" t="s">
        <v>132</v>
      </c>
      <c r="AR44" s="19" t="s">
        <v>1731</v>
      </c>
      <c r="AS44" s="19" t="s">
        <v>484</v>
      </c>
      <c r="AT44" s="19" t="s">
        <v>1732</v>
      </c>
      <c r="AU44" s="19" t="s">
        <v>144</v>
      </c>
      <c r="AV44" s="19" t="s">
        <v>35</v>
      </c>
      <c r="AW44" s="19" t="s">
        <v>65</v>
      </c>
      <c r="AX44" s="19" t="s">
        <v>66</v>
      </c>
      <c r="AY44" s="66">
        <v>0</v>
      </c>
      <c r="AZ44" s="66">
        <v>0</v>
      </c>
      <c r="BA44" s="66">
        <v>0</v>
      </c>
      <c r="BB44" s="66">
        <v>0</v>
      </c>
      <c r="BC44" s="66">
        <v>0</v>
      </c>
    </row>
    <row r="45" spans="1:55" ht="28.8" x14ac:dyDescent="0.3">
      <c r="A45" s="19" t="s">
        <v>465</v>
      </c>
      <c r="B45" s="19" t="s">
        <v>466</v>
      </c>
      <c r="C45" s="19" t="s">
        <v>467</v>
      </c>
      <c r="D45" s="19" t="s">
        <v>468</v>
      </c>
      <c r="E45" s="19" t="s">
        <v>469</v>
      </c>
      <c r="F45" s="19" t="s">
        <v>470</v>
      </c>
      <c r="G45" s="19" t="s">
        <v>558</v>
      </c>
      <c r="H45" s="19" t="s">
        <v>57</v>
      </c>
      <c r="I45" s="19" t="s">
        <v>559</v>
      </c>
      <c r="J45" s="19" t="s">
        <v>58</v>
      </c>
      <c r="K45" s="19" t="s">
        <v>560</v>
      </c>
      <c r="L45" s="19" t="s">
        <v>59</v>
      </c>
      <c r="M45" s="19" t="s">
        <v>596</v>
      </c>
      <c r="N45" s="19" t="s">
        <v>126</v>
      </c>
      <c r="O45" s="19" t="s">
        <v>597</v>
      </c>
      <c r="P45" s="19" t="s">
        <v>127</v>
      </c>
      <c r="Q45" s="19" t="s">
        <v>947</v>
      </c>
      <c r="R45" s="19" t="s">
        <v>142</v>
      </c>
      <c r="S45" s="19" t="s">
        <v>318</v>
      </c>
      <c r="T45" s="19" t="s">
        <v>143</v>
      </c>
      <c r="U45" s="19" t="s">
        <v>145</v>
      </c>
      <c r="V45" s="19" t="s">
        <v>1737</v>
      </c>
      <c r="W45" s="76" t="s">
        <v>5657</v>
      </c>
      <c r="X45" s="19">
        <v>285000</v>
      </c>
      <c r="Z45" s="77"/>
      <c r="AB45" s="77"/>
      <c r="AD45" s="19" t="s">
        <v>2853</v>
      </c>
      <c r="AE45" s="19" t="s">
        <v>2853</v>
      </c>
      <c r="AF45" s="19" t="s">
        <v>5658</v>
      </c>
      <c r="AG45" s="19" t="s">
        <v>5518</v>
      </c>
      <c r="AH45" s="19" t="s">
        <v>417</v>
      </c>
      <c r="AK45" s="19" t="s">
        <v>2853</v>
      </c>
      <c r="AL45" s="77"/>
      <c r="AM45" s="19" t="s">
        <v>5659</v>
      </c>
      <c r="AN45" s="77">
        <v>45153</v>
      </c>
      <c r="AO45" s="19" t="s">
        <v>5620</v>
      </c>
      <c r="AP45" s="19" t="s">
        <v>483</v>
      </c>
      <c r="AQ45" s="19" t="s">
        <v>132</v>
      </c>
      <c r="AR45" s="19" t="s">
        <v>1731</v>
      </c>
      <c r="AS45" s="19" t="s">
        <v>484</v>
      </c>
      <c r="AT45" s="19" t="s">
        <v>1732</v>
      </c>
      <c r="AU45" s="19" t="s">
        <v>144</v>
      </c>
      <c r="AV45" s="19" t="s">
        <v>35</v>
      </c>
      <c r="AW45" s="19" t="s">
        <v>65</v>
      </c>
      <c r="AX45" s="19" t="s">
        <v>66</v>
      </c>
      <c r="AY45" s="66">
        <v>0</v>
      </c>
      <c r="AZ45" s="66">
        <v>0</v>
      </c>
      <c r="BA45" s="66">
        <v>0</v>
      </c>
      <c r="BB45" s="66">
        <v>0</v>
      </c>
      <c r="BC45" s="66">
        <v>0</v>
      </c>
    </row>
    <row r="46" spans="1:55" ht="28.8" x14ac:dyDescent="0.3">
      <c r="A46" s="19" t="s">
        <v>465</v>
      </c>
      <c r="B46" s="19" t="s">
        <v>466</v>
      </c>
      <c r="C46" s="19" t="s">
        <v>467</v>
      </c>
      <c r="D46" s="19" t="s">
        <v>468</v>
      </c>
      <c r="E46" s="19" t="s">
        <v>469</v>
      </c>
      <c r="F46" s="19" t="s">
        <v>470</v>
      </c>
      <c r="G46" s="19" t="s">
        <v>558</v>
      </c>
      <c r="H46" s="19" t="s">
        <v>57</v>
      </c>
      <c r="I46" s="19" t="s">
        <v>559</v>
      </c>
      <c r="J46" s="19" t="s">
        <v>58</v>
      </c>
      <c r="K46" s="19" t="s">
        <v>560</v>
      </c>
      <c r="L46" s="19" t="s">
        <v>59</v>
      </c>
      <c r="M46" s="19" t="s">
        <v>596</v>
      </c>
      <c r="N46" s="19" t="s">
        <v>126</v>
      </c>
      <c r="O46" s="19" t="s">
        <v>597</v>
      </c>
      <c r="P46" s="19" t="s">
        <v>127</v>
      </c>
      <c r="Q46" s="19" t="s">
        <v>947</v>
      </c>
      <c r="R46" s="19" t="s">
        <v>142</v>
      </c>
      <c r="S46" s="19" t="s">
        <v>318</v>
      </c>
      <c r="T46" s="19" t="s">
        <v>143</v>
      </c>
      <c r="U46" s="19" t="s">
        <v>145</v>
      </c>
      <c r="V46" s="19" t="s">
        <v>1737</v>
      </c>
      <c r="W46" s="76" t="s">
        <v>5660</v>
      </c>
      <c r="X46" s="19">
        <v>3274861</v>
      </c>
      <c r="Z46" s="77"/>
      <c r="AB46" s="77"/>
      <c r="AD46" s="19" t="s">
        <v>2853</v>
      </c>
      <c r="AE46" s="19" t="s">
        <v>2853</v>
      </c>
      <c r="AF46" s="19" t="s">
        <v>5661</v>
      </c>
      <c r="AG46" s="19" t="s">
        <v>5592</v>
      </c>
      <c r="AH46" s="19" t="s">
        <v>417</v>
      </c>
      <c r="AK46" s="19" t="s">
        <v>2853</v>
      </c>
      <c r="AL46" s="77"/>
      <c r="AM46" s="19" t="s">
        <v>5662</v>
      </c>
      <c r="AN46" s="77">
        <v>45156</v>
      </c>
      <c r="AO46" s="19" t="s">
        <v>5620</v>
      </c>
      <c r="AP46" s="19" t="s">
        <v>483</v>
      </c>
      <c r="AQ46" s="19" t="s">
        <v>132</v>
      </c>
      <c r="AR46" s="19" t="s">
        <v>1731</v>
      </c>
      <c r="AS46" s="19" t="s">
        <v>484</v>
      </c>
      <c r="AT46" s="19" t="s">
        <v>1732</v>
      </c>
      <c r="AU46" s="19" t="s">
        <v>144</v>
      </c>
      <c r="AV46" s="19" t="s">
        <v>35</v>
      </c>
      <c r="AW46" s="19" t="s">
        <v>65</v>
      </c>
      <c r="AX46" s="19" t="s">
        <v>66</v>
      </c>
      <c r="AY46" s="66">
        <v>0</v>
      </c>
      <c r="AZ46" s="66">
        <v>0</v>
      </c>
      <c r="BA46" s="66">
        <v>0</v>
      </c>
      <c r="BB46" s="66">
        <v>10887</v>
      </c>
      <c r="BC46" s="66">
        <v>0</v>
      </c>
    </row>
    <row r="47" spans="1:55" ht="28.8" x14ac:dyDescent="0.3">
      <c r="A47" s="19" t="s">
        <v>465</v>
      </c>
      <c r="B47" s="19" t="s">
        <v>466</v>
      </c>
      <c r="C47" s="19" t="s">
        <v>467</v>
      </c>
      <c r="D47" s="19" t="s">
        <v>468</v>
      </c>
      <c r="E47" s="19" t="s">
        <v>469</v>
      </c>
      <c r="F47" s="19" t="s">
        <v>470</v>
      </c>
      <c r="G47" s="19" t="s">
        <v>558</v>
      </c>
      <c r="H47" s="19" t="s">
        <v>57</v>
      </c>
      <c r="I47" s="19" t="s">
        <v>559</v>
      </c>
      <c r="J47" s="19" t="s">
        <v>58</v>
      </c>
      <c r="K47" s="19" t="s">
        <v>560</v>
      </c>
      <c r="L47" s="19" t="s">
        <v>59</v>
      </c>
      <c r="M47" s="19" t="s">
        <v>596</v>
      </c>
      <c r="N47" s="19" t="s">
        <v>126</v>
      </c>
      <c r="O47" s="19" t="s">
        <v>597</v>
      </c>
      <c r="P47" s="19" t="s">
        <v>127</v>
      </c>
      <c r="Q47" s="19" t="s">
        <v>947</v>
      </c>
      <c r="R47" s="19" t="s">
        <v>142</v>
      </c>
      <c r="S47" s="19" t="s">
        <v>318</v>
      </c>
      <c r="T47" s="19" t="s">
        <v>143</v>
      </c>
      <c r="U47" s="19" t="s">
        <v>145</v>
      </c>
      <c r="V47" s="19" t="s">
        <v>1737</v>
      </c>
      <c r="W47" s="76" t="s">
        <v>5663</v>
      </c>
      <c r="X47" s="19">
        <v>4000000</v>
      </c>
      <c r="Z47" s="77"/>
      <c r="AB47" s="77"/>
      <c r="AD47" s="19" t="s">
        <v>2853</v>
      </c>
      <c r="AE47" s="19" t="s">
        <v>2853</v>
      </c>
      <c r="AF47" s="19" t="s">
        <v>5664</v>
      </c>
      <c r="AG47" s="19" t="s">
        <v>5665</v>
      </c>
      <c r="AH47" s="19" t="s">
        <v>417</v>
      </c>
      <c r="AK47" s="19" t="s">
        <v>2853</v>
      </c>
      <c r="AL47" s="77"/>
      <c r="AM47" s="19" t="s">
        <v>5666</v>
      </c>
      <c r="AN47" s="77">
        <v>45159</v>
      </c>
      <c r="AO47" s="19" t="s">
        <v>5620</v>
      </c>
      <c r="AP47" s="19" t="s">
        <v>483</v>
      </c>
      <c r="AQ47" s="19" t="s">
        <v>132</v>
      </c>
      <c r="AR47" s="19" t="s">
        <v>1731</v>
      </c>
      <c r="AS47" s="19" t="s">
        <v>484</v>
      </c>
      <c r="AT47" s="19" t="s">
        <v>1732</v>
      </c>
      <c r="AU47" s="19" t="s">
        <v>144</v>
      </c>
      <c r="AV47" s="19" t="s">
        <v>35</v>
      </c>
      <c r="AW47" s="19" t="s">
        <v>65</v>
      </c>
      <c r="AX47" s="19" t="s">
        <v>66</v>
      </c>
      <c r="AY47" s="66">
        <v>396396</v>
      </c>
      <c r="AZ47" s="66">
        <v>0</v>
      </c>
      <c r="BA47" s="66">
        <v>0</v>
      </c>
      <c r="BB47" s="66">
        <v>2400</v>
      </c>
      <c r="BC47" s="66">
        <v>0</v>
      </c>
    </row>
    <row r="48" spans="1:55" ht="28.8" x14ac:dyDescent="0.3">
      <c r="A48" s="19" t="s">
        <v>465</v>
      </c>
      <c r="B48" s="19" t="s">
        <v>466</v>
      </c>
      <c r="C48" s="19" t="s">
        <v>467</v>
      </c>
      <c r="D48" s="19" t="s">
        <v>468</v>
      </c>
      <c r="E48" s="19" t="s">
        <v>469</v>
      </c>
      <c r="F48" s="19" t="s">
        <v>470</v>
      </c>
      <c r="G48" s="19" t="s">
        <v>558</v>
      </c>
      <c r="H48" s="19" t="s">
        <v>57</v>
      </c>
      <c r="I48" s="19" t="s">
        <v>559</v>
      </c>
      <c r="J48" s="19" t="s">
        <v>58</v>
      </c>
      <c r="K48" s="19" t="s">
        <v>560</v>
      </c>
      <c r="L48" s="19" t="s">
        <v>59</v>
      </c>
      <c r="M48" s="19" t="s">
        <v>596</v>
      </c>
      <c r="N48" s="19" t="s">
        <v>126</v>
      </c>
      <c r="O48" s="19" t="s">
        <v>597</v>
      </c>
      <c r="P48" s="19" t="s">
        <v>127</v>
      </c>
      <c r="Q48" s="19" t="s">
        <v>947</v>
      </c>
      <c r="R48" s="19" t="s">
        <v>142</v>
      </c>
      <c r="S48" s="19" t="s">
        <v>318</v>
      </c>
      <c r="T48" s="19" t="s">
        <v>143</v>
      </c>
      <c r="U48" s="19" t="s">
        <v>145</v>
      </c>
      <c r="V48" s="19" t="s">
        <v>1737</v>
      </c>
      <c r="W48" s="76" t="s">
        <v>5667</v>
      </c>
      <c r="X48" s="19">
        <v>2065000</v>
      </c>
      <c r="Z48" s="77"/>
      <c r="AB48" s="77"/>
      <c r="AD48" s="19" t="s">
        <v>2853</v>
      </c>
      <c r="AE48" s="19" t="s">
        <v>2853</v>
      </c>
      <c r="AF48" s="19" t="s">
        <v>5668</v>
      </c>
      <c r="AG48" s="19" t="s">
        <v>5665</v>
      </c>
      <c r="AH48" s="19" t="s">
        <v>417</v>
      </c>
      <c r="AK48" s="19" t="s">
        <v>2853</v>
      </c>
      <c r="AL48" s="77"/>
      <c r="AM48" s="19" t="s">
        <v>5669</v>
      </c>
      <c r="AN48" s="77">
        <v>45159</v>
      </c>
      <c r="AO48" s="19" t="s">
        <v>5620</v>
      </c>
      <c r="AP48" s="19" t="s">
        <v>483</v>
      </c>
      <c r="AQ48" s="19" t="s">
        <v>132</v>
      </c>
      <c r="AR48" s="19" t="s">
        <v>1731</v>
      </c>
      <c r="AS48" s="19" t="s">
        <v>484</v>
      </c>
      <c r="AT48" s="19" t="s">
        <v>1732</v>
      </c>
      <c r="AU48" s="19" t="s">
        <v>144</v>
      </c>
      <c r="AV48" s="19" t="s">
        <v>35</v>
      </c>
      <c r="AW48" s="19" t="s">
        <v>65</v>
      </c>
      <c r="AX48" s="19" t="s">
        <v>66</v>
      </c>
      <c r="AY48" s="66">
        <v>0</v>
      </c>
      <c r="AZ48" s="66">
        <v>0</v>
      </c>
      <c r="BA48" s="66">
        <v>0</v>
      </c>
      <c r="BB48" s="66">
        <v>2000</v>
      </c>
      <c r="BC48" s="66">
        <v>0</v>
      </c>
    </row>
    <row r="49" spans="1:55" ht="28.8" x14ac:dyDescent="0.3">
      <c r="A49" s="19" t="s">
        <v>465</v>
      </c>
      <c r="B49" s="19" t="s">
        <v>466</v>
      </c>
      <c r="C49" s="19" t="s">
        <v>467</v>
      </c>
      <c r="D49" s="19" t="s">
        <v>468</v>
      </c>
      <c r="E49" s="19" t="s">
        <v>469</v>
      </c>
      <c r="F49" s="19" t="s">
        <v>470</v>
      </c>
      <c r="G49" s="19" t="s">
        <v>558</v>
      </c>
      <c r="H49" s="19" t="s">
        <v>57</v>
      </c>
      <c r="I49" s="19" t="s">
        <v>559</v>
      </c>
      <c r="J49" s="19" t="s">
        <v>58</v>
      </c>
      <c r="K49" s="19" t="s">
        <v>560</v>
      </c>
      <c r="L49" s="19" t="s">
        <v>59</v>
      </c>
      <c r="M49" s="19" t="s">
        <v>596</v>
      </c>
      <c r="N49" s="19" t="s">
        <v>126</v>
      </c>
      <c r="O49" s="19" t="s">
        <v>597</v>
      </c>
      <c r="P49" s="19" t="s">
        <v>127</v>
      </c>
      <c r="Q49" s="19" t="s">
        <v>947</v>
      </c>
      <c r="R49" s="19" t="s">
        <v>142</v>
      </c>
      <c r="S49" s="19" t="s">
        <v>318</v>
      </c>
      <c r="T49" s="19" t="s">
        <v>143</v>
      </c>
      <c r="U49" s="19" t="s">
        <v>145</v>
      </c>
      <c r="V49" s="19" t="s">
        <v>1737</v>
      </c>
      <c r="W49" s="76" t="s">
        <v>5663</v>
      </c>
      <c r="X49" s="19">
        <v>3000000</v>
      </c>
      <c r="Z49" s="77"/>
      <c r="AB49" s="77"/>
      <c r="AD49" s="19" t="s">
        <v>2853</v>
      </c>
      <c r="AE49" s="19" t="s">
        <v>2853</v>
      </c>
      <c r="AF49" s="19" t="s">
        <v>5670</v>
      </c>
      <c r="AG49" s="19" t="s">
        <v>5665</v>
      </c>
      <c r="AH49" s="19" t="s">
        <v>417</v>
      </c>
      <c r="AK49" s="19" t="s">
        <v>2853</v>
      </c>
      <c r="AL49" s="77"/>
      <c r="AM49" s="19" t="s">
        <v>5671</v>
      </c>
      <c r="AN49" s="77">
        <v>45159</v>
      </c>
      <c r="AO49" s="19" t="s">
        <v>5620</v>
      </c>
      <c r="AP49" s="19" t="s">
        <v>483</v>
      </c>
      <c r="AQ49" s="19" t="s">
        <v>132</v>
      </c>
      <c r="AR49" s="19" t="s">
        <v>1731</v>
      </c>
      <c r="AS49" s="19" t="s">
        <v>484</v>
      </c>
      <c r="AT49" s="19" t="s">
        <v>1732</v>
      </c>
      <c r="AU49" s="19" t="s">
        <v>144</v>
      </c>
      <c r="AV49" s="19" t="s">
        <v>35</v>
      </c>
      <c r="AW49" s="19" t="s">
        <v>65</v>
      </c>
      <c r="AX49" s="19" t="s">
        <v>66</v>
      </c>
      <c r="AY49" s="66">
        <v>0</v>
      </c>
      <c r="AZ49" s="66">
        <v>0</v>
      </c>
      <c r="BA49" s="66">
        <v>0</v>
      </c>
      <c r="BB49" s="66">
        <v>49500</v>
      </c>
      <c r="BC49" s="66">
        <v>0</v>
      </c>
    </row>
    <row r="50" spans="1:55" ht="28.8" x14ac:dyDescent="0.3">
      <c r="A50" s="19" t="s">
        <v>465</v>
      </c>
      <c r="B50" s="19" t="s">
        <v>466</v>
      </c>
      <c r="C50" s="19" t="s">
        <v>467</v>
      </c>
      <c r="D50" s="19" t="s">
        <v>468</v>
      </c>
      <c r="E50" s="19" t="s">
        <v>469</v>
      </c>
      <c r="F50" s="19" t="s">
        <v>470</v>
      </c>
      <c r="G50" s="19" t="s">
        <v>558</v>
      </c>
      <c r="H50" s="19" t="s">
        <v>57</v>
      </c>
      <c r="I50" s="19" t="s">
        <v>559</v>
      </c>
      <c r="J50" s="19" t="s">
        <v>58</v>
      </c>
      <c r="K50" s="19" t="s">
        <v>560</v>
      </c>
      <c r="L50" s="19" t="s">
        <v>59</v>
      </c>
      <c r="M50" s="19" t="s">
        <v>596</v>
      </c>
      <c r="N50" s="19" t="s">
        <v>126</v>
      </c>
      <c r="O50" s="19" t="s">
        <v>597</v>
      </c>
      <c r="P50" s="19" t="s">
        <v>127</v>
      </c>
      <c r="Q50" s="19" t="s">
        <v>947</v>
      </c>
      <c r="R50" s="19" t="s">
        <v>142</v>
      </c>
      <c r="S50" s="19" t="s">
        <v>319</v>
      </c>
      <c r="T50" s="19" t="s">
        <v>260</v>
      </c>
      <c r="U50" s="19" t="s">
        <v>2616</v>
      </c>
      <c r="V50" s="19" t="s">
        <v>2617</v>
      </c>
      <c r="W50" s="76" t="s">
        <v>5672</v>
      </c>
      <c r="X50" s="19">
        <v>2958000</v>
      </c>
      <c r="Z50" s="77"/>
      <c r="AB50" s="77"/>
      <c r="AD50" s="19" t="s">
        <v>2853</v>
      </c>
      <c r="AE50" s="19" t="s">
        <v>2853</v>
      </c>
      <c r="AF50" s="19" t="s">
        <v>5673</v>
      </c>
      <c r="AG50" s="19" t="s">
        <v>5665</v>
      </c>
      <c r="AH50" s="19" t="s">
        <v>417</v>
      </c>
      <c r="AK50" s="19" t="s">
        <v>2853</v>
      </c>
      <c r="AL50" s="77"/>
      <c r="AM50" s="19" t="s">
        <v>5674</v>
      </c>
      <c r="AN50" s="77">
        <v>45159</v>
      </c>
      <c r="AO50" s="19" t="s">
        <v>5620</v>
      </c>
      <c r="AP50" s="19" t="s">
        <v>483</v>
      </c>
      <c r="AQ50" s="19" t="s">
        <v>132</v>
      </c>
      <c r="AR50" s="19" t="s">
        <v>1731</v>
      </c>
      <c r="AS50" s="19" t="s">
        <v>484</v>
      </c>
      <c r="AT50" s="19" t="s">
        <v>1732</v>
      </c>
      <c r="AU50" s="19" t="s">
        <v>261</v>
      </c>
      <c r="AV50" s="19" t="s">
        <v>35</v>
      </c>
      <c r="AW50" s="19" t="s">
        <v>65</v>
      </c>
      <c r="AX50" s="19" t="s">
        <v>66</v>
      </c>
      <c r="AY50" s="66">
        <v>293135</v>
      </c>
      <c r="AZ50" s="66">
        <v>0</v>
      </c>
      <c r="BA50" s="66">
        <v>0</v>
      </c>
      <c r="BB50" s="66">
        <v>53297</v>
      </c>
      <c r="BC50" s="66">
        <v>0</v>
      </c>
    </row>
    <row r="51" spans="1:55" ht="28.8" x14ac:dyDescent="0.3">
      <c r="A51" s="19" t="s">
        <v>465</v>
      </c>
      <c r="B51" s="19" t="s">
        <v>466</v>
      </c>
      <c r="C51" s="19" t="s">
        <v>467</v>
      </c>
      <c r="D51" s="19" t="s">
        <v>468</v>
      </c>
      <c r="E51" s="19" t="s">
        <v>469</v>
      </c>
      <c r="F51" s="19" t="s">
        <v>470</v>
      </c>
      <c r="G51" s="19" t="s">
        <v>558</v>
      </c>
      <c r="H51" s="19" t="s">
        <v>57</v>
      </c>
      <c r="I51" s="19" t="s">
        <v>559</v>
      </c>
      <c r="J51" s="19" t="s">
        <v>58</v>
      </c>
      <c r="K51" s="19" t="s">
        <v>637</v>
      </c>
      <c r="L51" s="19" t="s">
        <v>78</v>
      </c>
      <c r="M51" s="19" t="s">
        <v>836</v>
      </c>
      <c r="N51" s="19" t="s">
        <v>102</v>
      </c>
      <c r="O51" s="19" t="s">
        <v>562</v>
      </c>
      <c r="P51" s="19" t="s">
        <v>103</v>
      </c>
      <c r="Q51" s="19" t="s">
        <v>476</v>
      </c>
      <c r="R51" s="19" t="s">
        <v>106</v>
      </c>
      <c r="S51" s="19" t="s">
        <v>274</v>
      </c>
      <c r="T51" s="19" t="s">
        <v>41</v>
      </c>
      <c r="U51" s="19" t="s">
        <v>3424</v>
      </c>
      <c r="V51" s="19" t="s">
        <v>3425</v>
      </c>
      <c r="W51" s="76" t="s">
        <v>5675</v>
      </c>
      <c r="X51" s="19">
        <v>3000000</v>
      </c>
      <c r="Z51" s="77"/>
      <c r="AB51" s="77"/>
      <c r="AD51" s="19" t="s">
        <v>2853</v>
      </c>
      <c r="AE51" s="19" t="s">
        <v>2853</v>
      </c>
      <c r="AF51" s="19" t="s">
        <v>5676</v>
      </c>
      <c r="AG51" s="19" t="s">
        <v>5557</v>
      </c>
      <c r="AH51" s="19" t="s">
        <v>417</v>
      </c>
      <c r="AK51" s="19" t="s">
        <v>2853</v>
      </c>
      <c r="AL51" s="77"/>
      <c r="AM51" s="19" t="s">
        <v>5677</v>
      </c>
      <c r="AN51" s="77">
        <v>45152</v>
      </c>
      <c r="AO51" s="19" t="s">
        <v>5534</v>
      </c>
      <c r="AP51" s="19" t="s">
        <v>483</v>
      </c>
      <c r="AQ51" s="19" t="s">
        <v>39</v>
      </c>
      <c r="AR51" s="19" t="s">
        <v>495</v>
      </c>
      <c r="AS51" s="19" t="s">
        <v>484</v>
      </c>
      <c r="AT51" s="19" t="s">
        <v>2141</v>
      </c>
      <c r="AU51" s="19" t="s">
        <v>325</v>
      </c>
      <c r="AV51" s="19" t="s">
        <v>35</v>
      </c>
      <c r="AW51" s="19" t="s">
        <v>82</v>
      </c>
      <c r="AX51" s="19" t="s">
        <v>96</v>
      </c>
      <c r="AY51" s="66">
        <v>0</v>
      </c>
      <c r="AZ51" s="66">
        <v>0</v>
      </c>
      <c r="BA51" s="66">
        <v>0</v>
      </c>
      <c r="BB51" s="66">
        <v>0</v>
      </c>
      <c r="BC51" s="66">
        <v>0</v>
      </c>
    </row>
    <row r="52" spans="1:55" ht="28.8" x14ac:dyDescent="0.3">
      <c r="A52" s="19" t="s">
        <v>465</v>
      </c>
      <c r="B52" s="19" t="s">
        <v>466</v>
      </c>
      <c r="C52" s="19" t="s">
        <v>467</v>
      </c>
      <c r="D52" s="19" t="s">
        <v>468</v>
      </c>
      <c r="E52" s="19" t="s">
        <v>469</v>
      </c>
      <c r="F52" s="19" t="s">
        <v>470</v>
      </c>
      <c r="G52" s="19" t="s">
        <v>558</v>
      </c>
      <c r="H52" s="19" t="s">
        <v>57</v>
      </c>
      <c r="I52" s="19" t="s">
        <v>559</v>
      </c>
      <c r="J52" s="19" t="s">
        <v>58</v>
      </c>
      <c r="K52" s="19" t="s">
        <v>637</v>
      </c>
      <c r="L52" s="19" t="s">
        <v>78</v>
      </c>
      <c r="M52" s="19" t="s">
        <v>638</v>
      </c>
      <c r="N52" s="19" t="s">
        <v>79</v>
      </c>
      <c r="O52" s="19" t="s">
        <v>562</v>
      </c>
      <c r="P52" s="19" t="s">
        <v>80</v>
      </c>
      <c r="Q52" s="19" t="s">
        <v>503</v>
      </c>
      <c r="R52" s="19" t="s">
        <v>639</v>
      </c>
      <c r="S52" s="19" t="s">
        <v>274</v>
      </c>
      <c r="T52" s="19" t="s">
        <v>41</v>
      </c>
      <c r="U52" s="19" t="s">
        <v>3671</v>
      </c>
      <c r="V52" s="19" t="s">
        <v>3672</v>
      </c>
      <c r="W52" s="76" t="s">
        <v>5678</v>
      </c>
      <c r="X52" s="19">
        <v>1525000</v>
      </c>
      <c r="Z52" s="77"/>
      <c r="AB52" s="77"/>
      <c r="AD52" s="19" t="s">
        <v>2853</v>
      </c>
      <c r="AE52" s="19" t="s">
        <v>2853</v>
      </c>
      <c r="AF52" s="19" t="s">
        <v>5679</v>
      </c>
      <c r="AG52" s="19" t="s">
        <v>5592</v>
      </c>
      <c r="AH52" s="19" t="s">
        <v>417</v>
      </c>
      <c r="AK52" s="19" t="s">
        <v>2853</v>
      </c>
      <c r="AL52" s="77"/>
      <c r="AM52" s="19" t="s">
        <v>5680</v>
      </c>
      <c r="AN52" s="77">
        <v>45156</v>
      </c>
      <c r="AO52" s="19" t="s">
        <v>5534</v>
      </c>
      <c r="AP52" s="19" t="s">
        <v>483</v>
      </c>
      <c r="AQ52" s="19" t="s">
        <v>39</v>
      </c>
      <c r="AR52" s="19" t="s">
        <v>495</v>
      </c>
      <c r="AS52" s="19" t="s">
        <v>484</v>
      </c>
      <c r="AT52" s="19" t="s">
        <v>371</v>
      </c>
      <c r="AU52" s="19" t="s">
        <v>327</v>
      </c>
      <c r="AV52" s="19" t="s">
        <v>35</v>
      </c>
      <c r="AW52" s="19" t="s">
        <v>82</v>
      </c>
      <c r="AX52" s="19" t="s">
        <v>83</v>
      </c>
      <c r="AY52" s="66">
        <v>0</v>
      </c>
      <c r="AZ52" s="66">
        <v>0</v>
      </c>
      <c r="BA52" s="66">
        <v>0</v>
      </c>
      <c r="BB52" s="66">
        <v>0</v>
      </c>
      <c r="BC52" s="66">
        <v>0</v>
      </c>
    </row>
    <row r="53" spans="1:55" ht="28.8" x14ac:dyDescent="0.3">
      <c r="A53" s="19" t="s">
        <v>465</v>
      </c>
      <c r="B53" s="19" t="s">
        <v>466</v>
      </c>
      <c r="C53" s="19" t="s">
        <v>467</v>
      </c>
      <c r="D53" s="19" t="s">
        <v>468</v>
      </c>
      <c r="E53" s="19" t="s">
        <v>469</v>
      </c>
      <c r="F53" s="19" t="s">
        <v>470</v>
      </c>
      <c r="G53" s="19" t="s">
        <v>558</v>
      </c>
      <c r="H53" s="19" t="s">
        <v>57</v>
      </c>
      <c r="I53" s="19" t="s">
        <v>559</v>
      </c>
      <c r="J53" s="19" t="s">
        <v>58</v>
      </c>
      <c r="K53" s="19" t="s">
        <v>637</v>
      </c>
      <c r="L53" s="19" t="s">
        <v>78</v>
      </c>
      <c r="M53" s="19" t="s">
        <v>638</v>
      </c>
      <c r="N53" s="19" t="s">
        <v>79</v>
      </c>
      <c r="O53" s="19" t="s">
        <v>562</v>
      </c>
      <c r="P53" s="19" t="s">
        <v>80</v>
      </c>
      <c r="Q53" s="19" t="s">
        <v>577</v>
      </c>
      <c r="R53" s="19" t="s">
        <v>958</v>
      </c>
      <c r="S53" s="19" t="s">
        <v>275</v>
      </c>
      <c r="T53" s="19" t="s">
        <v>55</v>
      </c>
      <c r="U53" s="19" t="s">
        <v>84</v>
      </c>
      <c r="V53" s="19" t="s">
        <v>4048</v>
      </c>
      <c r="W53" s="76" t="s">
        <v>5681</v>
      </c>
      <c r="X53" s="19">
        <v>316158</v>
      </c>
      <c r="Z53" s="77"/>
      <c r="AB53" s="77"/>
      <c r="AD53" s="19" t="s">
        <v>2853</v>
      </c>
      <c r="AE53" s="19" t="s">
        <v>2853</v>
      </c>
      <c r="AF53" s="19" t="s">
        <v>5682</v>
      </c>
      <c r="AG53" s="19" t="s">
        <v>5315</v>
      </c>
      <c r="AH53" s="19" t="s">
        <v>417</v>
      </c>
      <c r="AK53" s="19" t="s">
        <v>2853</v>
      </c>
      <c r="AL53" s="77"/>
      <c r="AM53" s="19" t="s">
        <v>5683</v>
      </c>
      <c r="AN53" s="77">
        <v>45142</v>
      </c>
      <c r="AO53" s="19" t="s">
        <v>5534</v>
      </c>
      <c r="AP53" s="19" t="s">
        <v>483</v>
      </c>
      <c r="AQ53" s="19" t="s">
        <v>39</v>
      </c>
      <c r="AR53" s="19" t="s">
        <v>644</v>
      </c>
      <c r="AS53" s="19" t="s">
        <v>484</v>
      </c>
      <c r="AT53" s="19" t="s">
        <v>4049</v>
      </c>
      <c r="AU53" s="19" t="s">
        <v>1481</v>
      </c>
      <c r="AV53" s="19" t="s">
        <v>35</v>
      </c>
      <c r="AW53" s="19" t="s">
        <v>82</v>
      </c>
      <c r="AX53" s="19" t="s">
        <v>83</v>
      </c>
      <c r="AY53" s="66">
        <v>0</v>
      </c>
      <c r="AZ53" s="66">
        <v>0</v>
      </c>
      <c r="BA53" s="66">
        <v>0</v>
      </c>
      <c r="BB53" s="66">
        <v>0</v>
      </c>
      <c r="BC53" s="66">
        <v>0</v>
      </c>
    </row>
    <row r="54" spans="1:55" ht="28.8" x14ac:dyDescent="0.3">
      <c r="A54" s="19" t="s">
        <v>465</v>
      </c>
      <c r="B54" s="19" t="s">
        <v>466</v>
      </c>
      <c r="C54" s="19" t="s">
        <v>467</v>
      </c>
      <c r="D54" s="19" t="s">
        <v>468</v>
      </c>
      <c r="E54" s="19" t="s">
        <v>469</v>
      </c>
      <c r="F54" s="19" t="s">
        <v>470</v>
      </c>
      <c r="G54" s="19" t="s">
        <v>558</v>
      </c>
      <c r="H54" s="19" t="s">
        <v>57</v>
      </c>
      <c r="I54" s="19" t="s">
        <v>559</v>
      </c>
      <c r="J54" s="19" t="s">
        <v>58</v>
      </c>
      <c r="K54" s="19" t="s">
        <v>637</v>
      </c>
      <c r="L54" s="19" t="s">
        <v>78</v>
      </c>
      <c r="M54" s="19" t="s">
        <v>660</v>
      </c>
      <c r="N54" s="19" t="s">
        <v>85</v>
      </c>
      <c r="O54" s="19" t="s">
        <v>562</v>
      </c>
      <c r="P54" s="19" t="s">
        <v>86</v>
      </c>
      <c r="Q54" s="19" t="s">
        <v>503</v>
      </c>
      <c r="R54" s="19" t="s">
        <v>661</v>
      </c>
      <c r="S54" s="19" t="s">
        <v>271</v>
      </c>
      <c r="T54" s="19" t="s">
        <v>33</v>
      </c>
      <c r="U54" s="19" t="s">
        <v>354</v>
      </c>
      <c r="V54" s="19" t="s">
        <v>5684</v>
      </c>
      <c r="W54" s="76" t="s">
        <v>5685</v>
      </c>
      <c r="X54" s="19">
        <v>176000</v>
      </c>
      <c r="Z54" s="77"/>
      <c r="AB54" s="77"/>
      <c r="AD54" s="19" t="s">
        <v>2853</v>
      </c>
      <c r="AE54" s="19" t="s">
        <v>2853</v>
      </c>
      <c r="AF54" s="19" t="s">
        <v>5686</v>
      </c>
      <c r="AG54" s="19" t="s">
        <v>5509</v>
      </c>
      <c r="AH54" s="19" t="s">
        <v>417</v>
      </c>
      <c r="AK54" s="19" t="s">
        <v>2853</v>
      </c>
      <c r="AL54" s="77"/>
      <c r="AM54" s="19" t="s">
        <v>5687</v>
      </c>
      <c r="AN54" s="77">
        <v>45162</v>
      </c>
      <c r="AO54" s="19" t="s">
        <v>5543</v>
      </c>
      <c r="AP54" s="19" t="s">
        <v>483</v>
      </c>
      <c r="AQ54" s="19" t="s">
        <v>39</v>
      </c>
      <c r="AR54" s="19" t="s">
        <v>272</v>
      </c>
      <c r="AS54" s="19" t="s">
        <v>484</v>
      </c>
      <c r="AT54" s="19" t="s">
        <v>372</v>
      </c>
      <c r="AU54" s="19" t="s">
        <v>157</v>
      </c>
      <c r="AV54" s="19" t="s">
        <v>35</v>
      </c>
      <c r="AW54" s="19" t="s">
        <v>65</v>
      </c>
      <c r="AX54" s="19" t="s">
        <v>88</v>
      </c>
      <c r="AY54" s="66">
        <v>0</v>
      </c>
      <c r="AZ54" s="66">
        <v>0</v>
      </c>
      <c r="BA54" s="66">
        <v>0</v>
      </c>
      <c r="BB54" s="66">
        <v>0</v>
      </c>
      <c r="BC54" s="66">
        <v>0</v>
      </c>
    </row>
    <row r="55" spans="1:55" x14ac:dyDescent="0.3">
      <c r="A55" s="19" t="s">
        <v>465</v>
      </c>
      <c r="B55" s="19" t="s">
        <v>466</v>
      </c>
      <c r="C55" s="19" t="s">
        <v>467</v>
      </c>
      <c r="D55" s="19" t="s">
        <v>468</v>
      </c>
      <c r="E55" s="19" t="s">
        <v>469</v>
      </c>
      <c r="F55" s="19" t="s">
        <v>470</v>
      </c>
      <c r="G55" s="19" t="s">
        <v>558</v>
      </c>
      <c r="H55" s="19" t="s">
        <v>57</v>
      </c>
      <c r="I55" s="19" t="s">
        <v>559</v>
      </c>
      <c r="J55" s="19" t="s">
        <v>58</v>
      </c>
      <c r="K55" s="19" t="s">
        <v>637</v>
      </c>
      <c r="L55" s="19" t="s">
        <v>78</v>
      </c>
      <c r="M55" s="19" t="s">
        <v>660</v>
      </c>
      <c r="N55" s="19" t="s">
        <v>85</v>
      </c>
      <c r="O55" s="19" t="s">
        <v>562</v>
      </c>
      <c r="P55" s="19" t="s">
        <v>86</v>
      </c>
      <c r="Q55" s="19" t="s">
        <v>503</v>
      </c>
      <c r="R55" s="19" t="s">
        <v>661</v>
      </c>
      <c r="S55" s="19" t="s">
        <v>271</v>
      </c>
      <c r="T55" s="19" t="s">
        <v>33</v>
      </c>
      <c r="U55" s="19" t="s">
        <v>354</v>
      </c>
      <c r="V55" s="19" t="s">
        <v>5684</v>
      </c>
      <c r="W55" s="76" t="s">
        <v>5688</v>
      </c>
      <c r="X55" s="19">
        <v>176000</v>
      </c>
      <c r="Z55" s="77"/>
      <c r="AB55" s="77"/>
      <c r="AD55" s="19" t="s">
        <v>2853</v>
      </c>
      <c r="AE55" s="19" t="s">
        <v>2853</v>
      </c>
      <c r="AF55" s="19" t="s">
        <v>5689</v>
      </c>
      <c r="AG55" s="19" t="s">
        <v>5509</v>
      </c>
      <c r="AH55" s="19" t="s">
        <v>417</v>
      </c>
      <c r="AK55" s="19" t="s">
        <v>2853</v>
      </c>
      <c r="AL55" s="77"/>
      <c r="AM55" s="19" t="s">
        <v>5690</v>
      </c>
      <c r="AN55" s="77">
        <v>45162</v>
      </c>
      <c r="AO55" s="19" t="s">
        <v>5543</v>
      </c>
      <c r="AP55" s="19" t="s">
        <v>483</v>
      </c>
      <c r="AQ55" s="19" t="s">
        <v>39</v>
      </c>
      <c r="AR55" s="19" t="s">
        <v>272</v>
      </c>
      <c r="AS55" s="19" t="s">
        <v>484</v>
      </c>
      <c r="AT55" s="19" t="s">
        <v>372</v>
      </c>
      <c r="AU55" s="19" t="s">
        <v>157</v>
      </c>
      <c r="AV55" s="19" t="s">
        <v>35</v>
      </c>
      <c r="AW55" s="19" t="s">
        <v>65</v>
      </c>
      <c r="AX55" s="19" t="s">
        <v>88</v>
      </c>
      <c r="AY55" s="66">
        <v>0</v>
      </c>
      <c r="AZ55" s="66">
        <v>0</v>
      </c>
      <c r="BA55" s="66">
        <v>0</v>
      </c>
      <c r="BB55" s="66">
        <v>0</v>
      </c>
      <c r="BC55" s="66">
        <v>0</v>
      </c>
    </row>
    <row r="56" spans="1:55" ht="28.8" x14ac:dyDescent="0.3">
      <c r="A56" s="19" t="s">
        <v>465</v>
      </c>
      <c r="B56" s="19" t="s">
        <v>466</v>
      </c>
      <c r="C56" s="19" t="s">
        <v>467</v>
      </c>
      <c r="D56" s="19" t="s">
        <v>468</v>
      </c>
      <c r="E56" s="19" t="s">
        <v>469</v>
      </c>
      <c r="F56" s="19" t="s">
        <v>470</v>
      </c>
      <c r="G56" s="19" t="s">
        <v>558</v>
      </c>
      <c r="H56" s="19" t="s">
        <v>57</v>
      </c>
      <c r="I56" s="19" t="s">
        <v>559</v>
      </c>
      <c r="J56" s="19" t="s">
        <v>58</v>
      </c>
      <c r="K56" s="19" t="s">
        <v>637</v>
      </c>
      <c r="L56" s="19" t="s">
        <v>78</v>
      </c>
      <c r="M56" s="19" t="s">
        <v>660</v>
      </c>
      <c r="N56" s="19" t="s">
        <v>85</v>
      </c>
      <c r="O56" s="19" t="s">
        <v>562</v>
      </c>
      <c r="P56" s="19" t="s">
        <v>86</v>
      </c>
      <c r="Q56" s="19" t="s">
        <v>577</v>
      </c>
      <c r="R56" s="19" t="s">
        <v>959</v>
      </c>
      <c r="S56" s="19" t="s">
        <v>271</v>
      </c>
      <c r="T56" s="19" t="s">
        <v>33</v>
      </c>
      <c r="U56" s="19" t="s">
        <v>354</v>
      </c>
      <c r="V56" s="19" t="s">
        <v>2229</v>
      </c>
      <c r="W56" s="76" t="s">
        <v>5691</v>
      </c>
      <c r="X56" s="19">
        <v>207600</v>
      </c>
      <c r="Z56" s="77"/>
      <c r="AB56" s="77"/>
      <c r="AD56" s="19" t="s">
        <v>2853</v>
      </c>
      <c r="AE56" s="19" t="s">
        <v>2853</v>
      </c>
      <c r="AF56" s="19" t="s">
        <v>5692</v>
      </c>
      <c r="AG56" s="19" t="s">
        <v>5315</v>
      </c>
      <c r="AH56" s="19" t="s">
        <v>417</v>
      </c>
      <c r="AK56" s="19" t="s">
        <v>2853</v>
      </c>
      <c r="AL56" s="77"/>
      <c r="AM56" s="19" t="s">
        <v>5693</v>
      </c>
      <c r="AN56" s="77">
        <v>45142</v>
      </c>
      <c r="AO56" s="19" t="s">
        <v>5543</v>
      </c>
      <c r="AP56" s="19" t="s">
        <v>483</v>
      </c>
      <c r="AQ56" s="19" t="s">
        <v>39</v>
      </c>
      <c r="AR56" s="19" t="s">
        <v>272</v>
      </c>
      <c r="AS56" s="19" t="s">
        <v>484</v>
      </c>
      <c r="AT56" s="19" t="s">
        <v>2233</v>
      </c>
      <c r="AU56" s="19" t="s">
        <v>91</v>
      </c>
      <c r="AV56" s="19" t="s">
        <v>35</v>
      </c>
      <c r="AW56" s="19" t="s">
        <v>65</v>
      </c>
      <c r="AX56" s="19" t="s">
        <v>88</v>
      </c>
      <c r="AY56" s="66">
        <v>0</v>
      </c>
      <c r="AZ56" s="66">
        <v>0</v>
      </c>
      <c r="BA56" s="66">
        <v>0</v>
      </c>
      <c r="BB56" s="66">
        <v>0</v>
      </c>
      <c r="BC56" s="66">
        <v>0</v>
      </c>
    </row>
    <row r="57" spans="1:55" ht="28.8" x14ac:dyDescent="0.3">
      <c r="A57" s="19" t="s">
        <v>465</v>
      </c>
      <c r="B57" s="19" t="s">
        <v>466</v>
      </c>
      <c r="C57" s="19" t="s">
        <v>467</v>
      </c>
      <c r="D57" s="19" t="s">
        <v>468</v>
      </c>
      <c r="E57" s="19" t="s">
        <v>469</v>
      </c>
      <c r="F57" s="19" t="s">
        <v>470</v>
      </c>
      <c r="G57" s="19" t="s">
        <v>558</v>
      </c>
      <c r="H57" s="19" t="s">
        <v>57</v>
      </c>
      <c r="I57" s="19" t="s">
        <v>559</v>
      </c>
      <c r="J57" s="19" t="s">
        <v>58</v>
      </c>
      <c r="K57" s="19" t="s">
        <v>637</v>
      </c>
      <c r="L57" s="19" t="s">
        <v>78</v>
      </c>
      <c r="M57" s="19" t="s">
        <v>660</v>
      </c>
      <c r="N57" s="19" t="s">
        <v>85</v>
      </c>
      <c r="O57" s="19" t="s">
        <v>562</v>
      </c>
      <c r="P57" s="19" t="s">
        <v>86</v>
      </c>
      <c r="Q57" s="19" t="s">
        <v>577</v>
      </c>
      <c r="R57" s="19" t="s">
        <v>959</v>
      </c>
      <c r="S57" s="19" t="s">
        <v>271</v>
      </c>
      <c r="T57" s="19" t="s">
        <v>33</v>
      </c>
      <c r="U57" s="19" t="s">
        <v>354</v>
      </c>
      <c r="V57" s="19" t="s">
        <v>2229</v>
      </c>
      <c r="W57" s="76" t="s">
        <v>5694</v>
      </c>
      <c r="X57" s="19">
        <v>220000</v>
      </c>
      <c r="Z57" s="77"/>
      <c r="AB57" s="77"/>
      <c r="AD57" s="19" t="s">
        <v>2853</v>
      </c>
      <c r="AE57" s="19" t="s">
        <v>2853</v>
      </c>
      <c r="AF57" s="19" t="s">
        <v>5695</v>
      </c>
      <c r="AG57" s="19" t="s">
        <v>5315</v>
      </c>
      <c r="AH57" s="19" t="s">
        <v>417</v>
      </c>
      <c r="AK57" s="19" t="s">
        <v>2853</v>
      </c>
      <c r="AL57" s="77"/>
      <c r="AM57" s="19" t="s">
        <v>5696</v>
      </c>
      <c r="AN57" s="77">
        <v>45142</v>
      </c>
      <c r="AO57" s="19" t="s">
        <v>5543</v>
      </c>
      <c r="AP57" s="19" t="s">
        <v>483</v>
      </c>
      <c r="AQ57" s="19" t="s">
        <v>39</v>
      </c>
      <c r="AR57" s="19" t="s">
        <v>272</v>
      </c>
      <c r="AS57" s="19" t="s">
        <v>484</v>
      </c>
      <c r="AT57" s="19" t="s">
        <v>2233</v>
      </c>
      <c r="AU57" s="19" t="s">
        <v>91</v>
      </c>
      <c r="AV57" s="19" t="s">
        <v>35</v>
      </c>
      <c r="AW57" s="19" t="s">
        <v>65</v>
      </c>
      <c r="AX57" s="19" t="s">
        <v>88</v>
      </c>
      <c r="AY57" s="66">
        <v>0</v>
      </c>
      <c r="AZ57" s="66">
        <v>0</v>
      </c>
      <c r="BA57" s="66">
        <v>0</v>
      </c>
      <c r="BB57" s="66">
        <v>0</v>
      </c>
      <c r="BC57" s="66">
        <v>0</v>
      </c>
    </row>
    <row r="58" spans="1:55" ht="28.8" x14ac:dyDescent="0.3">
      <c r="A58" s="19" t="s">
        <v>465</v>
      </c>
      <c r="B58" s="19" t="s">
        <v>466</v>
      </c>
      <c r="C58" s="19" t="s">
        <v>467</v>
      </c>
      <c r="D58" s="19" t="s">
        <v>468</v>
      </c>
      <c r="E58" s="19" t="s">
        <v>469</v>
      </c>
      <c r="F58" s="19" t="s">
        <v>470</v>
      </c>
      <c r="G58" s="19" t="s">
        <v>558</v>
      </c>
      <c r="H58" s="19" t="s">
        <v>57</v>
      </c>
      <c r="I58" s="19" t="s">
        <v>559</v>
      </c>
      <c r="J58" s="19" t="s">
        <v>58</v>
      </c>
      <c r="K58" s="19" t="s">
        <v>637</v>
      </c>
      <c r="L58" s="19" t="s">
        <v>78</v>
      </c>
      <c r="M58" s="19" t="s">
        <v>660</v>
      </c>
      <c r="N58" s="19" t="s">
        <v>85</v>
      </c>
      <c r="O58" s="19" t="s">
        <v>562</v>
      </c>
      <c r="P58" s="19" t="s">
        <v>86</v>
      </c>
      <c r="Q58" s="19" t="s">
        <v>577</v>
      </c>
      <c r="R58" s="19" t="s">
        <v>959</v>
      </c>
      <c r="S58" s="19" t="s">
        <v>271</v>
      </c>
      <c r="T58" s="19" t="s">
        <v>33</v>
      </c>
      <c r="U58" s="19" t="s">
        <v>90</v>
      </c>
      <c r="V58" s="19" t="s">
        <v>2241</v>
      </c>
      <c r="W58" s="76" t="s">
        <v>3506</v>
      </c>
      <c r="X58" s="19">
        <v>1485000</v>
      </c>
      <c r="Z58" s="77"/>
      <c r="AB58" s="77"/>
      <c r="AD58" s="19" t="s">
        <v>2853</v>
      </c>
      <c r="AE58" s="19" t="s">
        <v>2853</v>
      </c>
      <c r="AF58" s="19" t="s">
        <v>5697</v>
      </c>
      <c r="AG58" s="19" t="s">
        <v>5698</v>
      </c>
      <c r="AH58" s="19" t="s">
        <v>417</v>
      </c>
      <c r="AK58" s="19" t="s">
        <v>2853</v>
      </c>
      <c r="AL58" s="77"/>
      <c r="AM58" s="19" t="s">
        <v>5699</v>
      </c>
      <c r="AN58" s="77">
        <v>45140</v>
      </c>
      <c r="AO58" s="19" t="s">
        <v>5543</v>
      </c>
      <c r="AP58" s="19" t="s">
        <v>483</v>
      </c>
      <c r="AQ58" s="19" t="s">
        <v>39</v>
      </c>
      <c r="AR58" s="19" t="s">
        <v>272</v>
      </c>
      <c r="AS58" s="19" t="s">
        <v>484</v>
      </c>
      <c r="AT58" s="19" t="s">
        <v>2233</v>
      </c>
      <c r="AU58" s="19" t="s">
        <v>91</v>
      </c>
      <c r="AV58" s="19" t="s">
        <v>35</v>
      </c>
      <c r="AW58" s="19" t="s">
        <v>65</v>
      </c>
      <c r="AX58" s="19" t="s">
        <v>88</v>
      </c>
      <c r="AY58" s="66">
        <v>0</v>
      </c>
      <c r="AZ58" s="66">
        <v>0</v>
      </c>
      <c r="BA58" s="66">
        <v>0</v>
      </c>
      <c r="BB58" s="66">
        <v>0</v>
      </c>
      <c r="BC58" s="66">
        <v>0</v>
      </c>
    </row>
    <row r="59" spans="1:55" ht="28.8" x14ac:dyDescent="0.3">
      <c r="A59" s="19" t="s">
        <v>465</v>
      </c>
      <c r="B59" s="19" t="s">
        <v>466</v>
      </c>
      <c r="C59" s="19" t="s">
        <v>467</v>
      </c>
      <c r="D59" s="19" t="s">
        <v>468</v>
      </c>
      <c r="E59" s="19" t="s">
        <v>469</v>
      </c>
      <c r="F59" s="19" t="s">
        <v>470</v>
      </c>
      <c r="G59" s="19" t="s">
        <v>558</v>
      </c>
      <c r="H59" s="19" t="s">
        <v>57</v>
      </c>
      <c r="I59" s="19" t="s">
        <v>559</v>
      </c>
      <c r="J59" s="19" t="s">
        <v>58</v>
      </c>
      <c r="K59" s="19" t="s">
        <v>637</v>
      </c>
      <c r="L59" s="19" t="s">
        <v>78</v>
      </c>
      <c r="M59" s="19" t="s">
        <v>660</v>
      </c>
      <c r="N59" s="19" t="s">
        <v>85</v>
      </c>
      <c r="O59" s="19" t="s">
        <v>562</v>
      </c>
      <c r="P59" s="19" t="s">
        <v>86</v>
      </c>
      <c r="Q59" s="19" t="s">
        <v>577</v>
      </c>
      <c r="R59" s="19" t="s">
        <v>959</v>
      </c>
      <c r="S59" s="19" t="s">
        <v>271</v>
      </c>
      <c r="T59" s="19" t="s">
        <v>33</v>
      </c>
      <c r="U59" s="19" t="s">
        <v>89</v>
      </c>
      <c r="V59" s="19" t="s">
        <v>2245</v>
      </c>
      <c r="W59" s="76" t="s">
        <v>3509</v>
      </c>
      <c r="X59" s="19">
        <v>990000</v>
      </c>
      <c r="Z59" s="77"/>
      <c r="AB59" s="77"/>
      <c r="AD59" s="19" t="s">
        <v>2853</v>
      </c>
      <c r="AE59" s="19" t="s">
        <v>2853</v>
      </c>
      <c r="AF59" s="19" t="s">
        <v>5700</v>
      </c>
      <c r="AG59" s="19" t="s">
        <v>5263</v>
      </c>
      <c r="AH59" s="19" t="s">
        <v>417</v>
      </c>
      <c r="AK59" s="19" t="s">
        <v>2853</v>
      </c>
      <c r="AL59" s="77"/>
      <c r="AM59" s="19" t="s">
        <v>5701</v>
      </c>
      <c r="AN59" s="77">
        <v>45141</v>
      </c>
      <c r="AO59" s="19" t="s">
        <v>5543</v>
      </c>
      <c r="AP59" s="19" t="s">
        <v>483</v>
      </c>
      <c r="AQ59" s="19" t="s">
        <v>39</v>
      </c>
      <c r="AR59" s="19" t="s">
        <v>272</v>
      </c>
      <c r="AS59" s="19" t="s">
        <v>484</v>
      </c>
      <c r="AT59" s="19" t="s">
        <v>2233</v>
      </c>
      <c r="AU59" s="19" t="s">
        <v>91</v>
      </c>
      <c r="AV59" s="19" t="s">
        <v>35</v>
      </c>
      <c r="AW59" s="19" t="s">
        <v>65</v>
      </c>
      <c r="AX59" s="19" t="s">
        <v>88</v>
      </c>
      <c r="AY59" s="66">
        <v>0</v>
      </c>
      <c r="AZ59" s="66">
        <v>0</v>
      </c>
      <c r="BA59" s="66">
        <v>0</v>
      </c>
      <c r="BB59" s="66">
        <v>0</v>
      </c>
      <c r="BC59" s="66">
        <v>0</v>
      </c>
    </row>
    <row r="60" spans="1:55" ht="28.8" x14ac:dyDescent="0.3">
      <c r="A60" s="19" t="s">
        <v>465</v>
      </c>
      <c r="B60" s="19" t="s">
        <v>466</v>
      </c>
      <c r="C60" s="19" t="s">
        <v>467</v>
      </c>
      <c r="D60" s="19" t="s">
        <v>468</v>
      </c>
      <c r="E60" s="19" t="s">
        <v>469</v>
      </c>
      <c r="F60" s="19" t="s">
        <v>470</v>
      </c>
      <c r="G60" s="19" t="s">
        <v>558</v>
      </c>
      <c r="H60" s="19" t="s">
        <v>57</v>
      </c>
      <c r="I60" s="19" t="s">
        <v>559</v>
      </c>
      <c r="J60" s="19" t="s">
        <v>58</v>
      </c>
      <c r="K60" s="19" t="s">
        <v>637</v>
      </c>
      <c r="L60" s="19" t="s">
        <v>78</v>
      </c>
      <c r="M60" s="19" t="s">
        <v>660</v>
      </c>
      <c r="N60" s="19" t="s">
        <v>85</v>
      </c>
      <c r="O60" s="19" t="s">
        <v>562</v>
      </c>
      <c r="P60" s="19" t="s">
        <v>86</v>
      </c>
      <c r="Q60" s="19" t="s">
        <v>577</v>
      </c>
      <c r="R60" s="19" t="s">
        <v>959</v>
      </c>
      <c r="S60" s="19" t="s">
        <v>274</v>
      </c>
      <c r="T60" s="19" t="s">
        <v>41</v>
      </c>
      <c r="U60" s="19" t="s">
        <v>2253</v>
      </c>
      <c r="V60" s="19" t="s">
        <v>2254</v>
      </c>
      <c r="W60" s="76" t="s">
        <v>5702</v>
      </c>
      <c r="X60" s="19">
        <v>900000</v>
      </c>
      <c r="Z60" s="77"/>
      <c r="AB60" s="77"/>
      <c r="AD60" s="19" t="s">
        <v>2853</v>
      </c>
      <c r="AE60" s="19" t="s">
        <v>2853</v>
      </c>
      <c r="AF60" s="19" t="s">
        <v>5703</v>
      </c>
      <c r="AG60" s="19" t="s">
        <v>5509</v>
      </c>
      <c r="AH60" s="19" t="s">
        <v>417</v>
      </c>
      <c r="AK60" s="19" t="s">
        <v>2853</v>
      </c>
      <c r="AL60" s="77"/>
      <c r="AM60" s="19" t="s">
        <v>5704</v>
      </c>
      <c r="AN60" s="77">
        <v>45162</v>
      </c>
      <c r="AO60" s="19" t="s">
        <v>5543</v>
      </c>
      <c r="AP60" s="19" t="s">
        <v>483</v>
      </c>
      <c r="AQ60" s="19" t="s">
        <v>39</v>
      </c>
      <c r="AR60" s="19" t="s">
        <v>495</v>
      </c>
      <c r="AS60" s="19" t="s">
        <v>484</v>
      </c>
      <c r="AT60" s="19" t="s">
        <v>2233</v>
      </c>
      <c r="AU60" s="19" t="s">
        <v>332</v>
      </c>
      <c r="AV60" s="19" t="s">
        <v>35</v>
      </c>
      <c r="AW60" s="19" t="s">
        <v>65</v>
      </c>
      <c r="AX60" s="19" t="s">
        <v>88</v>
      </c>
      <c r="AY60" s="66">
        <v>0</v>
      </c>
      <c r="AZ60" s="66">
        <v>0</v>
      </c>
      <c r="BA60" s="66">
        <v>0</v>
      </c>
      <c r="BB60" s="66">
        <v>0</v>
      </c>
      <c r="BC60" s="66">
        <v>0</v>
      </c>
    </row>
    <row r="61" spans="1:55" ht="28.8" x14ac:dyDescent="0.3">
      <c r="A61" s="19" t="s">
        <v>465</v>
      </c>
      <c r="B61" s="19" t="s">
        <v>466</v>
      </c>
      <c r="C61" s="19" t="s">
        <v>467</v>
      </c>
      <c r="D61" s="19" t="s">
        <v>468</v>
      </c>
      <c r="E61" s="19" t="s">
        <v>469</v>
      </c>
      <c r="F61" s="19" t="s">
        <v>470</v>
      </c>
      <c r="G61" s="19" t="s">
        <v>558</v>
      </c>
      <c r="H61" s="19" t="s">
        <v>57</v>
      </c>
      <c r="I61" s="19" t="s">
        <v>559</v>
      </c>
      <c r="J61" s="19" t="s">
        <v>58</v>
      </c>
      <c r="K61" s="19" t="s">
        <v>637</v>
      </c>
      <c r="L61" s="19" t="s">
        <v>78</v>
      </c>
      <c r="M61" s="19" t="s">
        <v>660</v>
      </c>
      <c r="N61" s="19" t="s">
        <v>85</v>
      </c>
      <c r="O61" s="19" t="s">
        <v>562</v>
      </c>
      <c r="P61" s="19" t="s">
        <v>86</v>
      </c>
      <c r="Q61" s="19" t="s">
        <v>270</v>
      </c>
      <c r="R61" s="19" t="s">
        <v>680</v>
      </c>
      <c r="S61" s="19" t="s">
        <v>271</v>
      </c>
      <c r="T61" s="19" t="s">
        <v>33</v>
      </c>
      <c r="U61" s="19" t="s">
        <v>354</v>
      </c>
      <c r="V61" s="19" t="s">
        <v>5705</v>
      </c>
      <c r="W61" s="76" t="s">
        <v>5706</v>
      </c>
      <c r="X61" s="19">
        <v>340000</v>
      </c>
      <c r="Z61" s="77"/>
      <c r="AB61" s="77"/>
      <c r="AD61" s="19" t="s">
        <v>2853</v>
      </c>
      <c r="AE61" s="19" t="s">
        <v>2853</v>
      </c>
      <c r="AF61" s="19" t="s">
        <v>5707</v>
      </c>
      <c r="AG61" s="19" t="s">
        <v>5565</v>
      </c>
      <c r="AH61" s="19" t="s">
        <v>417</v>
      </c>
      <c r="AK61" s="19" t="s">
        <v>2853</v>
      </c>
      <c r="AL61" s="77"/>
      <c r="AM61" s="19" t="s">
        <v>5708</v>
      </c>
      <c r="AN61" s="77">
        <v>45154</v>
      </c>
      <c r="AO61" s="19" t="s">
        <v>5543</v>
      </c>
      <c r="AP61" s="19" t="s">
        <v>483</v>
      </c>
      <c r="AQ61" s="19" t="s">
        <v>39</v>
      </c>
      <c r="AR61" s="19" t="s">
        <v>272</v>
      </c>
      <c r="AS61" s="19" t="s">
        <v>484</v>
      </c>
      <c r="AT61" s="19" t="s">
        <v>373</v>
      </c>
      <c r="AU61" s="19" t="s">
        <v>92</v>
      </c>
      <c r="AV61" s="19" t="s">
        <v>35</v>
      </c>
      <c r="AW61" s="19" t="s">
        <v>65</v>
      </c>
      <c r="AX61" s="19" t="s">
        <v>88</v>
      </c>
      <c r="AY61" s="66">
        <v>0</v>
      </c>
      <c r="AZ61" s="66">
        <v>0</v>
      </c>
      <c r="BA61" s="66">
        <v>0</v>
      </c>
      <c r="BB61" s="66">
        <v>0</v>
      </c>
      <c r="BC61" s="66">
        <v>0</v>
      </c>
    </row>
    <row r="62" spans="1:55" ht="28.8" x14ac:dyDescent="0.3">
      <c r="A62" s="19" t="s">
        <v>465</v>
      </c>
      <c r="B62" s="19" t="s">
        <v>466</v>
      </c>
      <c r="C62" s="19" t="s">
        <v>467</v>
      </c>
      <c r="D62" s="19" t="s">
        <v>468</v>
      </c>
      <c r="E62" s="19" t="s">
        <v>469</v>
      </c>
      <c r="F62" s="19" t="s">
        <v>470</v>
      </c>
      <c r="G62" s="19" t="s">
        <v>558</v>
      </c>
      <c r="H62" s="19" t="s">
        <v>57</v>
      </c>
      <c r="I62" s="19" t="s">
        <v>559</v>
      </c>
      <c r="J62" s="19" t="s">
        <v>58</v>
      </c>
      <c r="K62" s="19" t="s">
        <v>637</v>
      </c>
      <c r="L62" s="19" t="s">
        <v>78</v>
      </c>
      <c r="M62" s="19" t="s">
        <v>660</v>
      </c>
      <c r="N62" s="19" t="s">
        <v>85</v>
      </c>
      <c r="O62" s="19" t="s">
        <v>562</v>
      </c>
      <c r="P62" s="19" t="s">
        <v>86</v>
      </c>
      <c r="Q62" s="19" t="s">
        <v>270</v>
      </c>
      <c r="R62" s="19" t="s">
        <v>680</v>
      </c>
      <c r="S62" s="19" t="s">
        <v>271</v>
      </c>
      <c r="T62" s="19" t="s">
        <v>33</v>
      </c>
      <c r="U62" s="19" t="s">
        <v>90</v>
      </c>
      <c r="V62" s="19" t="s">
        <v>685</v>
      </c>
      <c r="W62" s="76" t="s">
        <v>3518</v>
      </c>
      <c r="X62" s="19">
        <v>1450000</v>
      </c>
      <c r="Z62" s="77"/>
      <c r="AB62" s="77"/>
      <c r="AD62" s="19" t="s">
        <v>2853</v>
      </c>
      <c r="AE62" s="19" t="s">
        <v>2853</v>
      </c>
      <c r="AF62" s="19" t="s">
        <v>5709</v>
      </c>
      <c r="AG62" s="19" t="s">
        <v>5575</v>
      </c>
      <c r="AH62" s="19" t="s">
        <v>417</v>
      </c>
      <c r="AK62" s="19" t="s">
        <v>2853</v>
      </c>
      <c r="AL62" s="77"/>
      <c r="AM62" s="19" t="s">
        <v>5710</v>
      </c>
      <c r="AN62" s="77">
        <v>45145</v>
      </c>
      <c r="AO62" s="19" t="s">
        <v>5543</v>
      </c>
      <c r="AP62" s="19" t="s">
        <v>483</v>
      </c>
      <c r="AQ62" s="19" t="s">
        <v>39</v>
      </c>
      <c r="AR62" s="19" t="s">
        <v>272</v>
      </c>
      <c r="AS62" s="19" t="s">
        <v>484</v>
      </c>
      <c r="AT62" s="19" t="s">
        <v>373</v>
      </c>
      <c r="AU62" s="19" t="s">
        <v>92</v>
      </c>
      <c r="AV62" s="19" t="s">
        <v>35</v>
      </c>
      <c r="AW62" s="19" t="s">
        <v>65</v>
      </c>
      <c r="AX62" s="19" t="s">
        <v>88</v>
      </c>
      <c r="AY62" s="66">
        <v>0</v>
      </c>
      <c r="AZ62" s="66">
        <v>0</v>
      </c>
      <c r="BA62" s="66">
        <v>0</v>
      </c>
      <c r="BB62" s="66">
        <v>0</v>
      </c>
      <c r="BC62" s="66">
        <v>0</v>
      </c>
    </row>
    <row r="63" spans="1:55" ht="28.8" x14ac:dyDescent="0.3">
      <c r="A63" s="19" t="s">
        <v>465</v>
      </c>
      <c r="B63" s="19" t="s">
        <v>466</v>
      </c>
      <c r="C63" s="19" t="s">
        <v>467</v>
      </c>
      <c r="D63" s="19" t="s">
        <v>468</v>
      </c>
      <c r="E63" s="19" t="s">
        <v>469</v>
      </c>
      <c r="F63" s="19" t="s">
        <v>470</v>
      </c>
      <c r="G63" s="19" t="s">
        <v>558</v>
      </c>
      <c r="H63" s="19" t="s">
        <v>57</v>
      </c>
      <c r="I63" s="19" t="s">
        <v>559</v>
      </c>
      <c r="J63" s="19" t="s">
        <v>58</v>
      </c>
      <c r="K63" s="19" t="s">
        <v>637</v>
      </c>
      <c r="L63" s="19" t="s">
        <v>78</v>
      </c>
      <c r="M63" s="19" t="s">
        <v>660</v>
      </c>
      <c r="N63" s="19" t="s">
        <v>85</v>
      </c>
      <c r="O63" s="19" t="s">
        <v>562</v>
      </c>
      <c r="P63" s="19" t="s">
        <v>86</v>
      </c>
      <c r="Q63" s="19" t="s">
        <v>270</v>
      </c>
      <c r="R63" s="19" t="s">
        <v>680</v>
      </c>
      <c r="S63" s="19" t="s">
        <v>271</v>
      </c>
      <c r="T63" s="19" t="s">
        <v>33</v>
      </c>
      <c r="U63" s="19" t="s">
        <v>89</v>
      </c>
      <c r="V63" s="19" t="s">
        <v>688</v>
      </c>
      <c r="W63" s="76" t="s">
        <v>5711</v>
      </c>
      <c r="X63" s="19">
        <v>1000000</v>
      </c>
      <c r="Z63" s="77"/>
      <c r="AB63" s="77"/>
      <c r="AD63" s="19" t="s">
        <v>2853</v>
      </c>
      <c r="AE63" s="19" t="s">
        <v>2853</v>
      </c>
      <c r="AF63" s="19" t="s">
        <v>5712</v>
      </c>
      <c r="AG63" s="19" t="s">
        <v>5522</v>
      </c>
      <c r="AH63" s="19" t="s">
        <v>417</v>
      </c>
      <c r="AK63" s="19" t="s">
        <v>2853</v>
      </c>
      <c r="AL63" s="77"/>
      <c r="AM63" s="19" t="s">
        <v>5713</v>
      </c>
      <c r="AN63" s="77">
        <v>45148</v>
      </c>
      <c r="AO63" s="19" t="s">
        <v>5543</v>
      </c>
      <c r="AP63" s="19" t="s">
        <v>483</v>
      </c>
      <c r="AQ63" s="19" t="s">
        <v>39</v>
      </c>
      <c r="AR63" s="19" t="s">
        <v>272</v>
      </c>
      <c r="AS63" s="19" t="s">
        <v>484</v>
      </c>
      <c r="AT63" s="19" t="s">
        <v>373</v>
      </c>
      <c r="AU63" s="19" t="s">
        <v>92</v>
      </c>
      <c r="AV63" s="19" t="s">
        <v>35</v>
      </c>
      <c r="AW63" s="19" t="s">
        <v>65</v>
      </c>
      <c r="AX63" s="19" t="s">
        <v>88</v>
      </c>
      <c r="AY63" s="66">
        <v>0</v>
      </c>
      <c r="AZ63" s="66">
        <v>0</v>
      </c>
      <c r="BA63" s="66">
        <v>0</v>
      </c>
      <c r="BB63" s="66">
        <v>0</v>
      </c>
      <c r="BC63" s="66">
        <v>0</v>
      </c>
    </row>
    <row r="64" spans="1:55" ht="28.8" x14ac:dyDescent="0.3">
      <c r="A64" s="19" t="s">
        <v>465</v>
      </c>
      <c r="B64" s="19" t="s">
        <v>466</v>
      </c>
      <c r="C64" s="19" t="s">
        <v>467</v>
      </c>
      <c r="D64" s="19" t="s">
        <v>468</v>
      </c>
      <c r="E64" s="19" t="s">
        <v>469</v>
      </c>
      <c r="F64" s="19" t="s">
        <v>470</v>
      </c>
      <c r="G64" s="19" t="s">
        <v>558</v>
      </c>
      <c r="H64" s="19" t="s">
        <v>57</v>
      </c>
      <c r="I64" s="19" t="s">
        <v>559</v>
      </c>
      <c r="J64" s="19" t="s">
        <v>58</v>
      </c>
      <c r="K64" s="19" t="s">
        <v>637</v>
      </c>
      <c r="L64" s="19" t="s">
        <v>78</v>
      </c>
      <c r="M64" s="19" t="s">
        <v>660</v>
      </c>
      <c r="N64" s="19" t="s">
        <v>85</v>
      </c>
      <c r="O64" s="19" t="s">
        <v>562</v>
      </c>
      <c r="P64" s="19" t="s">
        <v>86</v>
      </c>
      <c r="Q64" s="19" t="s">
        <v>270</v>
      </c>
      <c r="R64" s="19" t="s">
        <v>680</v>
      </c>
      <c r="S64" s="19" t="s">
        <v>274</v>
      </c>
      <c r="T64" s="19" t="s">
        <v>41</v>
      </c>
      <c r="U64" s="19" t="s">
        <v>691</v>
      </c>
      <c r="V64" s="19" t="s">
        <v>692</v>
      </c>
      <c r="W64" s="76" t="s">
        <v>5714</v>
      </c>
      <c r="X64" s="19">
        <v>119000</v>
      </c>
      <c r="Z64" s="77"/>
      <c r="AB64" s="77"/>
      <c r="AD64" s="19" t="s">
        <v>2853</v>
      </c>
      <c r="AE64" s="19" t="s">
        <v>2853</v>
      </c>
      <c r="AF64" s="19" t="s">
        <v>5715</v>
      </c>
      <c r="AG64" s="19" t="s">
        <v>4590</v>
      </c>
      <c r="AH64" s="19" t="s">
        <v>417</v>
      </c>
      <c r="AK64" s="19" t="s">
        <v>2853</v>
      </c>
      <c r="AL64" s="77"/>
      <c r="AM64" s="19" t="s">
        <v>5716</v>
      </c>
      <c r="AN64" s="77">
        <v>45133</v>
      </c>
      <c r="AO64" s="19" t="s">
        <v>5543</v>
      </c>
      <c r="AP64" s="19" t="s">
        <v>483</v>
      </c>
      <c r="AQ64" s="19" t="s">
        <v>39</v>
      </c>
      <c r="AR64" s="19" t="s">
        <v>495</v>
      </c>
      <c r="AS64" s="19" t="s">
        <v>484</v>
      </c>
      <c r="AT64" s="19" t="s">
        <v>373</v>
      </c>
      <c r="AU64" s="19" t="s">
        <v>177</v>
      </c>
      <c r="AV64" s="19" t="s">
        <v>35</v>
      </c>
      <c r="AW64" s="19" t="s">
        <v>65</v>
      </c>
      <c r="AX64" s="19" t="s">
        <v>88</v>
      </c>
      <c r="AY64" s="66">
        <v>0</v>
      </c>
      <c r="AZ64" s="66">
        <v>0</v>
      </c>
      <c r="BA64" s="66">
        <v>0</v>
      </c>
      <c r="BB64" s="66">
        <v>0</v>
      </c>
      <c r="BC64" s="66">
        <v>0</v>
      </c>
    </row>
    <row r="65" spans="1:57" ht="28.8" x14ac:dyDescent="0.3">
      <c r="A65" s="19" t="s">
        <v>465</v>
      </c>
      <c r="B65" s="19" t="s">
        <v>466</v>
      </c>
      <c r="C65" s="19" t="s">
        <v>467</v>
      </c>
      <c r="D65" s="19" t="s">
        <v>468</v>
      </c>
      <c r="E65" s="19" t="s">
        <v>469</v>
      </c>
      <c r="F65" s="19" t="s">
        <v>470</v>
      </c>
      <c r="G65" s="19" t="s">
        <v>558</v>
      </c>
      <c r="H65" s="19" t="s">
        <v>57</v>
      </c>
      <c r="I65" s="19" t="s">
        <v>559</v>
      </c>
      <c r="J65" s="19" t="s">
        <v>58</v>
      </c>
      <c r="K65" s="19" t="s">
        <v>637</v>
      </c>
      <c r="L65" s="19" t="s">
        <v>78</v>
      </c>
      <c r="M65" s="19" t="s">
        <v>660</v>
      </c>
      <c r="N65" s="19" t="s">
        <v>85</v>
      </c>
      <c r="O65" s="19" t="s">
        <v>562</v>
      </c>
      <c r="P65" s="19" t="s">
        <v>86</v>
      </c>
      <c r="Q65" s="19" t="s">
        <v>582</v>
      </c>
      <c r="R65" s="19" t="s">
        <v>695</v>
      </c>
      <c r="S65" s="19" t="s">
        <v>271</v>
      </c>
      <c r="T65" s="19" t="s">
        <v>33</v>
      </c>
      <c r="U65" s="19" t="s">
        <v>354</v>
      </c>
      <c r="V65" s="19" t="s">
        <v>696</v>
      </c>
      <c r="W65" s="76" t="s">
        <v>5717</v>
      </c>
      <c r="X65" s="19">
        <v>176000</v>
      </c>
      <c r="Z65" s="77"/>
      <c r="AB65" s="77"/>
      <c r="AD65" s="19" t="s">
        <v>2853</v>
      </c>
      <c r="AE65" s="19" t="s">
        <v>2853</v>
      </c>
      <c r="AF65" s="19" t="s">
        <v>5718</v>
      </c>
      <c r="AG65" s="19" t="s">
        <v>5263</v>
      </c>
      <c r="AH65" s="19" t="s">
        <v>417</v>
      </c>
      <c r="AK65" s="19" t="s">
        <v>2853</v>
      </c>
      <c r="AL65" s="77"/>
      <c r="AM65" s="19" t="s">
        <v>5719</v>
      </c>
      <c r="AN65" s="77">
        <v>45141</v>
      </c>
      <c r="AO65" s="19" t="s">
        <v>5543</v>
      </c>
      <c r="AP65" s="19" t="s">
        <v>483</v>
      </c>
      <c r="AQ65" s="19" t="s">
        <v>39</v>
      </c>
      <c r="AR65" s="19" t="s">
        <v>272</v>
      </c>
      <c r="AS65" s="19" t="s">
        <v>484</v>
      </c>
      <c r="AT65" s="19" t="s">
        <v>385</v>
      </c>
      <c r="AU65" s="19" t="s">
        <v>93</v>
      </c>
      <c r="AV65" s="19" t="s">
        <v>35</v>
      </c>
      <c r="AW65" s="19" t="s">
        <v>65</v>
      </c>
      <c r="AX65" s="19" t="s">
        <v>88</v>
      </c>
      <c r="AY65" s="66">
        <v>0</v>
      </c>
      <c r="AZ65" s="66">
        <v>0</v>
      </c>
      <c r="BA65" s="66">
        <v>0</v>
      </c>
      <c r="BB65" s="66">
        <v>0</v>
      </c>
      <c r="BC65" s="66">
        <v>0</v>
      </c>
    </row>
    <row r="66" spans="1:57" ht="28.8" x14ac:dyDescent="0.3">
      <c r="A66" s="19" t="s">
        <v>465</v>
      </c>
      <c r="B66" s="19" t="s">
        <v>466</v>
      </c>
      <c r="C66" s="19" t="s">
        <v>467</v>
      </c>
      <c r="D66" s="19" t="s">
        <v>468</v>
      </c>
      <c r="E66" s="19" t="s">
        <v>469</v>
      </c>
      <c r="F66" s="19" t="s">
        <v>470</v>
      </c>
      <c r="G66" s="19" t="s">
        <v>558</v>
      </c>
      <c r="H66" s="19" t="s">
        <v>57</v>
      </c>
      <c r="I66" s="19" t="s">
        <v>559</v>
      </c>
      <c r="J66" s="19" t="s">
        <v>58</v>
      </c>
      <c r="K66" s="19" t="s">
        <v>637</v>
      </c>
      <c r="L66" s="19" t="s">
        <v>78</v>
      </c>
      <c r="M66" s="19" t="s">
        <v>660</v>
      </c>
      <c r="N66" s="19" t="s">
        <v>85</v>
      </c>
      <c r="O66" s="19" t="s">
        <v>562</v>
      </c>
      <c r="P66" s="19" t="s">
        <v>86</v>
      </c>
      <c r="Q66" s="19" t="s">
        <v>759</v>
      </c>
      <c r="R66" s="19" t="s">
        <v>960</v>
      </c>
      <c r="S66" s="19" t="s">
        <v>271</v>
      </c>
      <c r="T66" s="19" t="s">
        <v>33</v>
      </c>
      <c r="U66" s="19" t="s">
        <v>354</v>
      </c>
      <c r="V66" s="19" t="s">
        <v>5720</v>
      </c>
      <c r="W66" s="76" t="s">
        <v>5721</v>
      </c>
      <c r="X66" s="19">
        <v>1500000</v>
      </c>
      <c r="Z66" s="77"/>
      <c r="AB66" s="77"/>
      <c r="AD66" s="19" t="s">
        <v>2853</v>
      </c>
      <c r="AE66" s="19" t="s">
        <v>2853</v>
      </c>
      <c r="AF66" s="19" t="s">
        <v>5722</v>
      </c>
      <c r="AG66" s="19" t="s">
        <v>5575</v>
      </c>
      <c r="AH66" s="19" t="s">
        <v>417</v>
      </c>
      <c r="AK66" s="19" t="s">
        <v>2853</v>
      </c>
      <c r="AL66" s="77"/>
      <c r="AM66" s="19" t="s">
        <v>5723</v>
      </c>
      <c r="AN66" s="77">
        <v>45145</v>
      </c>
      <c r="AO66" s="19" t="s">
        <v>5543</v>
      </c>
      <c r="AP66" s="19" t="s">
        <v>483</v>
      </c>
      <c r="AQ66" s="19" t="s">
        <v>39</v>
      </c>
      <c r="AR66" s="19" t="s">
        <v>272</v>
      </c>
      <c r="AS66" s="19" t="s">
        <v>484</v>
      </c>
      <c r="AT66" s="19" t="s">
        <v>5328</v>
      </c>
      <c r="AU66" s="19" t="s">
        <v>337</v>
      </c>
      <c r="AV66" s="19" t="s">
        <v>35</v>
      </c>
      <c r="AW66" s="19" t="s">
        <v>65</v>
      </c>
      <c r="AX66" s="19" t="s">
        <v>88</v>
      </c>
      <c r="AY66" s="66">
        <v>0</v>
      </c>
      <c r="AZ66" s="66">
        <v>0</v>
      </c>
      <c r="BA66" s="66">
        <v>0</v>
      </c>
      <c r="BB66" s="66">
        <v>0</v>
      </c>
      <c r="BC66" s="66">
        <v>0</v>
      </c>
    </row>
    <row r="67" spans="1:57" ht="28.8" x14ac:dyDescent="0.3">
      <c r="A67" s="19" t="s">
        <v>465</v>
      </c>
      <c r="B67" s="19" t="s">
        <v>466</v>
      </c>
      <c r="C67" s="19" t="s">
        <v>467</v>
      </c>
      <c r="D67" s="19" t="s">
        <v>468</v>
      </c>
      <c r="E67" s="19" t="s">
        <v>469</v>
      </c>
      <c r="F67" s="19" t="s">
        <v>470</v>
      </c>
      <c r="G67" s="19" t="s">
        <v>558</v>
      </c>
      <c r="H67" s="19" t="s">
        <v>57</v>
      </c>
      <c r="I67" s="19" t="s">
        <v>559</v>
      </c>
      <c r="J67" s="19" t="s">
        <v>58</v>
      </c>
      <c r="K67" s="19" t="s">
        <v>637</v>
      </c>
      <c r="L67" s="19" t="s">
        <v>78</v>
      </c>
      <c r="M67" s="19" t="s">
        <v>660</v>
      </c>
      <c r="N67" s="19" t="s">
        <v>85</v>
      </c>
      <c r="O67" s="19" t="s">
        <v>562</v>
      </c>
      <c r="P67" s="19" t="s">
        <v>86</v>
      </c>
      <c r="Q67" s="19" t="s">
        <v>759</v>
      </c>
      <c r="R67" s="19" t="s">
        <v>960</v>
      </c>
      <c r="S67" s="19" t="s">
        <v>271</v>
      </c>
      <c r="T67" s="19" t="s">
        <v>33</v>
      </c>
      <c r="U67" s="19" t="s">
        <v>354</v>
      </c>
      <c r="V67" s="19" t="s">
        <v>5720</v>
      </c>
      <c r="W67" s="76" t="s">
        <v>5724</v>
      </c>
      <c r="X67" s="19">
        <v>3094000</v>
      </c>
      <c r="Z67" s="77"/>
      <c r="AB67" s="77"/>
      <c r="AD67" s="19" t="s">
        <v>2853</v>
      </c>
      <c r="AE67" s="19" t="s">
        <v>2853</v>
      </c>
      <c r="AF67" s="19" t="s">
        <v>5725</v>
      </c>
      <c r="AG67" s="19" t="s">
        <v>5263</v>
      </c>
      <c r="AH67" s="19" t="s">
        <v>417</v>
      </c>
      <c r="AK67" s="19" t="s">
        <v>2853</v>
      </c>
      <c r="AL67" s="77"/>
      <c r="AM67" s="19" t="s">
        <v>5726</v>
      </c>
      <c r="AN67" s="77">
        <v>45141</v>
      </c>
      <c r="AO67" s="19" t="s">
        <v>5543</v>
      </c>
      <c r="AP67" s="19" t="s">
        <v>483</v>
      </c>
      <c r="AQ67" s="19" t="s">
        <v>39</v>
      </c>
      <c r="AR67" s="19" t="s">
        <v>272</v>
      </c>
      <c r="AS67" s="19" t="s">
        <v>484</v>
      </c>
      <c r="AT67" s="19" t="s">
        <v>5328</v>
      </c>
      <c r="AU67" s="19" t="s">
        <v>337</v>
      </c>
      <c r="AV67" s="19" t="s">
        <v>35</v>
      </c>
      <c r="AW67" s="19" t="s">
        <v>65</v>
      </c>
      <c r="AX67" s="19" t="s">
        <v>88</v>
      </c>
      <c r="AY67" s="66">
        <v>0</v>
      </c>
      <c r="AZ67" s="66">
        <v>0</v>
      </c>
      <c r="BA67" s="66">
        <v>0</v>
      </c>
      <c r="BB67" s="66">
        <v>0</v>
      </c>
      <c r="BC67" s="66">
        <v>0</v>
      </c>
    </row>
    <row r="68" spans="1:57" ht="28.8" x14ac:dyDescent="0.3">
      <c r="A68" s="19" t="s">
        <v>465</v>
      </c>
      <c r="B68" s="19" t="s">
        <v>466</v>
      </c>
      <c r="C68" s="19" t="s">
        <v>467</v>
      </c>
      <c r="D68" s="19" t="s">
        <v>468</v>
      </c>
      <c r="E68" s="19" t="s">
        <v>469</v>
      </c>
      <c r="F68" s="19" t="s">
        <v>470</v>
      </c>
      <c r="G68" s="19" t="s">
        <v>558</v>
      </c>
      <c r="H68" s="19" t="s">
        <v>57</v>
      </c>
      <c r="I68" s="19" t="s">
        <v>559</v>
      </c>
      <c r="J68" s="19" t="s">
        <v>58</v>
      </c>
      <c r="K68" s="19" t="s">
        <v>637</v>
      </c>
      <c r="L68" s="19" t="s">
        <v>78</v>
      </c>
      <c r="M68" s="19" t="s">
        <v>660</v>
      </c>
      <c r="N68" s="19" t="s">
        <v>85</v>
      </c>
      <c r="O68" s="19" t="s">
        <v>562</v>
      </c>
      <c r="P68" s="19" t="s">
        <v>86</v>
      </c>
      <c r="Q68" s="19" t="s">
        <v>761</v>
      </c>
      <c r="R68" s="19" t="s">
        <v>74</v>
      </c>
      <c r="S68" s="19" t="s">
        <v>274</v>
      </c>
      <c r="T68" s="19" t="s">
        <v>41</v>
      </c>
      <c r="U68" s="19" t="s">
        <v>1492</v>
      </c>
      <c r="V68" s="19" t="s">
        <v>1493</v>
      </c>
      <c r="W68" s="76" t="s">
        <v>5727</v>
      </c>
      <c r="X68" s="19">
        <v>299500</v>
      </c>
      <c r="Z68" s="77"/>
      <c r="AB68" s="77"/>
      <c r="AD68" s="19" t="s">
        <v>2853</v>
      </c>
      <c r="AE68" s="19" t="s">
        <v>2853</v>
      </c>
      <c r="AF68" s="19" t="s">
        <v>5728</v>
      </c>
      <c r="AG68" s="19" t="s">
        <v>5263</v>
      </c>
      <c r="AH68" s="19" t="s">
        <v>417</v>
      </c>
      <c r="AK68" s="19" t="s">
        <v>2853</v>
      </c>
      <c r="AL68" s="77"/>
      <c r="AM68" s="19" t="s">
        <v>5729</v>
      </c>
      <c r="AN68" s="77">
        <v>45141</v>
      </c>
      <c r="AO68" s="19" t="s">
        <v>5559</v>
      </c>
      <c r="AP68" s="19" t="s">
        <v>483</v>
      </c>
      <c r="AQ68" s="19" t="s">
        <v>39</v>
      </c>
      <c r="AR68" s="19" t="s">
        <v>495</v>
      </c>
      <c r="AS68" s="19" t="s">
        <v>484</v>
      </c>
      <c r="AT68" s="19" t="s">
        <v>1496</v>
      </c>
      <c r="AU68" s="19" t="s">
        <v>1486</v>
      </c>
      <c r="AV68" s="19" t="s">
        <v>35</v>
      </c>
      <c r="AW68" s="19" t="s">
        <v>36</v>
      </c>
      <c r="AX68" s="19" t="s">
        <v>37</v>
      </c>
      <c r="AY68" s="66">
        <v>0</v>
      </c>
      <c r="AZ68" s="66">
        <v>0</v>
      </c>
      <c r="BA68" s="66">
        <v>0</v>
      </c>
      <c r="BB68" s="66">
        <v>0</v>
      </c>
      <c r="BC68" s="66">
        <v>0</v>
      </c>
    </row>
    <row r="69" spans="1:57" ht="28.8" x14ac:dyDescent="0.3">
      <c r="A69" s="19" t="s">
        <v>465</v>
      </c>
      <c r="B69" s="19" t="s">
        <v>466</v>
      </c>
      <c r="C69" s="19" t="s">
        <v>467</v>
      </c>
      <c r="D69" s="19" t="s">
        <v>468</v>
      </c>
      <c r="E69" s="19" t="s">
        <v>469</v>
      </c>
      <c r="F69" s="19" t="s">
        <v>470</v>
      </c>
      <c r="G69" s="19" t="s">
        <v>558</v>
      </c>
      <c r="H69" s="19" t="s">
        <v>57</v>
      </c>
      <c r="I69" s="19" t="s">
        <v>961</v>
      </c>
      <c r="J69" s="19" t="s">
        <v>117</v>
      </c>
      <c r="K69" s="19" t="s">
        <v>823</v>
      </c>
      <c r="L69" s="19" t="s">
        <v>118</v>
      </c>
      <c r="M69" s="19" t="s">
        <v>962</v>
      </c>
      <c r="N69" s="19" t="s">
        <v>119</v>
      </c>
      <c r="O69" s="19" t="s">
        <v>562</v>
      </c>
      <c r="P69" s="19" t="s">
        <v>120</v>
      </c>
      <c r="Q69" s="19" t="s">
        <v>503</v>
      </c>
      <c r="R69" s="19" t="s">
        <v>121</v>
      </c>
      <c r="S69" s="19" t="s">
        <v>271</v>
      </c>
      <c r="T69" s="19" t="s">
        <v>33</v>
      </c>
      <c r="U69" s="19" t="s">
        <v>354</v>
      </c>
      <c r="V69" s="19" t="s">
        <v>1790</v>
      </c>
      <c r="W69" s="76" t="s">
        <v>5730</v>
      </c>
      <c r="X69" s="19">
        <v>1210000</v>
      </c>
      <c r="Z69" s="77"/>
      <c r="AB69" s="77"/>
      <c r="AD69" s="19" t="s">
        <v>2853</v>
      </c>
      <c r="AE69" s="19" t="s">
        <v>2853</v>
      </c>
      <c r="AF69" s="19" t="s">
        <v>5731</v>
      </c>
      <c r="AG69" s="19" t="s">
        <v>5592</v>
      </c>
      <c r="AH69" s="19" t="s">
        <v>417</v>
      </c>
      <c r="AK69" s="19" t="s">
        <v>2853</v>
      </c>
      <c r="AL69" s="77"/>
      <c r="AM69" s="19" t="s">
        <v>5732</v>
      </c>
      <c r="AN69" s="77">
        <v>45156</v>
      </c>
      <c r="AO69" s="19" t="s">
        <v>5733</v>
      </c>
      <c r="AP69" s="19" t="s">
        <v>483</v>
      </c>
      <c r="AQ69" s="19" t="s">
        <v>39</v>
      </c>
      <c r="AR69" s="19" t="s">
        <v>272</v>
      </c>
      <c r="AS69" s="19" t="s">
        <v>484</v>
      </c>
      <c r="AT69" s="19" t="s">
        <v>1794</v>
      </c>
      <c r="AU69" s="19" t="s">
        <v>338</v>
      </c>
      <c r="AV69" s="19" t="s">
        <v>35</v>
      </c>
      <c r="AW69" s="19" t="s">
        <v>82</v>
      </c>
      <c r="AX69" s="19" t="s">
        <v>96</v>
      </c>
      <c r="AY69" s="66">
        <v>0</v>
      </c>
      <c r="AZ69" s="66">
        <v>0</v>
      </c>
      <c r="BA69" s="66">
        <v>0</v>
      </c>
      <c r="BB69" s="66">
        <v>0</v>
      </c>
      <c r="BC69" s="66">
        <v>0</v>
      </c>
    </row>
    <row r="70" spans="1:57" ht="28.8" x14ac:dyDescent="0.3">
      <c r="A70" s="19" t="s">
        <v>465</v>
      </c>
      <c r="B70" s="19" t="s">
        <v>466</v>
      </c>
      <c r="C70" s="19" t="s">
        <v>467</v>
      </c>
      <c r="D70" s="19" t="s">
        <v>468</v>
      </c>
      <c r="E70" s="19" t="s">
        <v>469</v>
      </c>
      <c r="F70" s="19" t="s">
        <v>470</v>
      </c>
      <c r="G70" s="19" t="s">
        <v>558</v>
      </c>
      <c r="H70" s="19" t="s">
        <v>57</v>
      </c>
      <c r="I70" s="19" t="s">
        <v>961</v>
      </c>
      <c r="J70" s="19" t="s">
        <v>117</v>
      </c>
      <c r="K70" s="19" t="s">
        <v>823</v>
      </c>
      <c r="L70" s="19" t="s">
        <v>118</v>
      </c>
      <c r="M70" s="19" t="s">
        <v>962</v>
      </c>
      <c r="N70" s="19" t="s">
        <v>119</v>
      </c>
      <c r="O70" s="19" t="s">
        <v>562</v>
      </c>
      <c r="P70" s="19" t="s">
        <v>120</v>
      </c>
      <c r="Q70" s="19" t="s">
        <v>503</v>
      </c>
      <c r="R70" s="19" t="s">
        <v>121</v>
      </c>
      <c r="S70" s="19" t="s">
        <v>271</v>
      </c>
      <c r="T70" s="19" t="s">
        <v>33</v>
      </c>
      <c r="U70" s="19" t="s">
        <v>354</v>
      </c>
      <c r="V70" s="19" t="s">
        <v>1790</v>
      </c>
      <c r="W70" s="76" t="s">
        <v>5734</v>
      </c>
      <c r="X70" s="19">
        <v>2449100</v>
      </c>
      <c r="Z70" s="77"/>
      <c r="AB70" s="77"/>
      <c r="AD70" s="19" t="s">
        <v>2853</v>
      </c>
      <c r="AE70" s="19" t="s">
        <v>2853</v>
      </c>
      <c r="AF70" s="19" t="s">
        <v>5735</v>
      </c>
      <c r="AG70" s="19" t="s">
        <v>5592</v>
      </c>
      <c r="AH70" s="19" t="s">
        <v>417</v>
      </c>
      <c r="AK70" s="19" t="s">
        <v>2853</v>
      </c>
      <c r="AL70" s="77"/>
      <c r="AM70" s="19" t="s">
        <v>5736</v>
      </c>
      <c r="AN70" s="77">
        <v>45156</v>
      </c>
      <c r="AO70" s="19" t="s">
        <v>5733</v>
      </c>
      <c r="AP70" s="19" t="s">
        <v>483</v>
      </c>
      <c r="AQ70" s="19" t="s">
        <v>39</v>
      </c>
      <c r="AR70" s="19" t="s">
        <v>272</v>
      </c>
      <c r="AS70" s="19" t="s">
        <v>484</v>
      </c>
      <c r="AT70" s="19" t="s">
        <v>1794</v>
      </c>
      <c r="AU70" s="19" t="s">
        <v>338</v>
      </c>
      <c r="AV70" s="19" t="s">
        <v>35</v>
      </c>
      <c r="AW70" s="19" t="s">
        <v>82</v>
      </c>
      <c r="AX70" s="19" t="s">
        <v>96</v>
      </c>
      <c r="AY70" s="66">
        <v>0</v>
      </c>
      <c r="AZ70" s="66">
        <v>0</v>
      </c>
      <c r="BA70" s="66">
        <v>0</v>
      </c>
      <c r="BB70" s="66">
        <v>0</v>
      </c>
      <c r="BC70" s="66">
        <v>0</v>
      </c>
    </row>
    <row r="71" spans="1:57" x14ac:dyDescent="0.3">
      <c r="Z71" s="77"/>
      <c r="AB71" s="77"/>
      <c r="AL71" s="77"/>
      <c r="AN71" s="77"/>
      <c r="AY71" s="71"/>
      <c r="AZ71" s="71"/>
      <c r="BA71" s="71"/>
      <c r="BB71" s="71"/>
      <c r="BC71" s="71"/>
    </row>
    <row r="73" spans="1:57" ht="28.8" x14ac:dyDescent="0.3"/>
    <row r="74" spans="1:57" ht="28.8" x14ac:dyDescent="0.3"/>
    <row r="75" spans="1:57" ht="28.8" x14ac:dyDescent="0.3"/>
    <row r="77" spans="1:57" ht="28.8" x14ac:dyDescent="0.3">
      <c r="BE77" s="78"/>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topLeftCell="A5" workbookViewId="0">
      <selection activeCell="G20" sqref="G20"/>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416</v>
      </c>
    </row>
    <row r="3" spans="1:5" ht="28.8" x14ac:dyDescent="0.3">
      <c r="A3" s="11" t="s">
        <v>0</v>
      </c>
      <c r="B3" s="11" t="s">
        <v>358</v>
      </c>
      <c r="C3" s="13" t="s">
        <v>359</v>
      </c>
      <c r="D3" s="18"/>
      <c r="E3" s="18"/>
    </row>
    <row r="4" spans="1:5" ht="26.4" customHeight="1" x14ac:dyDescent="0.3">
      <c r="A4" s="9" t="s">
        <v>35</v>
      </c>
      <c r="B4" s="7"/>
      <c r="C4" s="15">
        <f>SUM(C5,C8,C11,C14)</f>
        <v>67</v>
      </c>
      <c r="D4" s="19"/>
      <c r="E4" s="19"/>
    </row>
    <row r="5" spans="1:5" ht="26.4" customHeight="1" x14ac:dyDescent="0.3">
      <c r="A5" s="10" t="s">
        <v>53</v>
      </c>
      <c r="B5" s="8"/>
      <c r="C5" s="14">
        <f>SUM(C6:C7)</f>
        <v>5</v>
      </c>
      <c r="D5" s="19"/>
      <c r="E5" s="19"/>
    </row>
    <row r="6" spans="1:5" ht="26.4" customHeight="1" x14ac:dyDescent="0.3">
      <c r="A6" s="6" t="s">
        <v>54</v>
      </c>
      <c r="B6" s="7" t="str" cm="1">
        <f t="array" ref="B6">_xlfn.TEXTJOIN(",",TRUE,_xlfn._xlws.SORT(_xlfn.UNIQUE(_xlfn._xlws.FILTER(INT(SPBY_Fix[no_SPBY]),(SPBY_Fix[Status_GUP_TUP]=$B$1)*(SPBY_Fix[Subkoordinator]=A6),""),FALSE,FALSE),1,1,FALSE))</f>
        <v>3391</v>
      </c>
      <c r="C6" s="12" cm="1">
        <f t="array" ref="C6">COUNT(_xlfn.UNIQUE(_xlfn._xlws.FILTER(INT(SPBY_Fix[no_SPBY]),(SPBY_Fix[Status_GUP_TUP]=$B$1)*(SPBY_Fix[Subkoordinator]=A6),""),FALSE,FALSE))</f>
        <v>1</v>
      </c>
      <c r="D6" s="66" cm="1">
        <f t="array" ref="D6">MIN(_xlfn.UNIQUE(_xlfn._xlws.FILTER(INT(SPBY_Fix[no_SPBY]),(SPBY_Fix[Status_GUP_TUP]=$B$1)*(SPBY_Fix[Subkoordinator]=A6),""),FALSE,FALSE))</f>
        <v>3391</v>
      </c>
      <c r="E6" s="66" cm="1">
        <f t="array" ref="E6">MAX(_xlfn.UNIQUE(_xlfn._xlws.FILTER(INT(SPBY_Fix[no_SPBY]),(SPBY_Fix[Status_GUP_TUP]=$B$1)*(SPBY_Fix[Subkoordinator]=A6),""),FALSE,FALSE))</f>
        <v>3391</v>
      </c>
    </row>
    <row r="7" spans="1:5" ht="26.4" customHeight="1" x14ac:dyDescent="0.3">
      <c r="A7" s="6" t="s">
        <v>63</v>
      </c>
      <c r="B7" s="7" t="str" cm="1">
        <f t="array" ref="B7">_xlfn.TEXTJOIN(",",TRUE,_xlfn._xlws.SORT(_xlfn.UNIQUE(_xlfn._xlws.FILTER(INT(SPBY_Fix[no_SPBY]),(SPBY_Fix[Status_GUP_TUP]=$B$1)*(SPBY_Fix[Subkoordinator]=A7),""),FALSE,FALSE),1,1,FALSE))</f>
        <v>3385,3386,3387,3389</v>
      </c>
      <c r="C7" s="12" cm="1">
        <f t="array" ref="C7">COUNT(_xlfn.UNIQUE(_xlfn._xlws.FILTER(INT(SPBY_Fix[no_SPBY]),(SPBY_Fix[Status_GUP_TUP]=$B$1)*(SPBY_Fix[Subkoordinator]=A7),""),FALSE,FALSE))</f>
        <v>4</v>
      </c>
      <c r="D7" s="66" cm="1">
        <f t="array" ref="D7">MIN(_xlfn.UNIQUE(_xlfn._xlws.FILTER(INT(SPBY_Fix[no_SPBY]),(SPBY_Fix[Status_GUP_TUP]=$B$1)*(SPBY_Fix[Subkoordinator]=A7),""),FALSE,FALSE))</f>
        <v>3385</v>
      </c>
      <c r="E7" s="66" cm="1">
        <f t="array" ref="E7">MAX(_xlfn.UNIQUE(_xlfn._xlws.FILTER(INT(SPBY_Fix[no_SPBY]),(SPBY_Fix[Status_GUP_TUP]=$B$1)*(SPBY_Fix[Subkoordinator]=A7),""),FALSE,FALSE))</f>
        <v>3389</v>
      </c>
    </row>
    <row r="8" spans="1:5" ht="26.4" customHeight="1" x14ac:dyDescent="0.3">
      <c r="A8" s="10" t="s">
        <v>36</v>
      </c>
      <c r="B8" s="8"/>
      <c r="C8" s="14">
        <f>SUM(C9:C10)</f>
        <v>11</v>
      </c>
      <c r="D8" s="66"/>
      <c r="E8" s="66"/>
    </row>
    <row r="9" spans="1:5" ht="26.4" customHeight="1" x14ac:dyDescent="0.3">
      <c r="A9" s="6" t="s">
        <v>37</v>
      </c>
      <c r="B9" s="7" t="str" cm="1">
        <f t="array" ref="B9">_xlfn.TEXTJOIN(",",TRUE,_xlfn._xlws.SORT(_xlfn.UNIQUE(_xlfn._xlws.FILTER(INT(SPBY_Fix[no_SPBY]),(SPBY_Fix[Status_GUP_TUP]=$B$1)*(SPBY_Fix[Subkoordinator]=A9),""),FALSE,FALSE),1,1,FALSE))</f>
        <v>3404,3405,3406,3407,3408,3409,3410,3411</v>
      </c>
      <c r="C9" s="12" cm="1">
        <f t="array" ref="C9">COUNT(_xlfn.UNIQUE(_xlfn._xlws.FILTER(INT(SPBY_Fix[no_SPBY]),(SPBY_Fix[Status_GUP_TUP]=$B$1)*(SPBY_Fix[Subkoordinator]=A9),""),FALSE,FALSE))</f>
        <v>8</v>
      </c>
      <c r="D9" s="66" cm="1">
        <f t="array" ref="D9">MIN(_xlfn.UNIQUE(_xlfn._xlws.FILTER(INT(SPBY_Fix[no_SPBY]),(SPBY_Fix[Status_GUP_TUP]=$B$1)*(SPBY_Fix[Subkoordinator]=A9),""),FALSE,FALSE))</f>
        <v>3404</v>
      </c>
      <c r="E9" s="66" cm="1">
        <f t="array" ref="E9">MAX(_xlfn.UNIQUE(_xlfn._xlws.FILTER(INT(SPBY_Fix[no_SPBY]),(SPBY_Fix[Status_GUP_TUP]=$B$1)*(SPBY_Fix[Subkoordinator]=A9),""),FALSE,FALSE))</f>
        <v>3411</v>
      </c>
    </row>
    <row r="10" spans="1:5" ht="26.4" customHeight="1" x14ac:dyDescent="0.3">
      <c r="A10" s="6" t="s">
        <v>47</v>
      </c>
      <c r="B10" s="7" t="str" cm="1">
        <f t="array" ref="B10">_xlfn.TEXTJOIN(",",TRUE,_xlfn._xlws.SORT(_xlfn.UNIQUE(_xlfn._xlws.FILTER(INT(SPBY_Fix[no_SPBY]),(SPBY_Fix[Status_GUP_TUP]=$B$1)*(SPBY_Fix[Subkoordinator]=A10),""),FALSE,FALSE),1,1,FALSE))</f>
        <v>3412,3413,3414</v>
      </c>
      <c r="C10" s="12" cm="1">
        <f t="array" ref="C10">COUNT(_xlfn.UNIQUE(_xlfn._xlws.FILTER(INT(SPBY_Fix[no_SPBY]),(SPBY_Fix[Status_GUP_TUP]=$B$1)*(SPBY_Fix[Subkoordinator]=A10),""),FALSE,FALSE))</f>
        <v>3</v>
      </c>
      <c r="D10" s="66" cm="1">
        <f t="array" ref="D10">MIN(_xlfn.UNIQUE(_xlfn._xlws.FILTER(INT(SPBY_Fix[no_SPBY]),(SPBY_Fix[Status_GUP_TUP]=$B$1)*(SPBY_Fix[Subkoordinator]=A10),""),FALSE,FALSE))</f>
        <v>3412</v>
      </c>
      <c r="E10" s="66" cm="1">
        <f t="array" ref="E10">MAX(_xlfn.UNIQUE(_xlfn._xlws.FILTER(INT(SPBY_Fix[no_SPBY]),(SPBY_Fix[Status_GUP_TUP]=$B$1)*(SPBY_Fix[Subkoordinator]=A10),""),FALSE,FALSE))</f>
        <v>3414</v>
      </c>
    </row>
    <row r="11" spans="1:5" ht="26.4" customHeight="1" x14ac:dyDescent="0.3">
      <c r="A11" s="10" t="s">
        <v>82</v>
      </c>
      <c r="B11" s="8"/>
      <c r="C11" s="14">
        <f>SUM(C12:C13)</f>
        <v>7</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3393,3395,3396</v>
      </c>
      <c r="C12" s="12" cm="1">
        <f t="array" ref="C12">COUNT(_xlfn.UNIQUE(_xlfn._xlws.FILTER(INT(SPBY_Fix[no_SPBY]),(SPBY_Fix[Status_GUP_TUP]=$B$1)*(SPBY_Fix[Subkoordinator]=A12),""),FALSE,FALSE))</f>
        <v>3</v>
      </c>
      <c r="D12" s="66" cm="1">
        <f t="array" ref="D12">MIN(_xlfn.UNIQUE(_xlfn._xlws.FILTER(INT(SPBY_Fix[no_SPBY]),(SPBY_Fix[Status_GUP_TUP]=$B$1)*(SPBY_Fix[Subkoordinator]=A12),""),FALSE,FALSE))</f>
        <v>3393</v>
      </c>
      <c r="E12" s="66" cm="1">
        <f t="array" ref="E12">MAX(_xlfn.UNIQUE(_xlfn._xlws.FILTER(INT(SPBY_Fix[no_SPBY]),(SPBY_Fix[Status_GUP_TUP]=$B$1)*(SPBY_Fix[Subkoordinator]=A12),""),FALSE,FALSE))</f>
        <v>3396</v>
      </c>
    </row>
    <row r="13" spans="1:5" ht="26.4" customHeight="1" x14ac:dyDescent="0.3">
      <c r="A13" s="6" t="s">
        <v>96</v>
      </c>
      <c r="B13" s="7" t="str" cm="1">
        <f t="array" ref="B13">_xlfn.TEXTJOIN(",",TRUE,_xlfn._xlws.SORT(_xlfn.UNIQUE(_xlfn._xlws.FILTER(INT(SPBY_Fix[no_SPBY]),(SPBY_Fix[Status_GUP_TUP]=$B$1)*(SPBY_Fix[Subkoordinator]=A13),""),FALSE,FALSE),1,1,FALSE))</f>
        <v>3397,3399,3400,3401</v>
      </c>
      <c r="C13" s="12" cm="1">
        <f t="array" ref="C13">COUNT(_xlfn.UNIQUE(_xlfn._xlws.FILTER(INT(SPBY_Fix[no_SPBY]),(SPBY_Fix[Status_GUP_TUP]=$B$1)*(SPBY_Fix[Subkoordinator]=A13),""),FALSE,FALSE))</f>
        <v>4</v>
      </c>
      <c r="D13" s="66" cm="1">
        <f t="array" ref="D13">MIN(_xlfn.UNIQUE(_xlfn._xlws.FILTER(INT(SPBY_Fix[no_SPBY]),(SPBY_Fix[Status_GUP_TUP]=$B$1)*(SPBY_Fix[Subkoordinator]=A13),""),FALSE,FALSE))</f>
        <v>3397</v>
      </c>
      <c r="E13" s="66" cm="1">
        <f t="array" ref="E13">MAX(_xlfn.UNIQUE(_xlfn._xlws.FILTER(INT(SPBY_Fix[no_SPBY]),(SPBY_Fix[Status_GUP_TUP]=$B$1)*(SPBY_Fix[Subkoordinator]=A13),""),FALSE,FALSE))</f>
        <v>3401</v>
      </c>
    </row>
    <row r="14" spans="1:5" ht="26.4" customHeight="1" x14ac:dyDescent="0.3">
      <c r="A14" s="10" t="s">
        <v>65</v>
      </c>
      <c r="B14" s="8"/>
      <c r="C14" s="14">
        <f>SUM(C15:C16)</f>
        <v>44</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3419,3421,3423,3425,3426,3428,3429,3431,3434,3471</v>
      </c>
      <c r="C15" s="12" cm="1">
        <f t="array" ref="C15">COUNT(_xlfn.UNIQUE(_xlfn._xlws.FILTER(INT(SPBY_Fix[no_SPBY]),(SPBY_Fix[Status_GUP_TUP]=$B$1)*(SPBY_Fix[Subkoordinator]=A15),""),FALSE,FALSE))</f>
        <v>10</v>
      </c>
      <c r="D15" s="66" cm="1">
        <f t="array" ref="D15">MIN(_xlfn.UNIQUE(_xlfn._xlws.FILTER(INT(SPBY_Fix[no_SPBY]),(SPBY_Fix[Status_GUP_TUP]=$B$1)*(SPBY_Fix[Subkoordinator]=A15),""),FALSE,FALSE))</f>
        <v>3419</v>
      </c>
      <c r="E15" s="66" cm="1">
        <f t="array" ref="E15">MAX(_xlfn.UNIQUE(_xlfn._xlws.FILTER(INT(SPBY_Fix[no_SPBY]),(SPBY_Fix[Status_GUP_TUP]=$B$1)*(SPBY_Fix[Subkoordinator]=A15),""),FALSE,FALSE))</f>
        <v>3471</v>
      </c>
    </row>
    <row r="16" spans="1:5" ht="26.4" customHeight="1" x14ac:dyDescent="0.3">
      <c r="A16" s="6" t="s">
        <v>66</v>
      </c>
      <c r="B16" s="7" t="str" cm="1">
        <f t="array" ref="B16">_xlfn.TEXTJOIN(",",TRUE,_xlfn._xlws.SORT(_xlfn.UNIQUE(_xlfn._xlws.FILTER(INT(SPBY_Fix[no_SPBY]),(SPBY_Fix[Status_GUP_TUP]=$B$1)*(SPBY_Fix[Subkoordinator]=A16),""),FALSE,FALSE),1,1,FALSE))</f>
        <v>3445,3446,3448,3449,3450,3452,3453,3456,3457,3458,3459,3460,3461,3462,3463,3464,3465,3466,3467,3468,3469,3470,3472,3473,3474,3475,3476,3477,3478,3479,3480,3481,3482,3483</v>
      </c>
      <c r="C16" s="12" cm="1">
        <f t="array" ref="C16">COUNT(_xlfn.UNIQUE(_xlfn._xlws.FILTER(INT(SPBY_Fix[no_SPBY]),(SPBY_Fix[Status_GUP_TUP]=$B$1)*(SPBY_Fix[Subkoordinator]=A16),""),FALSE,FALSE))</f>
        <v>34</v>
      </c>
      <c r="D16" s="66" cm="1">
        <f t="array" ref="D16">MIN(_xlfn.UNIQUE(_xlfn._xlws.FILTER(INT(SPBY_Fix[no_SPBY]),(SPBY_Fix[Status_GUP_TUP]=$B$1)*(SPBY_Fix[Subkoordinator]=A16),""),FALSE,FALSE))</f>
        <v>3445</v>
      </c>
      <c r="E16" s="66" cm="1">
        <f t="array" ref="E16">MAX(_xlfn.UNIQUE(_xlfn._xlws.FILTER(INT(SPBY_Fix[no_SPBY]),(SPBY_Fix[Status_GUP_TUP]=$B$1)*(SPBY_Fix[Subkoordinator]=A16),""),FALSE,FALSE))</f>
        <v>3483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F9" sqref="F9"/>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K41" sqref="K41"/>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80" t="s">
        <v>53</v>
      </c>
      <c r="B4" s="180" t="s">
        <v>54</v>
      </c>
      <c r="C4" s="180" t="s">
        <v>714</v>
      </c>
      <c r="D4" s="182" t="s">
        <v>714</v>
      </c>
      <c r="E4" s="180" t="s">
        <v>714</v>
      </c>
      <c r="F4" s="182" t="s">
        <v>714</v>
      </c>
      <c r="G4" s="180" t="s">
        <v>714</v>
      </c>
      <c r="H4" s="187" t="s">
        <v>2853</v>
      </c>
      <c r="I4" s="187" t="s">
        <v>714</v>
      </c>
      <c r="J4" s="69" t="s">
        <v>3225</v>
      </c>
      <c r="K4" s="70">
        <v>45009</v>
      </c>
      <c r="L4" s="180" t="s">
        <v>89</v>
      </c>
      <c r="M4" s="69" t="s">
        <v>52</v>
      </c>
      <c r="N4" s="69" t="s">
        <v>3223</v>
      </c>
      <c r="O4" s="71">
        <v>1000000</v>
      </c>
      <c r="P4" s="71">
        <v>0</v>
      </c>
    </row>
    <row r="5" spans="1:16" ht="43.2" x14ac:dyDescent="0.3">
      <c r="A5" s="181"/>
      <c r="B5" s="181"/>
      <c r="C5" s="181"/>
      <c r="D5" s="181"/>
      <c r="E5" s="181"/>
      <c r="F5" s="181"/>
      <c r="G5" s="181"/>
      <c r="H5" s="186"/>
      <c r="I5" s="186"/>
      <c r="J5" s="69" t="s">
        <v>3232</v>
      </c>
      <c r="K5" s="182">
        <v>45019</v>
      </c>
      <c r="L5" s="181" t="s">
        <v>89</v>
      </c>
      <c r="M5" s="180" t="s">
        <v>107</v>
      </c>
      <c r="N5" s="69" t="s">
        <v>3230</v>
      </c>
      <c r="O5" s="71">
        <v>985000</v>
      </c>
      <c r="P5" s="71">
        <v>0</v>
      </c>
    </row>
    <row r="6" spans="1:16" ht="43.2" x14ac:dyDescent="0.3">
      <c r="A6" s="181"/>
      <c r="B6" s="181"/>
      <c r="C6" s="181"/>
      <c r="D6" s="181"/>
      <c r="E6" s="181"/>
      <c r="F6" s="181"/>
      <c r="G6" s="181"/>
      <c r="H6" s="186"/>
      <c r="I6" s="186"/>
      <c r="J6" s="69" t="s">
        <v>3236</v>
      </c>
      <c r="K6" s="183">
        <v>45019</v>
      </c>
      <c r="L6" s="69" t="s">
        <v>90</v>
      </c>
      <c r="M6" s="181" t="s">
        <v>107</v>
      </c>
      <c r="N6" s="69" t="s">
        <v>3234</v>
      </c>
      <c r="O6" s="71">
        <v>1500000</v>
      </c>
      <c r="P6" s="71">
        <v>0</v>
      </c>
    </row>
    <row r="7" spans="1:16" ht="28.8" x14ac:dyDescent="0.3">
      <c r="A7" s="181"/>
      <c r="B7" s="181"/>
      <c r="C7" s="181"/>
      <c r="D7" s="181"/>
      <c r="E7" s="181"/>
      <c r="F7" s="181"/>
      <c r="G7" s="181"/>
      <c r="H7" s="186"/>
      <c r="I7" s="186"/>
      <c r="J7" s="69" t="s">
        <v>3375</v>
      </c>
      <c r="K7" s="70">
        <v>45016</v>
      </c>
      <c r="L7" s="69" t="s">
        <v>3371</v>
      </c>
      <c r="M7" s="69" t="s">
        <v>292</v>
      </c>
      <c r="N7" s="69" t="s">
        <v>3373</v>
      </c>
      <c r="O7" s="71">
        <v>2930000</v>
      </c>
      <c r="P7" s="71">
        <v>0</v>
      </c>
    </row>
    <row r="8" spans="1:16" ht="43.2" x14ac:dyDescent="0.3">
      <c r="A8" s="181"/>
      <c r="B8" s="181"/>
      <c r="C8" s="181"/>
      <c r="D8" s="181"/>
      <c r="E8" s="181"/>
      <c r="F8" s="181"/>
      <c r="G8" s="181"/>
      <c r="H8" s="186"/>
      <c r="I8" s="186"/>
      <c r="J8" s="69" t="s">
        <v>3370</v>
      </c>
      <c r="K8" s="70">
        <v>45012</v>
      </c>
      <c r="L8" s="69" t="s">
        <v>1623</v>
      </c>
      <c r="M8" s="69" t="s">
        <v>62</v>
      </c>
      <c r="N8" s="69" t="s">
        <v>3368</v>
      </c>
      <c r="O8" s="71">
        <v>1096638</v>
      </c>
      <c r="P8" s="71">
        <v>0</v>
      </c>
    </row>
    <row r="9" spans="1:16" ht="43.2" x14ac:dyDescent="0.3">
      <c r="A9" s="181"/>
      <c r="B9" s="181"/>
      <c r="C9" s="181"/>
      <c r="D9" s="181"/>
      <c r="E9" s="181"/>
      <c r="F9" s="181"/>
      <c r="G9" s="181"/>
      <c r="H9" s="186"/>
      <c r="I9" s="186"/>
      <c r="J9" s="69" t="s">
        <v>3361</v>
      </c>
      <c r="K9" s="70">
        <v>45016</v>
      </c>
      <c r="L9" s="180" t="s">
        <v>354</v>
      </c>
      <c r="M9" s="180" t="s">
        <v>187</v>
      </c>
      <c r="N9" s="69" t="s">
        <v>3359</v>
      </c>
      <c r="O9" s="71">
        <v>442700</v>
      </c>
      <c r="P9" s="71">
        <v>0</v>
      </c>
    </row>
    <row r="10" spans="1:16" ht="43.2" x14ac:dyDescent="0.3">
      <c r="A10" s="181"/>
      <c r="B10" s="181"/>
      <c r="C10" s="181"/>
      <c r="D10" s="181"/>
      <c r="E10" s="181"/>
      <c r="F10" s="181"/>
      <c r="G10" s="181"/>
      <c r="H10" s="186"/>
      <c r="I10" s="186"/>
      <c r="J10" s="69" t="s">
        <v>3364</v>
      </c>
      <c r="K10" s="182">
        <v>45022</v>
      </c>
      <c r="L10" s="181" t="s">
        <v>354</v>
      </c>
      <c r="M10" s="181" t="s">
        <v>187</v>
      </c>
      <c r="N10" s="69" t="s">
        <v>3362</v>
      </c>
      <c r="O10" s="71">
        <v>322500</v>
      </c>
      <c r="P10" s="71">
        <v>0</v>
      </c>
    </row>
    <row r="11" spans="1:16" ht="43.2" x14ac:dyDescent="0.3">
      <c r="A11" s="181"/>
      <c r="B11" s="181"/>
      <c r="C11" s="181"/>
      <c r="D11" s="181"/>
      <c r="E11" s="181"/>
      <c r="F11" s="181"/>
      <c r="G11" s="181"/>
      <c r="H11" s="186"/>
      <c r="I11" s="186"/>
      <c r="J11" s="69" t="s">
        <v>3367</v>
      </c>
      <c r="K11" s="183">
        <v>45022</v>
      </c>
      <c r="L11" s="181" t="s">
        <v>354</v>
      </c>
      <c r="M11" s="181" t="s">
        <v>187</v>
      </c>
      <c r="N11" s="69" t="s">
        <v>3365</v>
      </c>
      <c r="O11" s="71">
        <v>322500</v>
      </c>
      <c r="P11" s="71">
        <v>0</v>
      </c>
    </row>
    <row r="12" spans="1:16" ht="43.2" x14ac:dyDescent="0.3">
      <c r="A12" s="181"/>
      <c r="B12" s="181"/>
      <c r="C12" s="181"/>
      <c r="D12" s="181"/>
      <c r="E12" s="181"/>
      <c r="F12" s="181"/>
      <c r="G12" s="181"/>
      <c r="H12" s="186"/>
      <c r="I12" s="186"/>
      <c r="J12" s="69" t="s">
        <v>3609</v>
      </c>
      <c r="K12" s="70">
        <v>45027</v>
      </c>
      <c r="L12" s="69" t="s">
        <v>171</v>
      </c>
      <c r="M12" s="69" t="s">
        <v>170</v>
      </c>
      <c r="N12" s="69" t="s">
        <v>3607</v>
      </c>
      <c r="O12" s="71">
        <v>818500</v>
      </c>
      <c r="P12" s="71">
        <v>0</v>
      </c>
    </row>
    <row r="13" spans="1:16" ht="28.8" x14ac:dyDescent="0.3">
      <c r="A13" s="181"/>
      <c r="B13" s="181"/>
      <c r="C13" s="181"/>
      <c r="D13" s="181"/>
      <c r="E13" s="181"/>
      <c r="F13" s="181"/>
      <c r="G13" s="181"/>
      <c r="H13" s="186"/>
      <c r="I13" s="186"/>
      <c r="J13" s="69" t="s">
        <v>3629</v>
      </c>
      <c r="K13" s="182">
        <v>45034</v>
      </c>
      <c r="L13" s="69" t="s">
        <v>89</v>
      </c>
      <c r="M13" s="180" t="s">
        <v>187</v>
      </c>
      <c r="N13" s="69" t="s">
        <v>3627</v>
      </c>
      <c r="O13" s="71">
        <v>995000</v>
      </c>
      <c r="P13" s="71">
        <v>0</v>
      </c>
    </row>
    <row r="14" spans="1:16" ht="28.8" x14ac:dyDescent="0.3">
      <c r="A14" s="181"/>
      <c r="B14" s="181"/>
      <c r="C14" s="181"/>
      <c r="D14" s="181"/>
      <c r="E14" s="181"/>
      <c r="F14" s="181"/>
      <c r="G14" s="181"/>
      <c r="H14" s="186"/>
      <c r="I14" s="186"/>
      <c r="J14" s="69" t="s">
        <v>3633</v>
      </c>
      <c r="K14" s="183">
        <v>45034</v>
      </c>
      <c r="L14" s="69" t="s">
        <v>90</v>
      </c>
      <c r="M14" s="181" t="s">
        <v>187</v>
      </c>
      <c r="N14" s="69" t="s">
        <v>3631</v>
      </c>
      <c r="O14" s="71">
        <v>1498000</v>
      </c>
      <c r="P14" s="71">
        <v>0</v>
      </c>
    </row>
    <row r="15" spans="1:16" ht="28.8" x14ac:dyDescent="0.3">
      <c r="A15" s="181"/>
      <c r="B15" s="181"/>
      <c r="C15" s="181"/>
      <c r="D15" s="181"/>
      <c r="E15" s="181"/>
      <c r="F15" s="181"/>
      <c r="G15" s="181"/>
      <c r="H15" s="186"/>
      <c r="I15" s="186"/>
      <c r="J15" s="69" t="s">
        <v>3637</v>
      </c>
      <c r="K15" s="183">
        <v>45034</v>
      </c>
      <c r="L15" s="69" t="s">
        <v>1964</v>
      </c>
      <c r="M15" s="181" t="s">
        <v>187</v>
      </c>
      <c r="N15" s="69" t="s">
        <v>3635</v>
      </c>
      <c r="O15" s="71">
        <v>1498500</v>
      </c>
      <c r="P15" s="71">
        <v>29970</v>
      </c>
    </row>
    <row r="16" spans="1:16" ht="43.2" x14ac:dyDescent="0.3">
      <c r="A16" s="181"/>
      <c r="B16" s="181"/>
      <c r="C16" s="181"/>
      <c r="D16" s="181"/>
      <c r="E16" s="181"/>
      <c r="F16" s="181"/>
      <c r="G16" s="181"/>
      <c r="H16" s="186"/>
      <c r="I16" s="186"/>
      <c r="J16" s="69" t="s">
        <v>2982</v>
      </c>
      <c r="K16" s="70">
        <v>44988</v>
      </c>
      <c r="L16" s="180" t="s">
        <v>171</v>
      </c>
      <c r="M16" s="180" t="s">
        <v>170</v>
      </c>
      <c r="N16" s="69" t="s">
        <v>2978</v>
      </c>
      <c r="O16" s="71">
        <v>310000</v>
      </c>
      <c r="P16" s="71">
        <v>0</v>
      </c>
    </row>
    <row r="17" spans="1:16" ht="43.2" x14ac:dyDescent="0.3">
      <c r="A17" s="181"/>
      <c r="B17" s="181"/>
      <c r="C17" s="181"/>
      <c r="D17" s="181"/>
      <c r="E17" s="181"/>
      <c r="F17" s="181"/>
      <c r="G17" s="181"/>
      <c r="H17" s="186"/>
      <c r="I17" s="186"/>
      <c r="J17" s="69" t="s">
        <v>2987</v>
      </c>
      <c r="K17" s="70">
        <v>44993</v>
      </c>
      <c r="L17" s="181" t="s">
        <v>171</v>
      </c>
      <c r="M17" s="181" t="s">
        <v>170</v>
      </c>
      <c r="N17" s="69" t="s">
        <v>2984</v>
      </c>
      <c r="O17" s="71">
        <v>310000</v>
      </c>
      <c r="P17" s="71">
        <v>0</v>
      </c>
    </row>
    <row r="18" spans="1:16" ht="43.2" x14ac:dyDescent="0.3">
      <c r="A18" s="181"/>
      <c r="B18" s="181"/>
      <c r="C18" s="181"/>
      <c r="D18" s="181"/>
      <c r="E18" s="181"/>
      <c r="F18" s="181"/>
      <c r="G18" s="181"/>
      <c r="H18" s="186"/>
      <c r="I18" s="186"/>
      <c r="J18" s="69" t="s">
        <v>2990</v>
      </c>
      <c r="K18" s="70">
        <v>44992</v>
      </c>
      <c r="L18" s="69" t="s">
        <v>1946</v>
      </c>
      <c r="M18" s="69" t="s">
        <v>279</v>
      </c>
      <c r="N18" s="69" t="s">
        <v>2988</v>
      </c>
      <c r="O18" s="71">
        <v>300000</v>
      </c>
      <c r="P18" s="71">
        <v>0</v>
      </c>
    </row>
    <row r="19" spans="1:16" ht="57.6" x14ac:dyDescent="0.3">
      <c r="A19" s="181"/>
      <c r="B19" s="181"/>
      <c r="C19" s="181"/>
      <c r="D19" s="181"/>
      <c r="E19" s="181"/>
      <c r="F19" s="181"/>
      <c r="G19" s="181"/>
      <c r="H19" s="186"/>
      <c r="I19" s="186"/>
      <c r="J19" s="69" t="s">
        <v>3191</v>
      </c>
      <c r="K19" s="70">
        <v>45009</v>
      </c>
      <c r="L19" s="180" t="s">
        <v>1964</v>
      </c>
      <c r="M19" s="69" t="s">
        <v>52</v>
      </c>
      <c r="N19" s="69" t="s">
        <v>3188</v>
      </c>
      <c r="O19" s="71">
        <v>992300</v>
      </c>
      <c r="P19" s="71">
        <v>19846</v>
      </c>
    </row>
    <row r="20" spans="1:16" ht="43.2" x14ac:dyDescent="0.3">
      <c r="A20" s="181"/>
      <c r="B20" s="181"/>
      <c r="C20" s="181"/>
      <c r="D20" s="181"/>
      <c r="E20" s="181"/>
      <c r="F20" s="181"/>
      <c r="G20" s="181"/>
      <c r="H20" s="186"/>
      <c r="I20" s="186"/>
      <c r="J20" s="69" t="s">
        <v>3199</v>
      </c>
      <c r="K20" s="70">
        <v>45019</v>
      </c>
      <c r="L20" s="181" t="s">
        <v>1964</v>
      </c>
      <c r="M20" s="69" t="s">
        <v>107</v>
      </c>
      <c r="N20" s="69" t="s">
        <v>3197</v>
      </c>
      <c r="O20" s="71">
        <v>1488200</v>
      </c>
      <c r="P20" s="71">
        <v>29764</v>
      </c>
    </row>
    <row r="21" spans="1:16" ht="28.8" x14ac:dyDescent="0.3">
      <c r="A21" s="181"/>
      <c r="B21" s="181"/>
      <c r="C21" s="181"/>
      <c r="D21" s="181"/>
      <c r="E21" s="181"/>
      <c r="F21" s="181"/>
      <c r="G21" s="181"/>
      <c r="H21" s="186"/>
      <c r="I21" s="186"/>
      <c r="J21" s="69" t="s">
        <v>3222</v>
      </c>
      <c r="K21" s="70">
        <v>45000</v>
      </c>
      <c r="L21" s="69" t="s">
        <v>171</v>
      </c>
      <c r="M21" s="69" t="s">
        <v>170</v>
      </c>
      <c r="N21" s="69" t="s">
        <v>3220</v>
      </c>
      <c r="O21" s="71">
        <v>20723910</v>
      </c>
      <c r="P21" s="71">
        <v>0</v>
      </c>
    </row>
    <row r="22" spans="1:16" ht="43.2" x14ac:dyDescent="0.3">
      <c r="A22" s="181"/>
      <c r="B22" s="181"/>
      <c r="C22" s="181"/>
      <c r="D22" s="181"/>
      <c r="E22" s="181"/>
      <c r="F22" s="181"/>
      <c r="G22" s="181"/>
      <c r="H22" s="186"/>
      <c r="I22" s="186"/>
      <c r="J22" s="69" t="s">
        <v>3228</v>
      </c>
      <c r="K22" s="70">
        <v>45009</v>
      </c>
      <c r="L22" s="69" t="s">
        <v>90</v>
      </c>
      <c r="M22" s="69" t="s">
        <v>52</v>
      </c>
      <c r="N22" s="69" t="s">
        <v>3226</v>
      </c>
      <c r="O22" s="71">
        <v>1500000</v>
      </c>
      <c r="P22" s="71">
        <v>0</v>
      </c>
    </row>
    <row r="23" spans="1:16" ht="28.8" x14ac:dyDescent="0.3">
      <c r="A23" s="181"/>
      <c r="B23" s="181"/>
      <c r="C23" s="181"/>
      <c r="D23" s="181"/>
      <c r="E23" s="181"/>
      <c r="F23" s="181"/>
      <c r="G23" s="181"/>
      <c r="H23" s="186"/>
      <c r="I23" s="186"/>
      <c r="J23" s="69" t="s">
        <v>3378</v>
      </c>
      <c r="K23" s="70">
        <v>45022</v>
      </c>
      <c r="L23" s="69" t="s">
        <v>3371</v>
      </c>
      <c r="M23" s="69" t="s">
        <v>292</v>
      </c>
      <c r="N23" s="69" t="s">
        <v>3376</v>
      </c>
      <c r="O23" s="71">
        <v>3210000</v>
      </c>
      <c r="P23" s="71">
        <v>0</v>
      </c>
    </row>
    <row r="24" spans="1:16" ht="43.2" x14ac:dyDescent="0.3">
      <c r="A24" s="181"/>
      <c r="B24" s="181"/>
      <c r="C24" s="181"/>
      <c r="D24" s="181"/>
      <c r="E24" s="181"/>
      <c r="F24" s="181"/>
      <c r="G24" s="181"/>
      <c r="H24" s="72" t="s">
        <v>4871</v>
      </c>
      <c r="I24" s="184">
        <v>45135</v>
      </c>
      <c r="J24" s="69" t="s">
        <v>4423</v>
      </c>
      <c r="K24" s="70">
        <v>45118</v>
      </c>
      <c r="L24" s="69" t="s">
        <v>1964</v>
      </c>
      <c r="M24" s="69" t="s">
        <v>52</v>
      </c>
      <c r="N24" s="69" t="s">
        <v>4421</v>
      </c>
      <c r="O24" s="71">
        <v>953850</v>
      </c>
      <c r="P24" s="71">
        <v>19077</v>
      </c>
    </row>
    <row r="25" spans="1:16" ht="28.8" x14ac:dyDescent="0.3">
      <c r="A25" s="181"/>
      <c r="B25" s="181"/>
      <c r="C25" s="181"/>
      <c r="D25" s="181"/>
      <c r="E25" s="181"/>
      <c r="F25" s="181"/>
      <c r="G25" s="181"/>
      <c r="H25" s="72" t="s">
        <v>4873</v>
      </c>
      <c r="I25" s="185">
        <v>45135</v>
      </c>
      <c r="J25" s="69" t="s">
        <v>4427</v>
      </c>
      <c r="K25" s="182">
        <v>45112</v>
      </c>
      <c r="L25" s="69" t="s">
        <v>89</v>
      </c>
      <c r="M25" s="180" t="s">
        <v>107</v>
      </c>
      <c r="N25" s="69" t="s">
        <v>4424</v>
      </c>
      <c r="O25" s="71">
        <v>995000</v>
      </c>
      <c r="P25" s="71">
        <v>0</v>
      </c>
    </row>
    <row r="26" spans="1:16" ht="28.8" x14ac:dyDescent="0.3">
      <c r="A26" s="181"/>
      <c r="B26" s="181"/>
      <c r="C26" s="181"/>
      <c r="D26" s="181"/>
      <c r="E26" s="181"/>
      <c r="F26" s="181"/>
      <c r="G26" s="181"/>
      <c r="H26" s="72" t="s">
        <v>4875</v>
      </c>
      <c r="I26" s="185">
        <v>45135</v>
      </c>
      <c r="J26" s="69" t="s">
        <v>4430</v>
      </c>
      <c r="K26" s="183">
        <v>45112</v>
      </c>
      <c r="L26" s="69" t="s">
        <v>1964</v>
      </c>
      <c r="M26" s="181" t="s">
        <v>107</v>
      </c>
      <c r="N26" s="69" t="s">
        <v>4428</v>
      </c>
      <c r="O26" s="71">
        <v>1497950</v>
      </c>
      <c r="P26" s="71">
        <v>29959</v>
      </c>
    </row>
    <row r="27" spans="1:16" ht="28.8" x14ac:dyDescent="0.3">
      <c r="A27" s="181"/>
      <c r="B27" s="181"/>
      <c r="C27" s="181"/>
      <c r="D27" s="181"/>
      <c r="E27" s="181"/>
      <c r="F27" s="181"/>
      <c r="G27" s="181"/>
      <c r="H27" s="72" t="s">
        <v>4877</v>
      </c>
      <c r="I27" s="185">
        <v>45135</v>
      </c>
      <c r="J27" s="69" t="s">
        <v>4433</v>
      </c>
      <c r="K27" s="183">
        <v>45112</v>
      </c>
      <c r="L27" s="69" t="s">
        <v>90</v>
      </c>
      <c r="M27" s="181" t="s">
        <v>107</v>
      </c>
      <c r="N27" s="69" t="s">
        <v>4431</v>
      </c>
      <c r="O27" s="71">
        <v>1490000</v>
      </c>
      <c r="P27" s="71">
        <v>0</v>
      </c>
    </row>
    <row r="28" spans="1:16" ht="57.6" x14ac:dyDescent="0.3">
      <c r="A28" s="181"/>
      <c r="B28" s="181"/>
      <c r="C28" s="181"/>
      <c r="D28" s="181"/>
      <c r="E28" s="181"/>
      <c r="F28" s="181"/>
      <c r="G28" s="181"/>
      <c r="H28" s="72" t="s">
        <v>4879</v>
      </c>
      <c r="I28" s="185">
        <v>45135</v>
      </c>
      <c r="J28" s="69" t="s">
        <v>4437</v>
      </c>
      <c r="K28" s="182">
        <v>45119</v>
      </c>
      <c r="L28" s="69" t="s">
        <v>1964</v>
      </c>
      <c r="M28" s="181" t="s">
        <v>107</v>
      </c>
      <c r="N28" s="69" t="s">
        <v>4434</v>
      </c>
      <c r="O28" s="71">
        <v>1493750</v>
      </c>
      <c r="P28" s="71">
        <v>29875</v>
      </c>
    </row>
    <row r="29" spans="1:16" ht="28.8" x14ac:dyDescent="0.3">
      <c r="A29" s="181"/>
      <c r="B29" s="181"/>
      <c r="C29" s="181"/>
      <c r="D29" s="181"/>
      <c r="E29" s="181"/>
      <c r="F29" s="181"/>
      <c r="G29" s="181"/>
      <c r="H29" s="72" t="s">
        <v>4881</v>
      </c>
      <c r="I29" s="185">
        <v>45135</v>
      </c>
      <c r="J29" s="69" t="s">
        <v>4440</v>
      </c>
      <c r="K29" s="183">
        <v>45119</v>
      </c>
      <c r="L29" s="69" t="s">
        <v>89</v>
      </c>
      <c r="M29" s="181" t="s">
        <v>107</v>
      </c>
      <c r="N29" s="69" t="s">
        <v>4438</v>
      </c>
      <c r="O29" s="71">
        <v>993000</v>
      </c>
      <c r="P29" s="71">
        <v>0</v>
      </c>
    </row>
    <row r="30" spans="1:16" ht="43.2" x14ac:dyDescent="0.3">
      <c r="A30" s="181"/>
      <c r="B30" s="181"/>
      <c r="C30" s="181"/>
      <c r="D30" s="181"/>
      <c r="E30" s="181"/>
      <c r="F30" s="181"/>
      <c r="G30" s="181"/>
      <c r="H30" s="72" t="s">
        <v>4883</v>
      </c>
      <c r="I30" s="185">
        <v>45135</v>
      </c>
      <c r="J30" s="69" t="s">
        <v>4443</v>
      </c>
      <c r="K30" s="183">
        <v>45119</v>
      </c>
      <c r="L30" s="69" t="s">
        <v>90</v>
      </c>
      <c r="M30" s="181" t="s">
        <v>107</v>
      </c>
      <c r="N30" s="69" t="s">
        <v>4441</v>
      </c>
      <c r="O30" s="71">
        <v>1495000</v>
      </c>
      <c r="P30" s="71">
        <v>0</v>
      </c>
    </row>
    <row r="31" spans="1:16" ht="43.2" x14ac:dyDescent="0.3">
      <c r="A31" s="181"/>
      <c r="B31" s="181"/>
      <c r="C31" s="181"/>
      <c r="D31" s="181"/>
      <c r="E31" s="181"/>
      <c r="F31" s="181"/>
      <c r="G31" s="181"/>
      <c r="H31" s="72" t="s">
        <v>4885</v>
      </c>
      <c r="I31" s="185">
        <v>45135</v>
      </c>
      <c r="J31" s="69" t="s">
        <v>4447</v>
      </c>
      <c r="K31" s="183">
        <v>45119</v>
      </c>
      <c r="L31" s="180" t="s">
        <v>354</v>
      </c>
      <c r="M31" s="181" t="s">
        <v>107</v>
      </c>
      <c r="N31" s="69" t="s">
        <v>4445</v>
      </c>
      <c r="O31" s="71">
        <v>450000</v>
      </c>
      <c r="P31" s="71">
        <v>0</v>
      </c>
    </row>
    <row r="32" spans="1:16" ht="57.6" x14ac:dyDescent="0.3">
      <c r="A32" s="181"/>
      <c r="B32" s="181"/>
      <c r="C32" s="181"/>
      <c r="D32" s="181"/>
      <c r="E32" s="181"/>
      <c r="F32" s="181"/>
      <c r="G32" s="181"/>
      <c r="H32" s="72" t="s">
        <v>4887</v>
      </c>
      <c r="I32" s="185">
        <v>45135</v>
      </c>
      <c r="J32" s="69" t="s">
        <v>4450</v>
      </c>
      <c r="K32" s="183">
        <v>45119</v>
      </c>
      <c r="L32" s="181" t="s">
        <v>354</v>
      </c>
      <c r="M32" s="181" t="s">
        <v>107</v>
      </c>
      <c r="N32" s="69" t="s">
        <v>4448</v>
      </c>
      <c r="O32" s="71">
        <v>1060000</v>
      </c>
      <c r="P32" s="71">
        <v>0</v>
      </c>
    </row>
    <row r="33" spans="1:16" ht="43.2" x14ac:dyDescent="0.3">
      <c r="A33" s="181"/>
      <c r="B33" s="181"/>
      <c r="C33" s="181"/>
      <c r="D33" s="181"/>
      <c r="E33" s="181"/>
      <c r="F33" s="181"/>
      <c r="G33" s="181"/>
      <c r="H33" s="72" t="s">
        <v>4889</v>
      </c>
      <c r="I33" s="185">
        <v>45135</v>
      </c>
      <c r="J33" s="69" t="s">
        <v>4453</v>
      </c>
      <c r="K33" s="183">
        <v>45119</v>
      </c>
      <c r="L33" s="181" t="s">
        <v>354</v>
      </c>
      <c r="M33" s="181" t="s">
        <v>107</v>
      </c>
      <c r="N33" s="69" t="s">
        <v>4451</v>
      </c>
      <c r="O33" s="71">
        <v>421400</v>
      </c>
      <c r="P33" s="71">
        <v>0</v>
      </c>
    </row>
    <row r="34" spans="1:16" ht="57.6" x14ac:dyDescent="0.3">
      <c r="A34" s="181"/>
      <c r="B34" s="181"/>
      <c r="C34" s="181"/>
      <c r="D34" s="181"/>
      <c r="E34" s="181"/>
      <c r="F34" s="181"/>
      <c r="G34" s="181"/>
      <c r="H34" s="72" t="s">
        <v>4891</v>
      </c>
      <c r="I34" s="185">
        <v>45135</v>
      </c>
      <c r="J34" s="69" t="s">
        <v>4456</v>
      </c>
      <c r="K34" s="183">
        <v>45119</v>
      </c>
      <c r="L34" s="181" t="s">
        <v>354</v>
      </c>
      <c r="M34" s="181" t="s">
        <v>107</v>
      </c>
      <c r="N34" s="69" t="s">
        <v>4454</v>
      </c>
      <c r="O34" s="71">
        <v>1009000</v>
      </c>
      <c r="P34" s="71">
        <v>0</v>
      </c>
    </row>
    <row r="35" spans="1:16" ht="43.2" x14ac:dyDescent="0.3">
      <c r="A35" s="181"/>
      <c r="B35" s="181"/>
      <c r="C35" s="181"/>
      <c r="D35" s="181"/>
      <c r="E35" s="181"/>
      <c r="F35" s="181"/>
      <c r="G35" s="181"/>
      <c r="H35" s="72" t="s">
        <v>4893</v>
      </c>
      <c r="I35" s="185">
        <v>45135</v>
      </c>
      <c r="J35" s="69" t="s">
        <v>4460</v>
      </c>
      <c r="K35" s="182">
        <v>45120</v>
      </c>
      <c r="L35" s="181" t="s">
        <v>354</v>
      </c>
      <c r="M35" s="181" t="s">
        <v>107</v>
      </c>
      <c r="N35" s="69" t="s">
        <v>4457</v>
      </c>
      <c r="O35" s="71">
        <v>545000</v>
      </c>
      <c r="P35" s="71">
        <v>0</v>
      </c>
    </row>
    <row r="36" spans="1:16" ht="43.2" x14ac:dyDescent="0.3">
      <c r="A36" s="181"/>
      <c r="B36" s="181"/>
      <c r="C36" s="181"/>
      <c r="D36" s="181"/>
      <c r="E36" s="181"/>
      <c r="F36" s="181"/>
      <c r="G36" s="181"/>
      <c r="H36" s="72" t="s">
        <v>4895</v>
      </c>
      <c r="I36" s="185">
        <v>45135</v>
      </c>
      <c r="J36" s="69" t="s">
        <v>4463</v>
      </c>
      <c r="K36" s="183">
        <v>45120</v>
      </c>
      <c r="L36" s="181" t="s">
        <v>354</v>
      </c>
      <c r="M36" s="181" t="s">
        <v>107</v>
      </c>
      <c r="N36" s="69" t="s">
        <v>4461</v>
      </c>
      <c r="O36" s="71">
        <v>1113000</v>
      </c>
      <c r="P36" s="71">
        <v>0</v>
      </c>
    </row>
    <row r="37" spans="1:16" ht="57.6" x14ac:dyDescent="0.3">
      <c r="A37" s="181"/>
      <c r="B37" s="181"/>
      <c r="C37" s="181"/>
      <c r="D37" s="181"/>
      <c r="E37" s="181"/>
      <c r="F37" s="181"/>
      <c r="G37" s="181"/>
      <c r="H37" s="72" t="s">
        <v>4897</v>
      </c>
      <c r="I37" s="185">
        <v>45135</v>
      </c>
      <c r="J37" s="69" t="s">
        <v>4466</v>
      </c>
      <c r="K37" s="183">
        <v>45120</v>
      </c>
      <c r="L37" s="181" t="s">
        <v>354</v>
      </c>
      <c r="M37" s="181" t="s">
        <v>107</v>
      </c>
      <c r="N37" s="69" t="s">
        <v>4464</v>
      </c>
      <c r="O37" s="71">
        <v>1012000</v>
      </c>
      <c r="P37" s="71">
        <v>0</v>
      </c>
    </row>
    <row r="38" spans="1:16" ht="57.6" x14ac:dyDescent="0.3">
      <c r="A38" s="181"/>
      <c r="B38" s="181"/>
      <c r="C38" s="181"/>
      <c r="D38" s="181"/>
      <c r="E38" s="181"/>
      <c r="F38" s="181"/>
      <c r="G38" s="181"/>
      <c r="H38" s="72" t="s">
        <v>4899</v>
      </c>
      <c r="I38" s="185">
        <v>45135</v>
      </c>
      <c r="J38" s="69" t="s">
        <v>4473</v>
      </c>
      <c r="K38" s="182">
        <v>45118</v>
      </c>
      <c r="L38" s="69" t="s">
        <v>89</v>
      </c>
      <c r="M38" s="180" t="s">
        <v>52</v>
      </c>
      <c r="N38" s="69" t="s">
        <v>4471</v>
      </c>
      <c r="O38" s="71">
        <v>925000</v>
      </c>
      <c r="P38" s="71">
        <v>0</v>
      </c>
    </row>
    <row r="39" spans="1:16" ht="43.2" x14ac:dyDescent="0.3">
      <c r="A39" s="181"/>
      <c r="B39" s="181"/>
      <c r="C39" s="181"/>
      <c r="D39" s="181"/>
      <c r="E39" s="181"/>
      <c r="F39" s="181"/>
      <c r="G39" s="181"/>
      <c r="H39" s="72" t="s">
        <v>4901</v>
      </c>
      <c r="I39" s="185">
        <v>45135</v>
      </c>
      <c r="J39" s="69" t="s">
        <v>4476</v>
      </c>
      <c r="K39" s="183">
        <v>45118</v>
      </c>
      <c r="L39" s="69" t="s">
        <v>90</v>
      </c>
      <c r="M39" s="181" t="s">
        <v>52</v>
      </c>
      <c r="N39" s="69" t="s">
        <v>4474</v>
      </c>
      <c r="O39" s="71">
        <v>1450000</v>
      </c>
      <c r="P39" s="71">
        <v>0</v>
      </c>
    </row>
    <row r="40" spans="1:16" ht="43.2" x14ac:dyDescent="0.3">
      <c r="A40" s="181"/>
      <c r="B40" s="181"/>
      <c r="C40" s="181"/>
      <c r="D40" s="181"/>
      <c r="E40" s="181"/>
      <c r="F40" s="181"/>
      <c r="G40" s="181"/>
      <c r="H40" s="72" t="s">
        <v>4903</v>
      </c>
      <c r="I40" s="185">
        <v>45135</v>
      </c>
      <c r="J40" s="69" t="s">
        <v>4481</v>
      </c>
      <c r="K40" s="182">
        <v>45121</v>
      </c>
      <c r="L40" s="180" t="s">
        <v>4477</v>
      </c>
      <c r="M40" s="180" t="s">
        <v>108</v>
      </c>
      <c r="N40" s="69" t="s">
        <v>4479</v>
      </c>
      <c r="O40" s="71">
        <v>3209460</v>
      </c>
      <c r="P40" s="71">
        <v>0</v>
      </c>
    </row>
    <row r="41" spans="1:16" ht="43.2" x14ac:dyDescent="0.3">
      <c r="A41" s="181"/>
      <c r="B41" s="181"/>
      <c r="C41" s="181"/>
      <c r="D41" s="181"/>
      <c r="E41" s="181"/>
      <c r="F41" s="181"/>
      <c r="G41" s="181"/>
      <c r="H41" s="72" t="s">
        <v>4905</v>
      </c>
      <c r="I41" s="185">
        <v>45135</v>
      </c>
      <c r="J41" s="69" t="s">
        <v>4484</v>
      </c>
      <c r="K41" s="183">
        <v>45121</v>
      </c>
      <c r="L41" s="181" t="s">
        <v>4477</v>
      </c>
      <c r="M41" s="181" t="s">
        <v>108</v>
      </c>
      <c r="N41" s="69" t="s">
        <v>4482</v>
      </c>
      <c r="O41" s="71">
        <v>3129400</v>
      </c>
      <c r="P41" s="71">
        <v>0</v>
      </c>
    </row>
    <row r="42" spans="1:16" ht="43.2" x14ac:dyDescent="0.3">
      <c r="A42" s="181"/>
      <c r="B42" s="181"/>
      <c r="C42" s="181"/>
      <c r="D42" s="181"/>
      <c r="E42" s="181"/>
      <c r="F42" s="181"/>
      <c r="G42" s="181"/>
      <c r="H42" s="72" t="s">
        <v>4907</v>
      </c>
      <c r="I42" s="185">
        <v>45135</v>
      </c>
      <c r="J42" s="69" t="s">
        <v>4487</v>
      </c>
      <c r="K42" s="183">
        <v>45121</v>
      </c>
      <c r="L42" s="181" t="s">
        <v>4477</v>
      </c>
      <c r="M42" s="181" t="s">
        <v>108</v>
      </c>
      <c r="N42" s="69" t="s">
        <v>4485</v>
      </c>
      <c r="O42" s="71">
        <v>2899000</v>
      </c>
      <c r="P42" s="71">
        <v>0</v>
      </c>
    </row>
    <row r="43" spans="1:16" ht="43.2" x14ac:dyDescent="0.3">
      <c r="A43" s="181"/>
      <c r="B43" s="181"/>
      <c r="C43" s="181"/>
      <c r="D43" s="181"/>
      <c r="E43" s="181"/>
      <c r="F43" s="181"/>
      <c r="G43" s="181"/>
      <c r="H43" s="72" t="s">
        <v>4909</v>
      </c>
      <c r="I43" s="185">
        <v>45135</v>
      </c>
      <c r="J43" s="69" t="s">
        <v>4490</v>
      </c>
      <c r="K43" s="183">
        <v>45121</v>
      </c>
      <c r="L43" s="181" t="s">
        <v>4477</v>
      </c>
      <c r="M43" s="181" t="s">
        <v>108</v>
      </c>
      <c r="N43" s="69" t="s">
        <v>4488</v>
      </c>
      <c r="O43" s="71">
        <v>5700000</v>
      </c>
      <c r="P43" s="71">
        <v>0</v>
      </c>
    </row>
    <row r="44" spans="1:16" ht="43.2" x14ac:dyDescent="0.3">
      <c r="A44" s="181"/>
      <c r="B44" s="181"/>
      <c r="C44" s="181"/>
      <c r="D44" s="181"/>
      <c r="E44" s="181"/>
      <c r="F44" s="181"/>
      <c r="G44" s="181"/>
      <c r="H44" s="72" t="s">
        <v>4911</v>
      </c>
      <c r="I44" s="185">
        <v>45135</v>
      </c>
      <c r="J44" s="69" t="s">
        <v>4493</v>
      </c>
      <c r="K44" s="70">
        <v>45125</v>
      </c>
      <c r="L44" s="69" t="s">
        <v>171</v>
      </c>
      <c r="M44" s="69" t="s">
        <v>170</v>
      </c>
      <c r="N44" s="69" t="s">
        <v>4491</v>
      </c>
      <c r="O44" s="71">
        <v>12452106</v>
      </c>
      <c r="P44" s="71">
        <v>0</v>
      </c>
    </row>
    <row r="45" spans="1:16" ht="57.6" x14ac:dyDescent="0.3">
      <c r="A45" s="181"/>
      <c r="B45" s="181"/>
      <c r="C45" s="181"/>
      <c r="D45" s="181"/>
      <c r="E45" s="181"/>
      <c r="F45" s="181"/>
      <c r="G45" s="181"/>
      <c r="H45" s="72" t="s">
        <v>5113</v>
      </c>
      <c r="I45" s="185">
        <v>45135</v>
      </c>
      <c r="J45" s="69" t="s">
        <v>4806</v>
      </c>
      <c r="K45" s="182">
        <v>45120</v>
      </c>
      <c r="L45" s="180" t="s">
        <v>4802</v>
      </c>
      <c r="M45" s="180" t="s">
        <v>4807</v>
      </c>
      <c r="N45" s="69" t="s">
        <v>4804</v>
      </c>
      <c r="O45" s="71">
        <v>542500</v>
      </c>
      <c r="P45" s="71">
        <v>0</v>
      </c>
    </row>
    <row r="46" spans="1:16" ht="43.2" x14ac:dyDescent="0.3">
      <c r="A46" s="181"/>
      <c r="B46" s="181"/>
      <c r="C46" s="181"/>
      <c r="D46" s="181"/>
      <c r="E46" s="181"/>
      <c r="F46" s="181"/>
      <c r="G46" s="181"/>
      <c r="H46" s="72" t="s">
        <v>5115</v>
      </c>
      <c r="I46" s="185">
        <v>45135</v>
      </c>
      <c r="J46" s="69" t="s">
        <v>4810</v>
      </c>
      <c r="K46" s="183">
        <v>45120</v>
      </c>
      <c r="L46" s="181" t="s">
        <v>4802</v>
      </c>
      <c r="M46" s="181" t="s">
        <v>4807</v>
      </c>
      <c r="N46" s="69" t="s">
        <v>4808</v>
      </c>
      <c r="O46" s="71">
        <v>954500</v>
      </c>
      <c r="P46" s="71">
        <v>0</v>
      </c>
    </row>
    <row r="47" spans="1:16" ht="57.6" x14ac:dyDescent="0.3">
      <c r="A47" s="181"/>
      <c r="B47" s="181"/>
      <c r="C47" s="181"/>
      <c r="D47" s="181"/>
      <c r="E47" s="181"/>
      <c r="F47" s="181"/>
      <c r="G47" s="181"/>
      <c r="H47" s="72" t="s">
        <v>5117</v>
      </c>
      <c r="I47" s="185">
        <v>45135</v>
      </c>
      <c r="J47" s="69" t="s">
        <v>4470</v>
      </c>
      <c r="K47" s="70">
        <v>45121</v>
      </c>
      <c r="L47" s="181" t="s">
        <v>4802</v>
      </c>
      <c r="M47" s="181" t="s">
        <v>4807</v>
      </c>
      <c r="N47" s="69" t="s">
        <v>4467</v>
      </c>
      <c r="O47" s="71">
        <v>570000</v>
      </c>
      <c r="P47" s="71">
        <v>0</v>
      </c>
    </row>
    <row r="48" spans="1:16" ht="57.6" x14ac:dyDescent="0.3">
      <c r="A48" s="181"/>
      <c r="B48" s="181"/>
      <c r="C48" s="180" t="s">
        <v>369</v>
      </c>
      <c r="D48" s="182">
        <v>44958</v>
      </c>
      <c r="E48" s="180" t="s">
        <v>1497</v>
      </c>
      <c r="F48" s="182">
        <v>44958</v>
      </c>
      <c r="G48" s="180" t="s">
        <v>233</v>
      </c>
      <c r="H48" s="72" t="s">
        <v>624</v>
      </c>
      <c r="I48" s="184">
        <v>44956</v>
      </c>
      <c r="J48" s="69" t="s">
        <v>199</v>
      </c>
      <c r="K48" s="70">
        <v>44931</v>
      </c>
      <c r="L48" s="180" t="s">
        <v>354</v>
      </c>
      <c r="M48" s="180" t="s">
        <v>52</v>
      </c>
      <c r="N48" s="69" t="s">
        <v>525</v>
      </c>
      <c r="O48" s="71">
        <v>1760000</v>
      </c>
      <c r="P48" s="71">
        <v>0</v>
      </c>
    </row>
    <row r="49" spans="1:16" ht="57.6" x14ac:dyDescent="0.3">
      <c r="A49" s="181"/>
      <c r="B49" s="181"/>
      <c r="C49" s="181"/>
      <c r="D49" s="181"/>
      <c r="E49" s="181"/>
      <c r="F49" s="181"/>
      <c r="G49" s="181"/>
      <c r="H49" s="72" t="s">
        <v>635</v>
      </c>
      <c r="I49" s="185">
        <v>44956</v>
      </c>
      <c r="J49" s="69" t="s">
        <v>198</v>
      </c>
      <c r="K49" s="70">
        <v>44942</v>
      </c>
      <c r="L49" s="181" t="s">
        <v>354</v>
      </c>
      <c r="M49" s="181" t="s">
        <v>52</v>
      </c>
      <c r="N49" s="69" t="s">
        <v>529</v>
      </c>
      <c r="O49" s="71">
        <v>3180000</v>
      </c>
      <c r="P49" s="71">
        <v>127200</v>
      </c>
    </row>
    <row r="50" spans="1:16" ht="28.8" x14ac:dyDescent="0.3">
      <c r="A50" s="181"/>
      <c r="B50" s="181"/>
      <c r="C50" s="181"/>
      <c r="D50" s="181"/>
      <c r="E50" s="181"/>
      <c r="F50" s="181"/>
      <c r="G50" s="181"/>
      <c r="H50" s="72" t="s">
        <v>628</v>
      </c>
      <c r="I50" s="185">
        <v>44956</v>
      </c>
      <c r="J50" s="69" t="s">
        <v>255</v>
      </c>
      <c r="K50" s="182">
        <v>44938</v>
      </c>
      <c r="L50" s="69" t="s">
        <v>89</v>
      </c>
      <c r="M50" s="181" t="s">
        <v>52</v>
      </c>
      <c r="N50" s="69" t="s">
        <v>532</v>
      </c>
      <c r="O50" s="71">
        <v>999500</v>
      </c>
      <c r="P50" s="71">
        <v>0</v>
      </c>
    </row>
    <row r="51" spans="1:16" ht="28.8" x14ac:dyDescent="0.3">
      <c r="A51" s="181"/>
      <c r="B51" s="181"/>
      <c r="C51" s="181"/>
      <c r="D51" s="181"/>
      <c r="E51" s="181"/>
      <c r="F51" s="181"/>
      <c r="G51" s="181"/>
      <c r="H51" s="72" t="s">
        <v>205</v>
      </c>
      <c r="I51" s="185">
        <v>44956</v>
      </c>
      <c r="J51" s="69" t="s">
        <v>254</v>
      </c>
      <c r="K51" s="183">
        <v>44938</v>
      </c>
      <c r="L51" s="69" t="s">
        <v>90</v>
      </c>
      <c r="M51" s="181" t="s">
        <v>52</v>
      </c>
      <c r="N51" s="69" t="s">
        <v>535</v>
      </c>
      <c r="O51" s="71">
        <v>1480000</v>
      </c>
      <c r="P51" s="71">
        <v>0</v>
      </c>
    </row>
    <row r="52" spans="1:16" ht="28.8" x14ac:dyDescent="0.3">
      <c r="A52" s="181"/>
      <c r="B52" s="181"/>
      <c r="C52" s="181"/>
      <c r="D52" s="181"/>
      <c r="E52" s="181"/>
      <c r="F52" s="181"/>
      <c r="G52" s="181"/>
      <c r="H52" s="72" t="s">
        <v>176</v>
      </c>
      <c r="I52" s="185">
        <v>44956</v>
      </c>
      <c r="J52" s="69" t="s">
        <v>253</v>
      </c>
      <c r="K52" s="70">
        <v>44944</v>
      </c>
      <c r="L52" s="69" t="s">
        <v>267</v>
      </c>
      <c r="M52" s="181" t="s">
        <v>52</v>
      </c>
      <c r="N52" s="69" t="s">
        <v>537</v>
      </c>
      <c r="O52" s="71">
        <v>1499200</v>
      </c>
      <c r="P52" s="71">
        <v>29984</v>
      </c>
    </row>
    <row r="53" spans="1:16" ht="43.2" x14ac:dyDescent="0.3">
      <c r="A53" s="181"/>
      <c r="B53" s="181"/>
      <c r="C53" s="181"/>
      <c r="D53" s="181"/>
      <c r="E53" s="181"/>
      <c r="F53" s="181"/>
      <c r="G53" s="181"/>
      <c r="H53" s="72" t="s">
        <v>620</v>
      </c>
      <c r="I53" s="185">
        <v>44956</v>
      </c>
      <c r="J53" s="69" t="s">
        <v>200</v>
      </c>
      <c r="K53" s="70">
        <v>44937</v>
      </c>
      <c r="L53" s="180" t="s">
        <v>171</v>
      </c>
      <c r="M53" s="180" t="s">
        <v>170</v>
      </c>
      <c r="N53" s="69" t="s">
        <v>539</v>
      </c>
      <c r="O53" s="71">
        <v>570000</v>
      </c>
      <c r="P53" s="71">
        <v>0</v>
      </c>
    </row>
    <row r="54" spans="1:16" ht="43.2" x14ac:dyDescent="0.3">
      <c r="A54" s="181"/>
      <c r="B54" s="181"/>
      <c r="C54" s="180" t="s">
        <v>2437</v>
      </c>
      <c r="D54" s="182">
        <v>44972</v>
      </c>
      <c r="E54" s="180" t="s">
        <v>2436</v>
      </c>
      <c r="F54" s="182">
        <v>44973</v>
      </c>
      <c r="G54" s="69" t="s">
        <v>186</v>
      </c>
      <c r="H54" s="72" t="s">
        <v>1799</v>
      </c>
      <c r="I54" s="184">
        <v>44971</v>
      </c>
      <c r="J54" s="69" t="s">
        <v>1605</v>
      </c>
      <c r="K54" s="70">
        <v>44957</v>
      </c>
      <c r="L54" s="181" t="s">
        <v>171</v>
      </c>
      <c r="M54" s="181" t="s">
        <v>170</v>
      </c>
      <c r="N54" s="69" t="s">
        <v>1601</v>
      </c>
      <c r="O54" s="71">
        <v>4665500</v>
      </c>
      <c r="P54" s="71">
        <v>0</v>
      </c>
    </row>
    <row r="55" spans="1:16" ht="43.2" x14ac:dyDescent="0.3">
      <c r="A55" s="181"/>
      <c r="B55" s="181"/>
      <c r="C55" s="181"/>
      <c r="D55" s="181"/>
      <c r="E55" s="181"/>
      <c r="F55" s="181"/>
      <c r="G55" s="69" t="s">
        <v>2438</v>
      </c>
      <c r="H55" s="72" t="s">
        <v>1805</v>
      </c>
      <c r="I55" s="185">
        <v>44971</v>
      </c>
      <c r="J55" s="69" t="s">
        <v>1628</v>
      </c>
      <c r="K55" s="70">
        <v>44953</v>
      </c>
      <c r="L55" s="69" t="s">
        <v>1623</v>
      </c>
      <c r="M55" s="69" t="s">
        <v>62</v>
      </c>
      <c r="N55" s="69" t="s">
        <v>1625</v>
      </c>
      <c r="O55" s="71">
        <v>314457</v>
      </c>
      <c r="P55" s="71">
        <v>0</v>
      </c>
    </row>
    <row r="56" spans="1:16" ht="43.2" x14ac:dyDescent="0.3">
      <c r="A56" s="181"/>
      <c r="B56" s="181"/>
      <c r="C56" s="180" t="s">
        <v>2271</v>
      </c>
      <c r="D56" s="182">
        <v>44980</v>
      </c>
      <c r="E56" s="180" t="s">
        <v>2434</v>
      </c>
      <c r="F56" s="182">
        <v>44981</v>
      </c>
      <c r="G56" s="180" t="s">
        <v>200</v>
      </c>
      <c r="H56" s="72" t="s">
        <v>2099</v>
      </c>
      <c r="I56" s="184">
        <v>44979</v>
      </c>
      <c r="J56" s="69" t="s">
        <v>1929</v>
      </c>
      <c r="K56" s="182">
        <v>44974</v>
      </c>
      <c r="L56" s="180" t="s">
        <v>171</v>
      </c>
      <c r="M56" s="180" t="s">
        <v>170</v>
      </c>
      <c r="N56" s="69" t="s">
        <v>1927</v>
      </c>
      <c r="O56" s="71">
        <v>5778680</v>
      </c>
      <c r="P56" s="71">
        <v>0</v>
      </c>
    </row>
    <row r="57" spans="1:16" ht="43.2" x14ac:dyDescent="0.3">
      <c r="A57" s="181"/>
      <c r="B57" s="181"/>
      <c r="C57" s="181"/>
      <c r="D57" s="181"/>
      <c r="E57" s="181"/>
      <c r="F57" s="181"/>
      <c r="G57" s="181"/>
      <c r="H57" s="72" t="s">
        <v>1929</v>
      </c>
      <c r="I57" s="185">
        <v>44979</v>
      </c>
      <c r="J57" s="69" t="s">
        <v>1933</v>
      </c>
      <c r="K57" s="183">
        <v>44974</v>
      </c>
      <c r="L57" s="181" t="s">
        <v>171</v>
      </c>
      <c r="M57" s="181" t="s">
        <v>170</v>
      </c>
      <c r="N57" s="69" t="s">
        <v>1931</v>
      </c>
      <c r="O57" s="71">
        <v>2173000</v>
      </c>
      <c r="P57" s="71">
        <v>0</v>
      </c>
    </row>
    <row r="58" spans="1:16" ht="43.2" x14ac:dyDescent="0.3">
      <c r="A58" s="181"/>
      <c r="B58" s="181"/>
      <c r="C58" s="181"/>
      <c r="D58" s="181"/>
      <c r="E58" s="181"/>
      <c r="F58" s="181"/>
      <c r="G58" s="181"/>
      <c r="H58" s="72" t="s">
        <v>1933</v>
      </c>
      <c r="I58" s="185">
        <v>44979</v>
      </c>
      <c r="J58" s="69" t="s">
        <v>1936</v>
      </c>
      <c r="K58" s="183">
        <v>44974</v>
      </c>
      <c r="L58" s="181" t="s">
        <v>171</v>
      </c>
      <c r="M58" s="181" t="s">
        <v>170</v>
      </c>
      <c r="N58" s="69" t="s">
        <v>1934</v>
      </c>
      <c r="O58" s="71">
        <v>3076500</v>
      </c>
      <c r="P58" s="71">
        <v>0</v>
      </c>
    </row>
    <row r="59" spans="1:16" ht="28.8" x14ac:dyDescent="0.3">
      <c r="A59" s="181"/>
      <c r="B59" s="181"/>
      <c r="C59" s="181"/>
      <c r="D59" s="181"/>
      <c r="E59" s="181"/>
      <c r="F59" s="181"/>
      <c r="G59" s="181"/>
      <c r="H59" s="72" t="s">
        <v>1936</v>
      </c>
      <c r="I59" s="185">
        <v>44979</v>
      </c>
      <c r="J59" s="69" t="s">
        <v>1939</v>
      </c>
      <c r="K59" s="183">
        <v>44974</v>
      </c>
      <c r="L59" s="181" t="s">
        <v>171</v>
      </c>
      <c r="M59" s="181" t="s">
        <v>170</v>
      </c>
      <c r="N59" s="69" t="s">
        <v>1937</v>
      </c>
      <c r="O59" s="71">
        <v>8800000</v>
      </c>
      <c r="P59" s="71">
        <v>0</v>
      </c>
    </row>
    <row r="60" spans="1:16" ht="28.8" x14ac:dyDescent="0.3">
      <c r="A60" s="181"/>
      <c r="B60" s="181"/>
      <c r="C60" s="181"/>
      <c r="D60" s="181"/>
      <c r="E60" s="181"/>
      <c r="F60" s="181"/>
      <c r="G60" s="181"/>
      <c r="H60" s="72" t="s">
        <v>1939</v>
      </c>
      <c r="I60" s="185">
        <v>44979</v>
      </c>
      <c r="J60" s="69" t="s">
        <v>1941</v>
      </c>
      <c r="K60" s="183">
        <v>44974</v>
      </c>
      <c r="L60" s="181" t="s">
        <v>171</v>
      </c>
      <c r="M60" s="181" t="s">
        <v>170</v>
      </c>
      <c r="N60" s="69" t="s">
        <v>1937</v>
      </c>
      <c r="O60" s="71">
        <v>1320000</v>
      </c>
      <c r="P60" s="71">
        <v>0</v>
      </c>
    </row>
    <row r="61" spans="1:16" ht="43.2" x14ac:dyDescent="0.3">
      <c r="A61" s="181"/>
      <c r="B61" s="181"/>
      <c r="C61" s="181"/>
      <c r="D61" s="181"/>
      <c r="E61" s="181"/>
      <c r="F61" s="181"/>
      <c r="G61" s="181"/>
      <c r="H61" s="72" t="s">
        <v>1941</v>
      </c>
      <c r="I61" s="185">
        <v>44979</v>
      </c>
      <c r="J61" s="69" t="s">
        <v>1859</v>
      </c>
      <c r="K61" s="70">
        <v>44972</v>
      </c>
      <c r="L61" s="180" t="s">
        <v>354</v>
      </c>
      <c r="M61" s="180" t="s">
        <v>52</v>
      </c>
      <c r="N61" s="69" t="s">
        <v>1856</v>
      </c>
      <c r="O61" s="71">
        <v>3000000</v>
      </c>
      <c r="P61" s="71">
        <v>120000</v>
      </c>
    </row>
    <row r="62" spans="1:16" ht="43.2" x14ac:dyDescent="0.3">
      <c r="A62" s="181"/>
      <c r="B62" s="181"/>
      <c r="C62" s="181"/>
      <c r="D62" s="181"/>
      <c r="E62" s="181"/>
      <c r="F62" s="181"/>
      <c r="G62" s="181"/>
      <c r="H62" s="72" t="s">
        <v>1859</v>
      </c>
      <c r="I62" s="185">
        <v>44979</v>
      </c>
      <c r="J62" s="69" t="s">
        <v>1867</v>
      </c>
      <c r="K62" s="70">
        <v>44973</v>
      </c>
      <c r="L62" s="181" t="s">
        <v>354</v>
      </c>
      <c r="M62" s="181" t="s">
        <v>52</v>
      </c>
      <c r="N62" s="69" t="s">
        <v>1856</v>
      </c>
      <c r="O62" s="71">
        <v>3000000</v>
      </c>
      <c r="P62" s="71">
        <v>120000</v>
      </c>
    </row>
    <row r="63" spans="1:16" ht="43.2" x14ac:dyDescent="0.3">
      <c r="A63" s="181"/>
      <c r="B63" s="181"/>
      <c r="C63" s="181"/>
      <c r="D63" s="181"/>
      <c r="E63" s="181"/>
      <c r="F63" s="181"/>
      <c r="G63" s="181"/>
      <c r="H63" s="72" t="s">
        <v>1867</v>
      </c>
      <c r="I63" s="185">
        <v>44979</v>
      </c>
      <c r="J63" s="69" t="s">
        <v>1873</v>
      </c>
      <c r="K63" s="70">
        <v>44974</v>
      </c>
      <c r="L63" s="181" t="s">
        <v>354</v>
      </c>
      <c r="M63" s="181" t="s">
        <v>52</v>
      </c>
      <c r="N63" s="69" t="s">
        <v>1856</v>
      </c>
      <c r="O63" s="71">
        <v>1500000</v>
      </c>
      <c r="P63" s="71">
        <v>60000</v>
      </c>
    </row>
    <row r="64" spans="1:16" ht="28.8" x14ac:dyDescent="0.3">
      <c r="A64" s="181"/>
      <c r="B64" s="181"/>
      <c r="C64" s="181"/>
      <c r="D64" s="181"/>
      <c r="E64" s="181"/>
      <c r="F64" s="181"/>
      <c r="G64" s="181"/>
      <c r="H64" s="72" t="s">
        <v>2103</v>
      </c>
      <c r="I64" s="185">
        <v>44979</v>
      </c>
      <c r="J64" s="69" t="s">
        <v>1950</v>
      </c>
      <c r="K64" s="182">
        <v>44978</v>
      </c>
      <c r="L64" s="69" t="s">
        <v>1946</v>
      </c>
      <c r="M64" s="69" t="s">
        <v>279</v>
      </c>
      <c r="N64" s="69" t="s">
        <v>1948</v>
      </c>
      <c r="O64" s="71">
        <v>300000</v>
      </c>
      <c r="P64" s="71">
        <v>0</v>
      </c>
    </row>
    <row r="65" spans="1:16" ht="43.2" x14ac:dyDescent="0.3">
      <c r="A65" s="181"/>
      <c r="B65" s="181"/>
      <c r="C65" s="181"/>
      <c r="D65" s="181"/>
      <c r="E65" s="181"/>
      <c r="F65" s="181"/>
      <c r="G65" s="181"/>
      <c r="H65" s="72" t="s">
        <v>1950</v>
      </c>
      <c r="I65" s="185">
        <v>44979</v>
      </c>
      <c r="J65" s="69" t="s">
        <v>1945</v>
      </c>
      <c r="K65" s="183">
        <v>44978</v>
      </c>
      <c r="L65" s="69" t="s">
        <v>171</v>
      </c>
      <c r="M65" s="69" t="s">
        <v>170</v>
      </c>
      <c r="N65" s="69" t="s">
        <v>1942</v>
      </c>
      <c r="O65" s="71">
        <v>210000</v>
      </c>
      <c r="P65" s="71">
        <v>0</v>
      </c>
    </row>
    <row r="66" spans="1:16" ht="43.2" x14ac:dyDescent="0.3">
      <c r="A66" s="181"/>
      <c r="B66" s="181"/>
      <c r="C66" s="181"/>
      <c r="D66" s="181"/>
      <c r="E66" s="181"/>
      <c r="F66" s="181"/>
      <c r="G66" s="69" t="s">
        <v>215</v>
      </c>
      <c r="H66" s="72" t="s">
        <v>1873</v>
      </c>
      <c r="I66" s="185">
        <v>44979</v>
      </c>
      <c r="J66" s="69" t="s">
        <v>2103</v>
      </c>
      <c r="K66" s="70">
        <v>44967</v>
      </c>
      <c r="L66" s="69" t="s">
        <v>1623</v>
      </c>
      <c r="M66" s="69" t="s">
        <v>62</v>
      </c>
      <c r="N66" s="69" t="s">
        <v>2100</v>
      </c>
      <c r="O66" s="71">
        <v>146940</v>
      </c>
      <c r="P66" s="71">
        <v>0</v>
      </c>
    </row>
    <row r="67" spans="1:16" ht="28.8" x14ac:dyDescent="0.3">
      <c r="A67" s="181"/>
      <c r="B67" s="181"/>
      <c r="C67" s="180" t="s">
        <v>2851</v>
      </c>
      <c r="D67" s="182" t="s">
        <v>714</v>
      </c>
      <c r="E67" s="180" t="s">
        <v>714</v>
      </c>
      <c r="F67" s="182" t="s">
        <v>714</v>
      </c>
      <c r="G67" s="180" t="s">
        <v>635</v>
      </c>
      <c r="H67" s="72" t="s">
        <v>2752</v>
      </c>
      <c r="I67" s="184">
        <v>44992</v>
      </c>
      <c r="J67" s="69" t="s">
        <v>2500</v>
      </c>
      <c r="K67" s="70">
        <v>44966</v>
      </c>
      <c r="L67" s="180" t="s">
        <v>171</v>
      </c>
      <c r="M67" s="180" t="s">
        <v>170</v>
      </c>
      <c r="N67" s="69" t="s">
        <v>2498</v>
      </c>
      <c r="O67" s="71">
        <v>2263920</v>
      </c>
      <c r="P67" s="71">
        <v>0</v>
      </c>
    </row>
    <row r="68" spans="1:16" ht="43.2" x14ac:dyDescent="0.3">
      <c r="A68" s="181"/>
      <c r="B68" s="181"/>
      <c r="C68" s="181"/>
      <c r="D68" s="181"/>
      <c r="E68" s="181"/>
      <c r="F68" s="181"/>
      <c r="G68" s="181"/>
      <c r="H68" s="72" t="s">
        <v>2754</v>
      </c>
      <c r="I68" s="185">
        <v>44992</v>
      </c>
      <c r="J68" s="69" t="s">
        <v>2503</v>
      </c>
      <c r="K68" s="70">
        <v>44980</v>
      </c>
      <c r="L68" s="181" t="s">
        <v>171</v>
      </c>
      <c r="M68" s="181" t="s">
        <v>170</v>
      </c>
      <c r="N68" s="69" t="s">
        <v>2501</v>
      </c>
      <c r="O68" s="71">
        <v>4455000</v>
      </c>
      <c r="P68" s="71">
        <v>0</v>
      </c>
    </row>
    <row r="69" spans="1:16" ht="57.6" x14ac:dyDescent="0.3">
      <c r="A69" s="181"/>
      <c r="B69" s="181"/>
      <c r="C69" s="181"/>
      <c r="D69" s="181"/>
      <c r="E69" s="181"/>
      <c r="F69" s="181"/>
      <c r="G69" s="181"/>
      <c r="H69" s="72" t="s">
        <v>2756</v>
      </c>
      <c r="I69" s="185">
        <v>44992</v>
      </c>
      <c r="J69" s="69" t="s">
        <v>2506</v>
      </c>
      <c r="K69" s="182">
        <v>44970</v>
      </c>
      <c r="L69" s="180" t="s">
        <v>354</v>
      </c>
      <c r="M69" s="180" t="s">
        <v>52</v>
      </c>
      <c r="N69" s="69" t="s">
        <v>2504</v>
      </c>
      <c r="O69" s="71">
        <v>528000</v>
      </c>
      <c r="P69" s="71">
        <v>0</v>
      </c>
    </row>
    <row r="70" spans="1:16" ht="57.6" x14ac:dyDescent="0.3">
      <c r="A70" s="181"/>
      <c r="B70" s="181"/>
      <c r="C70" s="181"/>
      <c r="D70" s="181"/>
      <c r="E70" s="181"/>
      <c r="F70" s="181"/>
      <c r="G70" s="181"/>
      <c r="H70" s="72" t="s">
        <v>2758</v>
      </c>
      <c r="I70" s="185">
        <v>44992</v>
      </c>
      <c r="J70" s="69" t="s">
        <v>2509</v>
      </c>
      <c r="K70" s="183">
        <v>44970</v>
      </c>
      <c r="L70" s="181" t="s">
        <v>354</v>
      </c>
      <c r="M70" s="181" t="s">
        <v>52</v>
      </c>
      <c r="N70" s="69" t="s">
        <v>2507</v>
      </c>
      <c r="O70" s="71">
        <v>1272000</v>
      </c>
      <c r="P70" s="71">
        <v>0</v>
      </c>
    </row>
    <row r="71" spans="1:16" x14ac:dyDescent="0.3">
      <c r="A71" s="181"/>
      <c r="B71" s="180" t="s">
        <v>2439</v>
      </c>
      <c r="C71" s="181"/>
      <c r="D71" s="181"/>
      <c r="E71" s="181"/>
      <c r="F71" s="181"/>
      <c r="G71" s="181"/>
      <c r="H71" s="181"/>
      <c r="I71" s="181"/>
      <c r="J71" s="181"/>
      <c r="K71" s="181"/>
      <c r="L71" s="181"/>
      <c r="M71" s="181"/>
      <c r="N71" s="181"/>
      <c r="O71" s="71">
        <v>140897361</v>
      </c>
      <c r="P71" s="71">
        <v>615675</v>
      </c>
    </row>
    <row r="72" spans="1:16" ht="43.2" x14ac:dyDescent="0.3">
      <c r="A72" s="181"/>
      <c r="B72" s="180" t="s">
        <v>63</v>
      </c>
      <c r="C72" s="180" t="s">
        <v>714</v>
      </c>
      <c r="D72" s="182" t="s">
        <v>714</v>
      </c>
      <c r="E72" s="180" t="s">
        <v>714</v>
      </c>
      <c r="F72" s="182" t="s">
        <v>714</v>
      </c>
      <c r="G72" s="180" t="s">
        <v>714</v>
      </c>
      <c r="H72" s="187" t="s">
        <v>2853</v>
      </c>
      <c r="I72" s="187" t="s">
        <v>714</v>
      </c>
      <c r="J72" s="69" t="s">
        <v>2994</v>
      </c>
      <c r="K72" s="182">
        <v>44988</v>
      </c>
      <c r="L72" s="69" t="s">
        <v>1964</v>
      </c>
      <c r="M72" s="69" t="s">
        <v>174</v>
      </c>
      <c r="N72" s="69" t="s">
        <v>2992</v>
      </c>
      <c r="O72" s="71">
        <v>1499400</v>
      </c>
      <c r="P72" s="71">
        <v>29988</v>
      </c>
    </row>
    <row r="73" spans="1:16" ht="57.6" x14ac:dyDescent="0.3">
      <c r="A73" s="181"/>
      <c r="B73" s="181"/>
      <c r="C73" s="181"/>
      <c r="D73" s="181"/>
      <c r="E73" s="181"/>
      <c r="F73" s="181"/>
      <c r="G73" s="181"/>
      <c r="H73" s="186"/>
      <c r="I73" s="186"/>
      <c r="J73" s="69" t="s">
        <v>2999</v>
      </c>
      <c r="K73" s="183">
        <v>44988</v>
      </c>
      <c r="L73" s="69" t="s">
        <v>2995</v>
      </c>
      <c r="M73" s="180" t="s">
        <v>555</v>
      </c>
      <c r="N73" s="69" t="s">
        <v>2997</v>
      </c>
      <c r="O73" s="71">
        <v>6885000</v>
      </c>
      <c r="P73" s="71">
        <v>775338</v>
      </c>
    </row>
    <row r="74" spans="1:16" ht="43.2" x14ac:dyDescent="0.3">
      <c r="A74" s="181"/>
      <c r="B74" s="181"/>
      <c r="C74" s="181"/>
      <c r="D74" s="181"/>
      <c r="E74" s="181"/>
      <c r="F74" s="181"/>
      <c r="G74" s="181"/>
      <c r="H74" s="186"/>
      <c r="I74" s="186"/>
      <c r="J74" s="69" t="s">
        <v>3003</v>
      </c>
      <c r="K74" s="70">
        <v>44991</v>
      </c>
      <c r="L74" s="180" t="s">
        <v>354</v>
      </c>
      <c r="M74" s="181" t="s">
        <v>555</v>
      </c>
      <c r="N74" s="69" t="s">
        <v>3001</v>
      </c>
      <c r="O74" s="71">
        <v>880000</v>
      </c>
      <c r="P74" s="71">
        <v>0</v>
      </c>
    </row>
    <row r="75" spans="1:16" ht="43.2" x14ac:dyDescent="0.3">
      <c r="A75" s="181"/>
      <c r="B75" s="181"/>
      <c r="C75" s="181"/>
      <c r="D75" s="181"/>
      <c r="E75" s="181"/>
      <c r="F75" s="181"/>
      <c r="G75" s="181"/>
      <c r="H75" s="186"/>
      <c r="I75" s="186"/>
      <c r="J75" s="69" t="s">
        <v>3006</v>
      </c>
      <c r="K75" s="70">
        <v>44992</v>
      </c>
      <c r="L75" s="181" t="s">
        <v>354</v>
      </c>
      <c r="M75" s="181" t="s">
        <v>555</v>
      </c>
      <c r="N75" s="69" t="s">
        <v>3004</v>
      </c>
      <c r="O75" s="71">
        <v>880000</v>
      </c>
      <c r="P75" s="71">
        <v>0</v>
      </c>
    </row>
    <row r="76" spans="1:16" ht="43.2" x14ac:dyDescent="0.3">
      <c r="A76" s="181"/>
      <c r="B76" s="181"/>
      <c r="C76" s="181"/>
      <c r="D76" s="181"/>
      <c r="E76" s="181"/>
      <c r="F76" s="181"/>
      <c r="G76" s="181"/>
      <c r="H76" s="186"/>
      <c r="I76" s="186"/>
      <c r="J76" s="69" t="s">
        <v>3009</v>
      </c>
      <c r="K76" s="70">
        <v>44993</v>
      </c>
      <c r="L76" s="181" t="s">
        <v>354</v>
      </c>
      <c r="M76" s="181" t="s">
        <v>555</v>
      </c>
      <c r="N76" s="69" t="s">
        <v>3007</v>
      </c>
      <c r="O76" s="71">
        <v>880000</v>
      </c>
      <c r="P76" s="71">
        <v>0</v>
      </c>
    </row>
    <row r="77" spans="1:16" ht="43.2" x14ac:dyDescent="0.3">
      <c r="A77" s="181"/>
      <c r="B77" s="181"/>
      <c r="C77" s="181"/>
      <c r="D77" s="181"/>
      <c r="E77" s="181"/>
      <c r="F77" s="181"/>
      <c r="G77" s="181"/>
      <c r="H77" s="186"/>
      <c r="I77" s="186"/>
      <c r="J77" s="69" t="s">
        <v>3012</v>
      </c>
      <c r="K77" s="70">
        <v>44994</v>
      </c>
      <c r="L77" s="69" t="s">
        <v>1956</v>
      </c>
      <c r="M77" s="69" t="s">
        <v>1449</v>
      </c>
      <c r="N77" s="69" t="s">
        <v>3010</v>
      </c>
      <c r="O77" s="71">
        <v>1874280</v>
      </c>
      <c r="P77" s="71">
        <v>0</v>
      </c>
    </row>
    <row r="78" spans="1:16" ht="43.2" x14ac:dyDescent="0.3">
      <c r="A78" s="181"/>
      <c r="B78" s="181"/>
      <c r="C78" s="181"/>
      <c r="D78" s="181"/>
      <c r="E78" s="181"/>
      <c r="F78" s="181"/>
      <c r="G78" s="181"/>
      <c r="H78" s="186"/>
      <c r="I78" s="186"/>
      <c r="J78" s="69" t="s">
        <v>3186</v>
      </c>
      <c r="K78" s="182">
        <v>45000</v>
      </c>
      <c r="L78" s="180" t="s">
        <v>1951</v>
      </c>
      <c r="M78" s="180" t="s">
        <v>173</v>
      </c>
      <c r="N78" s="69" t="s">
        <v>3183</v>
      </c>
      <c r="O78" s="71">
        <v>23078940</v>
      </c>
      <c r="P78" s="71">
        <v>0</v>
      </c>
    </row>
    <row r="79" spans="1:16" ht="43.2" x14ac:dyDescent="0.3">
      <c r="A79" s="181"/>
      <c r="B79" s="181"/>
      <c r="C79" s="181"/>
      <c r="D79" s="181"/>
      <c r="E79" s="181"/>
      <c r="F79" s="181"/>
      <c r="G79" s="181"/>
      <c r="H79" s="186"/>
      <c r="I79" s="186"/>
      <c r="J79" s="69" t="s">
        <v>3195</v>
      </c>
      <c r="K79" s="183">
        <v>45000</v>
      </c>
      <c r="L79" s="181" t="s">
        <v>1951</v>
      </c>
      <c r="M79" s="181" t="s">
        <v>173</v>
      </c>
      <c r="N79" s="69" t="s">
        <v>3193</v>
      </c>
      <c r="O79" s="71">
        <v>4356350</v>
      </c>
      <c r="P79" s="71">
        <v>0</v>
      </c>
    </row>
    <row r="80" spans="1:16" ht="43.2" x14ac:dyDescent="0.3">
      <c r="A80" s="181"/>
      <c r="B80" s="181"/>
      <c r="C80" s="181"/>
      <c r="D80" s="181"/>
      <c r="E80" s="181"/>
      <c r="F80" s="181"/>
      <c r="G80" s="181"/>
      <c r="H80" s="186"/>
      <c r="I80" s="186"/>
      <c r="J80" s="69" t="s">
        <v>3203</v>
      </c>
      <c r="K80" s="183">
        <v>45000</v>
      </c>
      <c r="L80" s="181" t="s">
        <v>1951</v>
      </c>
      <c r="M80" s="181" t="s">
        <v>173</v>
      </c>
      <c r="N80" s="69" t="s">
        <v>3201</v>
      </c>
      <c r="O80" s="71">
        <v>8343000</v>
      </c>
      <c r="P80" s="71">
        <v>0</v>
      </c>
    </row>
    <row r="81" spans="1:16" ht="43.2" x14ac:dyDescent="0.3">
      <c r="A81" s="181"/>
      <c r="B81" s="181"/>
      <c r="C81" s="181"/>
      <c r="D81" s="181"/>
      <c r="E81" s="181"/>
      <c r="F81" s="181"/>
      <c r="G81" s="181"/>
      <c r="H81" s="186"/>
      <c r="I81" s="186"/>
      <c r="J81" s="69" t="s">
        <v>3207</v>
      </c>
      <c r="K81" s="70">
        <v>45022</v>
      </c>
      <c r="L81" s="69" t="s">
        <v>1964</v>
      </c>
      <c r="M81" s="69" t="s">
        <v>174</v>
      </c>
      <c r="N81" s="69" t="s">
        <v>3204</v>
      </c>
      <c r="O81" s="71">
        <v>1498600</v>
      </c>
      <c r="P81" s="71">
        <v>29972</v>
      </c>
    </row>
    <row r="82" spans="1:16" ht="43.2" x14ac:dyDescent="0.3">
      <c r="A82" s="181"/>
      <c r="B82" s="181"/>
      <c r="C82" s="181"/>
      <c r="D82" s="181"/>
      <c r="E82" s="181"/>
      <c r="F82" s="181"/>
      <c r="G82" s="181"/>
      <c r="H82" s="186"/>
      <c r="I82" s="186"/>
      <c r="J82" s="69" t="s">
        <v>3210</v>
      </c>
      <c r="K82" s="70">
        <v>45001</v>
      </c>
      <c r="L82" s="180" t="s">
        <v>1951</v>
      </c>
      <c r="M82" s="180" t="s">
        <v>173</v>
      </c>
      <c r="N82" s="69" t="s">
        <v>3208</v>
      </c>
      <c r="O82" s="71">
        <v>9616100</v>
      </c>
      <c r="P82" s="71">
        <v>0</v>
      </c>
    </row>
    <row r="83" spans="1:16" ht="43.2" x14ac:dyDescent="0.3">
      <c r="A83" s="181"/>
      <c r="B83" s="181"/>
      <c r="C83" s="181"/>
      <c r="D83" s="181"/>
      <c r="E83" s="181"/>
      <c r="F83" s="181"/>
      <c r="G83" s="181"/>
      <c r="H83" s="186"/>
      <c r="I83" s="186"/>
      <c r="J83" s="69" t="s">
        <v>3213</v>
      </c>
      <c r="K83" s="70">
        <v>45012</v>
      </c>
      <c r="L83" s="181" t="s">
        <v>1951</v>
      </c>
      <c r="M83" s="181" t="s">
        <v>173</v>
      </c>
      <c r="N83" s="69" t="s">
        <v>3211</v>
      </c>
      <c r="O83" s="71">
        <v>150000</v>
      </c>
      <c r="P83" s="71">
        <v>0</v>
      </c>
    </row>
    <row r="84" spans="1:16" ht="43.2" x14ac:dyDescent="0.3">
      <c r="A84" s="181"/>
      <c r="B84" s="181"/>
      <c r="C84" s="181"/>
      <c r="D84" s="181"/>
      <c r="E84" s="181"/>
      <c r="F84" s="181"/>
      <c r="G84" s="181"/>
      <c r="H84" s="186"/>
      <c r="I84" s="186"/>
      <c r="J84" s="69" t="s">
        <v>3216</v>
      </c>
      <c r="K84" s="182">
        <v>45002</v>
      </c>
      <c r="L84" s="69" t="s">
        <v>89</v>
      </c>
      <c r="M84" s="180" t="s">
        <v>174</v>
      </c>
      <c r="N84" s="69" t="s">
        <v>3214</v>
      </c>
      <c r="O84" s="71">
        <v>1000000</v>
      </c>
      <c r="P84" s="71">
        <v>0</v>
      </c>
    </row>
    <row r="85" spans="1:16" ht="43.2" x14ac:dyDescent="0.3">
      <c r="A85" s="181"/>
      <c r="B85" s="181"/>
      <c r="C85" s="181"/>
      <c r="D85" s="181"/>
      <c r="E85" s="181"/>
      <c r="F85" s="181"/>
      <c r="G85" s="181"/>
      <c r="H85" s="186"/>
      <c r="I85" s="186"/>
      <c r="J85" s="69" t="s">
        <v>3219</v>
      </c>
      <c r="K85" s="183">
        <v>45002</v>
      </c>
      <c r="L85" s="69" t="s">
        <v>90</v>
      </c>
      <c r="M85" s="181" t="s">
        <v>174</v>
      </c>
      <c r="N85" s="69" t="s">
        <v>3217</v>
      </c>
      <c r="O85" s="71">
        <v>1500000</v>
      </c>
      <c r="P85" s="71">
        <v>0</v>
      </c>
    </row>
    <row r="86" spans="1:16" ht="43.2" x14ac:dyDescent="0.3">
      <c r="A86" s="181"/>
      <c r="B86" s="181"/>
      <c r="C86" s="181"/>
      <c r="D86" s="181"/>
      <c r="E86" s="181"/>
      <c r="F86" s="181"/>
      <c r="G86" s="181"/>
      <c r="H86" s="72" t="s">
        <v>3756</v>
      </c>
      <c r="I86" s="184">
        <v>45069</v>
      </c>
      <c r="J86" s="69" t="s">
        <v>3711</v>
      </c>
      <c r="K86" s="182">
        <v>45059</v>
      </c>
      <c r="L86" s="69" t="s">
        <v>1951</v>
      </c>
      <c r="M86" s="69" t="s">
        <v>173</v>
      </c>
      <c r="N86" s="69" t="s">
        <v>3707</v>
      </c>
      <c r="O86" s="71">
        <v>8063193</v>
      </c>
      <c r="P86" s="71">
        <v>0</v>
      </c>
    </row>
    <row r="87" spans="1:16" ht="43.2" x14ac:dyDescent="0.3">
      <c r="A87" s="181"/>
      <c r="B87" s="181"/>
      <c r="C87" s="181"/>
      <c r="D87" s="181"/>
      <c r="E87" s="181"/>
      <c r="F87" s="181"/>
      <c r="G87" s="181"/>
      <c r="H87" s="72" t="s">
        <v>3761</v>
      </c>
      <c r="I87" s="185">
        <v>45069</v>
      </c>
      <c r="J87" s="69" t="s">
        <v>3722</v>
      </c>
      <c r="K87" s="183">
        <v>45059</v>
      </c>
      <c r="L87" s="180" t="s">
        <v>1956</v>
      </c>
      <c r="M87" s="180" t="s">
        <v>1449</v>
      </c>
      <c r="N87" s="69" t="s">
        <v>3720</v>
      </c>
      <c r="O87" s="71">
        <v>8622860</v>
      </c>
      <c r="P87" s="71">
        <v>0</v>
      </c>
    </row>
    <row r="88" spans="1:16" ht="43.2" x14ac:dyDescent="0.3">
      <c r="A88" s="181"/>
      <c r="B88" s="181"/>
      <c r="C88" s="181"/>
      <c r="D88" s="181"/>
      <c r="E88" s="181"/>
      <c r="F88" s="181"/>
      <c r="G88" s="181"/>
      <c r="H88" s="72" t="s">
        <v>3765</v>
      </c>
      <c r="I88" s="185">
        <v>45069</v>
      </c>
      <c r="J88" s="69" t="s">
        <v>3730</v>
      </c>
      <c r="K88" s="70">
        <v>45058</v>
      </c>
      <c r="L88" s="181" t="s">
        <v>1956</v>
      </c>
      <c r="M88" s="181" t="s">
        <v>1449</v>
      </c>
      <c r="N88" s="69" t="s">
        <v>3727</v>
      </c>
      <c r="O88" s="71">
        <v>7493930</v>
      </c>
      <c r="P88" s="71">
        <v>0</v>
      </c>
    </row>
    <row r="89" spans="1:16" ht="43.2" x14ac:dyDescent="0.3">
      <c r="A89" s="181"/>
      <c r="B89" s="181"/>
      <c r="C89" s="181"/>
      <c r="D89" s="181"/>
      <c r="E89" s="181"/>
      <c r="F89" s="181"/>
      <c r="G89" s="181"/>
      <c r="H89" s="72" t="s">
        <v>4869</v>
      </c>
      <c r="I89" s="73">
        <v>45135</v>
      </c>
      <c r="J89" s="69" t="s">
        <v>4419</v>
      </c>
      <c r="K89" s="70">
        <v>45118</v>
      </c>
      <c r="L89" s="69" t="s">
        <v>1951</v>
      </c>
      <c r="M89" s="69" t="s">
        <v>173</v>
      </c>
      <c r="N89" s="69" t="s">
        <v>4417</v>
      </c>
      <c r="O89" s="71">
        <v>1310000</v>
      </c>
      <c r="P89" s="71">
        <v>0</v>
      </c>
    </row>
    <row r="90" spans="1:16" ht="57.6" x14ac:dyDescent="0.3">
      <c r="A90" s="181"/>
      <c r="B90" s="181"/>
      <c r="C90" s="180" t="s">
        <v>369</v>
      </c>
      <c r="D90" s="182">
        <v>44958</v>
      </c>
      <c r="E90" s="180" t="s">
        <v>1497</v>
      </c>
      <c r="F90" s="182">
        <v>44958</v>
      </c>
      <c r="G90" s="180" t="s">
        <v>233</v>
      </c>
      <c r="H90" s="72" t="s">
        <v>252</v>
      </c>
      <c r="I90" s="184">
        <v>44956</v>
      </c>
      <c r="J90" s="69" t="s">
        <v>545</v>
      </c>
      <c r="K90" s="182">
        <v>44935</v>
      </c>
      <c r="L90" s="69" t="s">
        <v>354</v>
      </c>
      <c r="M90" s="69" t="s">
        <v>174</v>
      </c>
      <c r="N90" s="69" t="s">
        <v>543</v>
      </c>
      <c r="O90" s="71">
        <v>440000</v>
      </c>
      <c r="P90" s="71">
        <v>0</v>
      </c>
    </row>
    <row r="91" spans="1:16" ht="43.2" x14ac:dyDescent="0.3">
      <c r="A91" s="181"/>
      <c r="B91" s="181"/>
      <c r="C91" s="181"/>
      <c r="D91" s="181"/>
      <c r="E91" s="181"/>
      <c r="F91" s="181"/>
      <c r="G91" s="181"/>
      <c r="H91" s="72" t="s">
        <v>197</v>
      </c>
      <c r="I91" s="185">
        <v>44956</v>
      </c>
      <c r="J91" s="69" t="s">
        <v>548</v>
      </c>
      <c r="K91" s="183">
        <v>44935</v>
      </c>
      <c r="L91" s="69" t="s">
        <v>89</v>
      </c>
      <c r="M91" s="180" t="s">
        <v>555</v>
      </c>
      <c r="N91" s="69" t="s">
        <v>546</v>
      </c>
      <c r="O91" s="71">
        <v>1000000</v>
      </c>
      <c r="P91" s="71">
        <v>0</v>
      </c>
    </row>
    <row r="92" spans="1:16" ht="43.2" x14ac:dyDescent="0.3">
      <c r="A92" s="181"/>
      <c r="B92" s="181"/>
      <c r="C92" s="181"/>
      <c r="D92" s="181"/>
      <c r="E92" s="181"/>
      <c r="F92" s="181"/>
      <c r="G92" s="181"/>
      <c r="H92" s="72" t="s">
        <v>175</v>
      </c>
      <c r="I92" s="185">
        <v>44956</v>
      </c>
      <c r="J92" s="69" t="s">
        <v>193</v>
      </c>
      <c r="K92" s="183">
        <v>44935</v>
      </c>
      <c r="L92" s="69" t="s">
        <v>90</v>
      </c>
      <c r="M92" s="181" t="s">
        <v>555</v>
      </c>
      <c r="N92" s="69" t="s">
        <v>549</v>
      </c>
      <c r="O92" s="71">
        <v>1500000</v>
      </c>
      <c r="P92" s="71">
        <v>0</v>
      </c>
    </row>
    <row r="93" spans="1:16" ht="43.2" x14ac:dyDescent="0.3">
      <c r="A93" s="181"/>
      <c r="B93" s="181"/>
      <c r="C93" s="181"/>
      <c r="D93" s="181"/>
      <c r="E93" s="181"/>
      <c r="F93" s="181"/>
      <c r="G93" s="181"/>
      <c r="H93" s="72" t="s">
        <v>169</v>
      </c>
      <c r="I93" s="185">
        <v>44956</v>
      </c>
      <c r="J93" s="69" t="s">
        <v>235</v>
      </c>
      <c r="K93" s="182">
        <v>44942</v>
      </c>
      <c r="L93" s="69" t="s">
        <v>89</v>
      </c>
      <c r="M93" s="181" t="s">
        <v>555</v>
      </c>
      <c r="N93" s="69" t="s">
        <v>552</v>
      </c>
      <c r="O93" s="71">
        <v>997000</v>
      </c>
      <c r="P93" s="71">
        <v>0</v>
      </c>
    </row>
    <row r="94" spans="1:16" ht="43.2" x14ac:dyDescent="0.3">
      <c r="A94" s="181"/>
      <c r="B94" s="181"/>
      <c r="C94" s="181"/>
      <c r="D94" s="181"/>
      <c r="E94" s="181"/>
      <c r="F94" s="181"/>
      <c r="G94" s="181"/>
      <c r="H94" s="72" t="s">
        <v>164</v>
      </c>
      <c r="I94" s="185">
        <v>44956</v>
      </c>
      <c r="J94" s="69" t="s">
        <v>234</v>
      </c>
      <c r="K94" s="183">
        <v>44942</v>
      </c>
      <c r="L94" s="69" t="s">
        <v>90</v>
      </c>
      <c r="M94" s="181" t="s">
        <v>555</v>
      </c>
      <c r="N94" s="69" t="s">
        <v>556</v>
      </c>
      <c r="O94" s="71">
        <v>1500000</v>
      </c>
      <c r="P94" s="71">
        <v>0</v>
      </c>
    </row>
    <row r="95" spans="1:16" ht="43.2" x14ac:dyDescent="0.3">
      <c r="A95" s="181"/>
      <c r="B95" s="181"/>
      <c r="C95" s="180" t="s">
        <v>2271</v>
      </c>
      <c r="D95" s="182">
        <v>44980</v>
      </c>
      <c r="E95" s="180" t="s">
        <v>2434</v>
      </c>
      <c r="F95" s="182">
        <v>44981</v>
      </c>
      <c r="G95" s="180" t="s">
        <v>200</v>
      </c>
      <c r="H95" s="72" t="s">
        <v>1945</v>
      </c>
      <c r="I95" s="184">
        <v>44979</v>
      </c>
      <c r="J95" s="69" t="s">
        <v>1960</v>
      </c>
      <c r="K95" s="182">
        <v>44973</v>
      </c>
      <c r="L95" s="180" t="s">
        <v>1956</v>
      </c>
      <c r="M95" s="180" t="s">
        <v>1449</v>
      </c>
      <c r="N95" s="69" t="s">
        <v>1958</v>
      </c>
      <c r="O95" s="71">
        <v>9752000</v>
      </c>
      <c r="P95" s="71">
        <v>0</v>
      </c>
    </row>
    <row r="96" spans="1:16" ht="43.2" x14ac:dyDescent="0.3">
      <c r="A96" s="181"/>
      <c r="B96" s="181"/>
      <c r="C96" s="181"/>
      <c r="D96" s="181"/>
      <c r="E96" s="181"/>
      <c r="F96" s="181"/>
      <c r="G96" s="181"/>
      <c r="H96" s="72" t="s">
        <v>1960</v>
      </c>
      <c r="I96" s="185">
        <v>44979</v>
      </c>
      <c r="J96" s="69" t="s">
        <v>1963</v>
      </c>
      <c r="K96" s="183">
        <v>44973</v>
      </c>
      <c r="L96" s="181" t="s">
        <v>1956</v>
      </c>
      <c r="M96" s="181" t="s">
        <v>1449</v>
      </c>
      <c r="N96" s="69" t="s">
        <v>1961</v>
      </c>
      <c r="O96" s="71">
        <v>1290000</v>
      </c>
      <c r="P96" s="71">
        <v>0</v>
      </c>
    </row>
    <row r="97" spans="1:16" ht="43.2" x14ac:dyDescent="0.3">
      <c r="A97" s="181"/>
      <c r="B97" s="181"/>
      <c r="C97" s="181"/>
      <c r="D97" s="181"/>
      <c r="E97" s="181"/>
      <c r="F97" s="181"/>
      <c r="G97" s="181"/>
      <c r="H97" s="72" t="s">
        <v>1963</v>
      </c>
      <c r="I97" s="185">
        <v>44979</v>
      </c>
      <c r="J97" s="69" t="s">
        <v>1955</v>
      </c>
      <c r="K97" s="70">
        <v>44974</v>
      </c>
      <c r="L97" s="69" t="s">
        <v>1951</v>
      </c>
      <c r="M97" s="69" t="s">
        <v>173</v>
      </c>
      <c r="N97" s="69" t="s">
        <v>1953</v>
      </c>
      <c r="O97" s="71">
        <v>660000</v>
      </c>
      <c r="P97" s="71">
        <v>0</v>
      </c>
    </row>
    <row r="98" spans="1:16" ht="43.2" x14ac:dyDescent="0.3">
      <c r="A98" s="181"/>
      <c r="B98" s="181"/>
      <c r="C98" s="181"/>
      <c r="D98" s="181"/>
      <c r="E98" s="181"/>
      <c r="F98" s="181"/>
      <c r="G98" s="181"/>
      <c r="H98" s="72" t="s">
        <v>1955</v>
      </c>
      <c r="I98" s="184">
        <v>44980</v>
      </c>
      <c r="J98" s="69" t="s">
        <v>2285</v>
      </c>
      <c r="K98" s="182">
        <v>44980</v>
      </c>
      <c r="L98" s="180" t="s">
        <v>1956</v>
      </c>
      <c r="M98" s="180" t="s">
        <v>1449</v>
      </c>
      <c r="N98" s="69" t="s">
        <v>2282</v>
      </c>
      <c r="O98" s="71">
        <v>13791500</v>
      </c>
      <c r="P98" s="71">
        <v>0</v>
      </c>
    </row>
    <row r="99" spans="1:16" ht="43.2" x14ac:dyDescent="0.3">
      <c r="A99" s="181"/>
      <c r="B99" s="181"/>
      <c r="C99" s="181"/>
      <c r="D99" s="181"/>
      <c r="E99" s="181"/>
      <c r="F99" s="181"/>
      <c r="G99" s="181"/>
      <c r="H99" s="72" t="s">
        <v>2252</v>
      </c>
      <c r="I99" s="185">
        <v>44980</v>
      </c>
      <c r="J99" s="69" t="s">
        <v>2278</v>
      </c>
      <c r="K99" s="183">
        <v>44980</v>
      </c>
      <c r="L99" s="181" t="s">
        <v>1956</v>
      </c>
      <c r="M99" s="181" t="s">
        <v>1449</v>
      </c>
      <c r="N99" s="69" t="s">
        <v>2274</v>
      </c>
      <c r="O99" s="71">
        <v>1369000</v>
      </c>
      <c r="P99" s="71">
        <v>0</v>
      </c>
    </row>
    <row r="100" spans="1:16" ht="43.2" x14ac:dyDescent="0.3">
      <c r="A100" s="181"/>
      <c r="B100" s="181"/>
      <c r="C100" s="180" t="s">
        <v>2851</v>
      </c>
      <c r="D100" s="182" t="s">
        <v>714</v>
      </c>
      <c r="E100" s="180" t="s">
        <v>714</v>
      </c>
      <c r="F100" s="182" t="s">
        <v>714</v>
      </c>
      <c r="G100" s="180" t="s">
        <v>635</v>
      </c>
      <c r="H100" s="72" t="s">
        <v>2728</v>
      </c>
      <c r="I100" s="184">
        <v>44992</v>
      </c>
      <c r="J100" s="69" t="s">
        <v>2454</v>
      </c>
      <c r="K100" s="70">
        <v>44953</v>
      </c>
      <c r="L100" s="69" t="s">
        <v>354</v>
      </c>
      <c r="M100" s="69" t="s">
        <v>174</v>
      </c>
      <c r="N100" s="69" t="s">
        <v>2451</v>
      </c>
      <c r="O100" s="71">
        <v>330000</v>
      </c>
      <c r="P100" s="71">
        <v>0</v>
      </c>
    </row>
    <row r="101" spans="1:16" ht="43.2" x14ac:dyDescent="0.3">
      <c r="A101" s="181"/>
      <c r="B101" s="181"/>
      <c r="C101" s="181"/>
      <c r="D101" s="181"/>
      <c r="E101" s="181"/>
      <c r="F101" s="181"/>
      <c r="G101" s="181"/>
      <c r="H101" s="72" t="s">
        <v>2730</v>
      </c>
      <c r="I101" s="185">
        <v>44992</v>
      </c>
      <c r="J101" s="69" t="s">
        <v>2460</v>
      </c>
      <c r="K101" s="70">
        <v>44981</v>
      </c>
      <c r="L101" s="180" t="s">
        <v>1964</v>
      </c>
      <c r="M101" s="180" t="s">
        <v>555</v>
      </c>
      <c r="N101" s="69" t="s">
        <v>2457</v>
      </c>
      <c r="O101" s="71">
        <v>1499550</v>
      </c>
      <c r="P101" s="71">
        <v>29991</v>
      </c>
    </row>
    <row r="102" spans="1:16" ht="43.2" x14ac:dyDescent="0.3">
      <c r="A102" s="181"/>
      <c r="B102" s="181"/>
      <c r="C102" s="181"/>
      <c r="D102" s="181"/>
      <c r="E102" s="181"/>
      <c r="F102" s="181"/>
      <c r="G102" s="181"/>
      <c r="H102" s="72" t="s">
        <v>2734</v>
      </c>
      <c r="I102" s="185">
        <v>44992</v>
      </c>
      <c r="J102" s="69" t="s">
        <v>2469</v>
      </c>
      <c r="K102" s="70">
        <v>44985</v>
      </c>
      <c r="L102" s="181" t="s">
        <v>1964</v>
      </c>
      <c r="M102" s="181" t="s">
        <v>555</v>
      </c>
      <c r="N102" s="69" t="s">
        <v>2466</v>
      </c>
      <c r="O102" s="71">
        <v>1499700</v>
      </c>
      <c r="P102" s="71">
        <v>29994</v>
      </c>
    </row>
    <row r="103" spans="1:16" ht="57.6" x14ac:dyDescent="0.3">
      <c r="A103" s="181"/>
      <c r="B103" s="181"/>
      <c r="C103" s="181"/>
      <c r="D103" s="181"/>
      <c r="E103" s="181"/>
      <c r="F103" s="181"/>
      <c r="G103" s="181"/>
      <c r="H103" s="72" t="s">
        <v>2732</v>
      </c>
      <c r="I103" s="185">
        <v>44992</v>
      </c>
      <c r="J103" s="69" t="s">
        <v>2465</v>
      </c>
      <c r="K103" s="182">
        <v>44986</v>
      </c>
      <c r="L103" s="69" t="s">
        <v>89</v>
      </c>
      <c r="M103" s="180" t="s">
        <v>174</v>
      </c>
      <c r="N103" s="69" t="s">
        <v>2462</v>
      </c>
      <c r="O103" s="71">
        <v>1000000</v>
      </c>
      <c r="P103" s="71">
        <v>0</v>
      </c>
    </row>
    <row r="104" spans="1:16" ht="43.2" x14ac:dyDescent="0.3">
      <c r="A104" s="181"/>
      <c r="B104" s="181"/>
      <c r="C104" s="181"/>
      <c r="D104" s="181"/>
      <c r="E104" s="181"/>
      <c r="F104" s="181"/>
      <c r="G104" s="181"/>
      <c r="H104" s="72" t="s">
        <v>2736</v>
      </c>
      <c r="I104" s="185">
        <v>44992</v>
      </c>
      <c r="J104" s="69" t="s">
        <v>2473</v>
      </c>
      <c r="K104" s="183">
        <v>44986</v>
      </c>
      <c r="L104" s="69" t="s">
        <v>90</v>
      </c>
      <c r="M104" s="181" t="s">
        <v>174</v>
      </c>
      <c r="N104" s="69" t="s">
        <v>2471</v>
      </c>
      <c r="O104" s="71">
        <v>1500000</v>
      </c>
      <c r="P104" s="71">
        <v>0</v>
      </c>
    </row>
    <row r="105" spans="1:16" x14ac:dyDescent="0.3">
      <c r="A105" s="181"/>
      <c r="B105" s="180" t="s">
        <v>2440</v>
      </c>
      <c r="C105" s="181"/>
      <c r="D105" s="181"/>
      <c r="E105" s="181"/>
      <c r="F105" s="181"/>
      <c r="G105" s="181"/>
      <c r="H105" s="181"/>
      <c r="I105" s="181"/>
      <c r="J105" s="181"/>
      <c r="K105" s="181"/>
      <c r="L105" s="181"/>
      <c r="M105" s="181"/>
      <c r="N105" s="181"/>
      <c r="O105" s="71">
        <v>126060403</v>
      </c>
      <c r="P105" s="71">
        <v>895283</v>
      </c>
    </row>
    <row r="106" spans="1:16" x14ac:dyDescent="0.3">
      <c r="A106" s="180" t="s">
        <v>2441</v>
      </c>
      <c r="B106" s="181"/>
      <c r="C106" s="181"/>
      <c r="D106" s="181"/>
      <c r="E106" s="181"/>
      <c r="F106" s="181"/>
      <c r="G106" s="181"/>
      <c r="H106" s="181"/>
      <c r="I106" s="181"/>
      <c r="J106" s="181"/>
      <c r="K106" s="181"/>
      <c r="L106" s="181"/>
      <c r="M106" s="181"/>
      <c r="N106" s="181"/>
      <c r="O106" s="71">
        <v>266957764</v>
      </c>
      <c r="P106" s="71">
        <v>1510958</v>
      </c>
    </row>
    <row r="107" spans="1:16" ht="43.2" x14ac:dyDescent="0.3">
      <c r="A107" s="180" t="s">
        <v>36</v>
      </c>
      <c r="B107" s="180" t="s">
        <v>37</v>
      </c>
      <c r="C107" s="180" t="s">
        <v>714</v>
      </c>
      <c r="D107" s="182" t="s">
        <v>714</v>
      </c>
      <c r="E107" s="180" t="s">
        <v>714</v>
      </c>
      <c r="F107" s="182" t="s">
        <v>714</v>
      </c>
      <c r="G107" s="180" t="s">
        <v>714</v>
      </c>
      <c r="H107" s="187" t="s">
        <v>2853</v>
      </c>
      <c r="I107" s="187" t="s">
        <v>714</v>
      </c>
      <c r="J107" s="69" t="s">
        <v>3262</v>
      </c>
      <c r="K107" s="70">
        <v>45020</v>
      </c>
      <c r="L107" s="69" t="s">
        <v>491</v>
      </c>
      <c r="M107" s="69" t="s">
        <v>168</v>
      </c>
      <c r="N107" s="69" t="s">
        <v>3260</v>
      </c>
      <c r="O107" s="71">
        <v>1250000</v>
      </c>
      <c r="P107" s="71">
        <v>0</v>
      </c>
    </row>
    <row r="108" spans="1:16" ht="43.2" x14ac:dyDescent="0.3">
      <c r="A108" s="181"/>
      <c r="B108" s="181"/>
      <c r="C108" s="181"/>
      <c r="D108" s="181"/>
      <c r="E108" s="181"/>
      <c r="F108" s="181"/>
      <c r="G108" s="181"/>
      <c r="H108" s="186"/>
      <c r="I108" s="186"/>
      <c r="J108" s="69" t="s">
        <v>3386</v>
      </c>
      <c r="K108" s="70">
        <v>45004</v>
      </c>
      <c r="L108" s="69" t="s">
        <v>1623</v>
      </c>
      <c r="M108" s="69" t="s">
        <v>76</v>
      </c>
      <c r="N108" s="69" t="s">
        <v>3383</v>
      </c>
      <c r="O108" s="71">
        <v>250000</v>
      </c>
      <c r="P108" s="71">
        <v>0</v>
      </c>
    </row>
    <row r="109" spans="1:16" ht="43.2" x14ac:dyDescent="0.3">
      <c r="A109" s="181"/>
      <c r="B109" s="181"/>
      <c r="C109" s="181"/>
      <c r="D109" s="181"/>
      <c r="E109" s="181"/>
      <c r="F109" s="181"/>
      <c r="G109" s="181"/>
      <c r="H109" s="186"/>
      <c r="I109" s="186"/>
      <c r="J109" s="69" t="s">
        <v>3394</v>
      </c>
      <c r="K109" s="70">
        <v>45001</v>
      </c>
      <c r="L109" s="69" t="s">
        <v>3387</v>
      </c>
      <c r="M109" s="69" t="s">
        <v>116</v>
      </c>
      <c r="N109" s="69" t="s">
        <v>3392</v>
      </c>
      <c r="O109" s="71">
        <v>1475200</v>
      </c>
      <c r="P109" s="71">
        <v>0</v>
      </c>
    </row>
    <row r="110" spans="1:16" ht="43.2" x14ac:dyDescent="0.3">
      <c r="A110" s="181"/>
      <c r="B110" s="181"/>
      <c r="C110" s="181"/>
      <c r="D110" s="181"/>
      <c r="E110" s="181"/>
      <c r="F110" s="181"/>
      <c r="G110" s="181"/>
      <c r="H110" s="186"/>
      <c r="I110" s="186"/>
      <c r="J110" s="69" t="s">
        <v>3529</v>
      </c>
      <c r="K110" s="70">
        <v>45016</v>
      </c>
      <c r="L110" s="69" t="s">
        <v>354</v>
      </c>
      <c r="M110" s="69" t="s">
        <v>1484</v>
      </c>
      <c r="N110" s="69" t="s">
        <v>3527</v>
      </c>
      <c r="O110" s="71">
        <v>342000</v>
      </c>
      <c r="P110" s="71">
        <v>0</v>
      </c>
    </row>
    <row r="111" spans="1:16" ht="43.2" x14ac:dyDescent="0.3">
      <c r="A111" s="181"/>
      <c r="B111" s="181"/>
      <c r="C111" s="181"/>
      <c r="D111" s="181"/>
      <c r="E111" s="181"/>
      <c r="F111" s="181"/>
      <c r="G111" s="181"/>
      <c r="H111" s="186"/>
      <c r="I111" s="186"/>
      <c r="J111" s="69" t="s">
        <v>3548</v>
      </c>
      <c r="K111" s="70">
        <v>45022</v>
      </c>
      <c r="L111" s="69" t="s">
        <v>1492</v>
      </c>
      <c r="M111" s="69" t="s">
        <v>1486</v>
      </c>
      <c r="N111" s="69" t="s">
        <v>3546</v>
      </c>
      <c r="O111" s="71">
        <v>1680000</v>
      </c>
      <c r="P111" s="71">
        <v>0</v>
      </c>
    </row>
    <row r="112" spans="1:16" ht="28.8" x14ac:dyDescent="0.3">
      <c r="A112" s="181"/>
      <c r="B112" s="181"/>
      <c r="C112" s="181"/>
      <c r="D112" s="181"/>
      <c r="E112" s="181"/>
      <c r="F112" s="181"/>
      <c r="G112" s="181"/>
      <c r="H112" s="186"/>
      <c r="I112" s="186"/>
      <c r="J112" s="69" t="s">
        <v>3536</v>
      </c>
      <c r="K112" s="70">
        <v>45019</v>
      </c>
      <c r="L112" s="69" t="s">
        <v>90</v>
      </c>
      <c r="M112" s="69" t="s">
        <v>1484</v>
      </c>
      <c r="N112" s="69" t="s">
        <v>3534</v>
      </c>
      <c r="O112" s="71">
        <v>1474000</v>
      </c>
      <c r="P112" s="71">
        <v>0</v>
      </c>
    </row>
    <row r="113" spans="1:16" ht="43.2" x14ac:dyDescent="0.3">
      <c r="A113" s="181"/>
      <c r="B113" s="181"/>
      <c r="C113" s="181"/>
      <c r="D113" s="181"/>
      <c r="E113" s="181"/>
      <c r="F113" s="181"/>
      <c r="G113" s="181"/>
      <c r="H113" s="186"/>
      <c r="I113" s="186"/>
      <c r="J113" s="69" t="s">
        <v>3592</v>
      </c>
      <c r="K113" s="182">
        <v>45028</v>
      </c>
      <c r="L113" s="69" t="s">
        <v>354</v>
      </c>
      <c r="M113" s="69" t="s">
        <v>34</v>
      </c>
      <c r="N113" s="69" t="s">
        <v>3588</v>
      </c>
      <c r="O113" s="71">
        <v>221700</v>
      </c>
      <c r="P113" s="71">
        <v>0</v>
      </c>
    </row>
    <row r="114" spans="1:16" ht="43.2" x14ac:dyDescent="0.3">
      <c r="A114" s="181"/>
      <c r="B114" s="181"/>
      <c r="C114" s="181"/>
      <c r="D114" s="181"/>
      <c r="E114" s="181"/>
      <c r="F114" s="181"/>
      <c r="G114" s="181"/>
      <c r="H114" s="186"/>
      <c r="I114" s="186"/>
      <c r="J114" s="69" t="s">
        <v>3596</v>
      </c>
      <c r="K114" s="183">
        <v>45028</v>
      </c>
      <c r="L114" s="180" t="s">
        <v>1877</v>
      </c>
      <c r="M114" s="180" t="s">
        <v>42</v>
      </c>
      <c r="N114" s="69" t="s">
        <v>3594</v>
      </c>
      <c r="O114" s="71">
        <v>900000</v>
      </c>
      <c r="P114" s="71">
        <v>0</v>
      </c>
    </row>
    <row r="115" spans="1:16" ht="43.2" x14ac:dyDescent="0.3">
      <c r="A115" s="181"/>
      <c r="B115" s="181"/>
      <c r="C115" s="181"/>
      <c r="D115" s="181"/>
      <c r="E115" s="181"/>
      <c r="F115" s="181"/>
      <c r="G115" s="181"/>
      <c r="H115" s="186"/>
      <c r="I115" s="186"/>
      <c r="J115" s="69" t="s">
        <v>3600</v>
      </c>
      <c r="K115" s="182">
        <v>45034</v>
      </c>
      <c r="L115" s="181" t="s">
        <v>1877</v>
      </c>
      <c r="M115" s="181" t="s">
        <v>42</v>
      </c>
      <c r="N115" s="69" t="s">
        <v>3597</v>
      </c>
      <c r="O115" s="71">
        <v>896000</v>
      </c>
      <c r="P115" s="71">
        <v>0</v>
      </c>
    </row>
    <row r="116" spans="1:16" ht="28.8" x14ac:dyDescent="0.3">
      <c r="A116" s="181"/>
      <c r="B116" s="181"/>
      <c r="C116" s="181"/>
      <c r="D116" s="181"/>
      <c r="E116" s="181"/>
      <c r="F116" s="181"/>
      <c r="G116" s="181"/>
      <c r="H116" s="186"/>
      <c r="I116" s="186"/>
      <c r="J116" s="69" t="s">
        <v>3603</v>
      </c>
      <c r="K116" s="183">
        <v>45034</v>
      </c>
      <c r="L116" s="181" t="s">
        <v>1877</v>
      </c>
      <c r="M116" s="181" t="s">
        <v>42</v>
      </c>
      <c r="N116" s="69" t="s">
        <v>3601</v>
      </c>
      <c r="O116" s="71">
        <v>1288000</v>
      </c>
      <c r="P116" s="71">
        <v>0</v>
      </c>
    </row>
    <row r="117" spans="1:16" ht="43.2" x14ac:dyDescent="0.3">
      <c r="A117" s="181"/>
      <c r="B117" s="181"/>
      <c r="C117" s="181"/>
      <c r="D117" s="181"/>
      <c r="E117" s="181"/>
      <c r="F117" s="181"/>
      <c r="G117" s="181"/>
      <c r="H117" s="186"/>
      <c r="I117" s="186"/>
      <c r="J117" s="69" t="s">
        <v>3641</v>
      </c>
      <c r="K117" s="70">
        <v>45042</v>
      </c>
      <c r="L117" s="180" t="s">
        <v>1623</v>
      </c>
      <c r="M117" s="180" t="s">
        <v>76</v>
      </c>
      <c r="N117" s="69" t="s">
        <v>3638</v>
      </c>
      <c r="O117" s="71">
        <v>250000</v>
      </c>
      <c r="P117" s="71">
        <v>0</v>
      </c>
    </row>
    <row r="118" spans="1:16" ht="43.2" x14ac:dyDescent="0.3">
      <c r="A118" s="181"/>
      <c r="B118" s="181"/>
      <c r="C118" s="181"/>
      <c r="D118" s="181"/>
      <c r="E118" s="181"/>
      <c r="F118" s="181"/>
      <c r="G118" s="181"/>
      <c r="H118" s="186"/>
      <c r="I118" s="186"/>
      <c r="J118" s="69" t="s">
        <v>3644</v>
      </c>
      <c r="K118" s="70">
        <v>45047</v>
      </c>
      <c r="L118" s="181" t="s">
        <v>1623</v>
      </c>
      <c r="M118" s="181" t="s">
        <v>76</v>
      </c>
      <c r="N118" s="69" t="s">
        <v>3642</v>
      </c>
      <c r="O118" s="71">
        <v>161547</v>
      </c>
      <c r="P118" s="71">
        <v>0</v>
      </c>
    </row>
    <row r="119" spans="1:16" ht="43.2" x14ac:dyDescent="0.3">
      <c r="A119" s="181"/>
      <c r="B119" s="181"/>
      <c r="C119" s="181"/>
      <c r="D119" s="181"/>
      <c r="E119" s="181"/>
      <c r="F119" s="181"/>
      <c r="G119" s="181"/>
      <c r="H119" s="186"/>
      <c r="I119" s="186"/>
      <c r="J119" s="69" t="s">
        <v>3702</v>
      </c>
      <c r="K119" s="182">
        <v>45029</v>
      </c>
      <c r="L119" s="69" t="s">
        <v>354</v>
      </c>
      <c r="M119" s="69" t="s">
        <v>1484</v>
      </c>
      <c r="N119" s="69" t="s">
        <v>3700</v>
      </c>
      <c r="O119" s="71">
        <v>273000</v>
      </c>
      <c r="P119" s="71">
        <v>0</v>
      </c>
    </row>
    <row r="120" spans="1:16" ht="43.2" x14ac:dyDescent="0.3">
      <c r="A120" s="181"/>
      <c r="B120" s="181"/>
      <c r="C120" s="181"/>
      <c r="D120" s="181"/>
      <c r="E120" s="181"/>
      <c r="F120" s="181"/>
      <c r="G120" s="181"/>
      <c r="H120" s="186"/>
      <c r="I120" s="186"/>
      <c r="J120" s="69" t="s">
        <v>3705</v>
      </c>
      <c r="K120" s="183">
        <v>45029</v>
      </c>
      <c r="L120" s="69" t="s">
        <v>1492</v>
      </c>
      <c r="M120" s="69" t="s">
        <v>1486</v>
      </c>
      <c r="N120" s="69" t="s">
        <v>3703</v>
      </c>
      <c r="O120" s="71">
        <v>900000</v>
      </c>
      <c r="P120" s="71">
        <v>0</v>
      </c>
    </row>
    <row r="121" spans="1:16" ht="43.2" x14ac:dyDescent="0.3">
      <c r="A121" s="181"/>
      <c r="B121" s="181"/>
      <c r="C121" s="181"/>
      <c r="D121" s="181"/>
      <c r="E121" s="181"/>
      <c r="F121" s="181"/>
      <c r="G121" s="181"/>
      <c r="H121" s="186"/>
      <c r="I121" s="186"/>
      <c r="J121" s="69" t="s">
        <v>3015</v>
      </c>
      <c r="K121" s="70">
        <v>44994</v>
      </c>
      <c r="L121" s="180" t="s">
        <v>354</v>
      </c>
      <c r="M121" s="180" t="s">
        <v>101</v>
      </c>
      <c r="N121" s="69" t="s">
        <v>3013</v>
      </c>
      <c r="O121" s="71">
        <v>528000</v>
      </c>
      <c r="P121" s="71">
        <v>21120</v>
      </c>
    </row>
    <row r="122" spans="1:16" ht="28.8" x14ac:dyDescent="0.3">
      <c r="A122" s="181"/>
      <c r="B122" s="181"/>
      <c r="C122" s="181"/>
      <c r="D122" s="181"/>
      <c r="E122" s="181"/>
      <c r="F122" s="181"/>
      <c r="G122" s="181"/>
      <c r="H122" s="186"/>
      <c r="I122" s="186"/>
      <c r="J122" s="69" t="s">
        <v>3020</v>
      </c>
      <c r="K122" s="70">
        <v>45013</v>
      </c>
      <c r="L122" s="181" t="s">
        <v>354</v>
      </c>
      <c r="M122" s="181" t="s">
        <v>101</v>
      </c>
      <c r="N122" s="69" t="s">
        <v>3017</v>
      </c>
      <c r="O122" s="71">
        <v>750000</v>
      </c>
      <c r="P122" s="71">
        <v>30000</v>
      </c>
    </row>
    <row r="123" spans="1:16" ht="28.8" x14ac:dyDescent="0.3">
      <c r="A123" s="181"/>
      <c r="B123" s="181"/>
      <c r="C123" s="181"/>
      <c r="D123" s="181"/>
      <c r="E123" s="181"/>
      <c r="F123" s="181"/>
      <c r="G123" s="181"/>
      <c r="H123" s="186"/>
      <c r="I123" s="186"/>
      <c r="J123" s="69" t="s">
        <v>3025</v>
      </c>
      <c r="K123" s="182">
        <v>44985</v>
      </c>
      <c r="L123" s="180" t="s">
        <v>3021</v>
      </c>
      <c r="M123" s="180" t="s">
        <v>243</v>
      </c>
      <c r="N123" s="69" t="s">
        <v>3023</v>
      </c>
      <c r="O123" s="71">
        <v>1200000</v>
      </c>
      <c r="P123" s="71">
        <v>180000</v>
      </c>
    </row>
    <row r="124" spans="1:16" ht="28.8" x14ac:dyDescent="0.3">
      <c r="A124" s="181"/>
      <c r="B124" s="181"/>
      <c r="C124" s="181"/>
      <c r="D124" s="181"/>
      <c r="E124" s="181"/>
      <c r="F124" s="181"/>
      <c r="G124" s="181"/>
      <c r="H124" s="186"/>
      <c r="I124" s="186"/>
      <c r="J124" s="69" t="s">
        <v>3028</v>
      </c>
      <c r="K124" s="183">
        <v>44985</v>
      </c>
      <c r="L124" s="181" t="s">
        <v>3021</v>
      </c>
      <c r="M124" s="181" t="s">
        <v>243</v>
      </c>
      <c r="N124" s="69" t="s">
        <v>3023</v>
      </c>
      <c r="O124" s="71">
        <v>1200000</v>
      </c>
      <c r="P124" s="71">
        <v>180000</v>
      </c>
    </row>
    <row r="125" spans="1:16" ht="43.2" x14ac:dyDescent="0.3">
      <c r="A125" s="181"/>
      <c r="B125" s="181"/>
      <c r="C125" s="181"/>
      <c r="D125" s="181"/>
      <c r="E125" s="181"/>
      <c r="F125" s="181"/>
      <c r="G125" s="181"/>
      <c r="H125" s="186"/>
      <c r="I125" s="186"/>
      <c r="J125" s="69" t="s">
        <v>3031</v>
      </c>
      <c r="K125" s="183">
        <v>44985</v>
      </c>
      <c r="L125" s="69" t="s">
        <v>491</v>
      </c>
      <c r="M125" s="69" t="s">
        <v>168</v>
      </c>
      <c r="N125" s="69" t="s">
        <v>3029</v>
      </c>
      <c r="O125" s="71">
        <v>2090000</v>
      </c>
      <c r="P125" s="71">
        <v>0</v>
      </c>
    </row>
    <row r="126" spans="1:16" ht="28.8" x14ac:dyDescent="0.3">
      <c r="A126" s="181"/>
      <c r="B126" s="181"/>
      <c r="C126" s="181"/>
      <c r="D126" s="181"/>
      <c r="E126" s="181"/>
      <c r="F126" s="181"/>
      <c r="G126" s="181"/>
      <c r="H126" s="186"/>
      <c r="I126" s="186"/>
      <c r="J126" s="69" t="s">
        <v>3155</v>
      </c>
      <c r="K126" s="70">
        <v>44986</v>
      </c>
      <c r="L126" s="69" t="s">
        <v>354</v>
      </c>
      <c r="M126" s="69" t="s">
        <v>1484</v>
      </c>
      <c r="N126" s="69" t="s">
        <v>3153</v>
      </c>
      <c r="O126" s="71">
        <v>308000</v>
      </c>
      <c r="P126" s="71">
        <v>12320</v>
      </c>
    </row>
    <row r="127" spans="1:16" ht="43.2" x14ac:dyDescent="0.3">
      <c r="A127" s="181"/>
      <c r="B127" s="181"/>
      <c r="C127" s="181"/>
      <c r="D127" s="181"/>
      <c r="E127" s="181"/>
      <c r="F127" s="181"/>
      <c r="G127" s="181"/>
      <c r="H127" s="186"/>
      <c r="I127" s="186"/>
      <c r="J127" s="69" t="s">
        <v>3158</v>
      </c>
      <c r="K127" s="70">
        <v>44967</v>
      </c>
      <c r="L127" s="180" t="s">
        <v>1492</v>
      </c>
      <c r="M127" s="180" t="s">
        <v>1486</v>
      </c>
      <c r="N127" s="69" t="s">
        <v>3156</v>
      </c>
      <c r="O127" s="71">
        <v>2370000</v>
      </c>
      <c r="P127" s="71">
        <v>0</v>
      </c>
    </row>
    <row r="128" spans="1:16" ht="43.2" x14ac:dyDescent="0.3">
      <c r="A128" s="181"/>
      <c r="B128" s="181"/>
      <c r="C128" s="181"/>
      <c r="D128" s="181"/>
      <c r="E128" s="181"/>
      <c r="F128" s="181"/>
      <c r="G128" s="181"/>
      <c r="H128" s="186"/>
      <c r="I128" s="186"/>
      <c r="J128" s="69" t="s">
        <v>3161</v>
      </c>
      <c r="K128" s="70">
        <v>44978</v>
      </c>
      <c r="L128" s="181" t="s">
        <v>1492</v>
      </c>
      <c r="M128" s="181" t="s">
        <v>1486</v>
      </c>
      <c r="N128" s="69" t="s">
        <v>3159</v>
      </c>
      <c r="O128" s="71">
        <v>840000</v>
      </c>
      <c r="P128" s="71">
        <v>0</v>
      </c>
    </row>
    <row r="129" spans="1:16" ht="28.8" x14ac:dyDescent="0.3">
      <c r="A129" s="181"/>
      <c r="B129" s="181"/>
      <c r="C129" s="181"/>
      <c r="D129" s="181"/>
      <c r="E129" s="181"/>
      <c r="F129" s="181"/>
      <c r="G129" s="181"/>
      <c r="H129" s="186"/>
      <c r="I129" s="186"/>
      <c r="J129" s="69" t="s">
        <v>3244</v>
      </c>
      <c r="K129" s="70">
        <v>45013</v>
      </c>
      <c r="L129" s="180" t="s">
        <v>354</v>
      </c>
      <c r="M129" s="180" t="s">
        <v>34</v>
      </c>
      <c r="N129" s="69" t="s">
        <v>3242</v>
      </c>
      <c r="O129" s="71">
        <v>643500</v>
      </c>
      <c r="P129" s="71">
        <v>0</v>
      </c>
    </row>
    <row r="130" spans="1:16" ht="43.2" x14ac:dyDescent="0.3">
      <c r="A130" s="181"/>
      <c r="B130" s="181"/>
      <c r="C130" s="181"/>
      <c r="D130" s="181"/>
      <c r="E130" s="181"/>
      <c r="F130" s="181"/>
      <c r="G130" s="181"/>
      <c r="H130" s="186"/>
      <c r="I130" s="186"/>
      <c r="J130" s="69" t="s">
        <v>3248</v>
      </c>
      <c r="K130" s="70">
        <v>45015</v>
      </c>
      <c r="L130" s="181" t="s">
        <v>354</v>
      </c>
      <c r="M130" s="181" t="s">
        <v>34</v>
      </c>
      <c r="N130" s="69" t="s">
        <v>3245</v>
      </c>
      <c r="O130" s="71">
        <v>241500</v>
      </c>
      <c r="P130" s="71">
        <v>0</v>
      </c>
    </row>
    <row r="131" spans="1:16" ht="43.2" x14ac:dyDescent="0.3">
      <c r="A131" s="181"/>
      <c r="B131" s="181"/>
      <c r="C131" s="181"/>
      <c r="D131" s="181"/>
      <c r="E131" s="181"/>
      <c r="F131" s="181"/>
      <c r="G131" s="181"/>
      <c r="H131" s="186"/>
      <c r="I131" s="186"/>
      <c r="J131" s="69" t="s">
        <v>3252</v>
      </c>
      <c r="K131" s="70">
        <v>45026</v>
      </c>
      <c r="L131" s="181" t="s">
        <v>354</v>
      </c>
      <c r="M131" s="181" t="s">
        <v>34</v>
      </c>
      <c r="N131" s="69" t="s">
        <v>3249</v>
      </c>
      <c r="O131" s="71">
        <v>382000</v>
      </c>
      <c r="P131" s="71">
        <v>0</v>
      </c>
    </row>
    <row r="132" spans="1:16" ht="43.2" x14ac:dyDescent="0.3">
      <c r="A132" s="181"/>
      <c r="B132" s="181"/>
      <c r="C132" s="181"/>
      <c r="D132" s="181"/>
      <c r="E132" s="181"/>
      <c r="F132" s="181"/>
      <c r="G132" s="181"/>
      <c r="H132" s="186"/>
      <c r="I132" s="186"/>
      <c r="J132" s="69" t="s">
        <v>3255</v>
      </c>
      <c r="K132" s="70">
        <v>45015</v>
      </c>
      <c r="L132" s="69" t="s">
        <v>1877</v>
      </c>
      <c r="M132" s="69" t="s">
        <v>42</v>
      </c>
      <c r="N132" s="69" t="s">
        <v>3253</v>
      </c>
      <c r="O132" s="71">
        <v>1530000</v>
      </c>
      <c r="P132" s="71">
        <v>0</v>
      </c>
    </row>
    <row r="133" spans="1:16" ht="43.2" x14ac:dyDescent="0.3">
      <c r="A133" s="181"/>
      <c r="B133" s="181"/>
      <c r="C133" s="181"/>
      <c r="D133" s="181"/>
      <c r="E133" s="181"/>
      <c r="F133" s="181"/>
      <c r="G133" s="181"/>
      <c r="H133" s="186"/>
      <c r="I133" s="186"/>
      <c r="J133" s="69" t="s">
        <v>3259</v>
      </c>
      <c r="K133" s="70">
        <v>45020</v>
      </c>
      <c r="L133" s="180" t="s">
        <v>354</v>
      </c>
      <c r="M133" s="69" t="s">
        <v>101</v>
      </c>
      <c r="N133" s="69" t="s">
        <v>3256</v>
      </c>
      <c r="O133" s="71">
        <v>217800</v>
      </c>
      <c r="P133" s="71">
        <v>0</v>
      </c>
    </row>
    <row r="134" spans="1:16" ht="43.2" x14ac:dyDescent="0.3">
      <c r="A134" s="181"/>
      <c r="B134" s="181"/>
      <c r="C134" s="181"/>
      <c r="D134" s="181"/>
      <c r="E134" s="181"/>
      <c r="F134" s="181"/>
      <c r="G134" s="181"/>
      <c r="H134" s="186"/>
      <c r="I134" s="186"/>
      <c r="J134" s="69" t="s">
        <v>3382</v>
      </c>
      <c r="K134" s="70">
        <v>45005</v>
      </c>
      <c r="L134" s="181" t="s">
        <v>354</v>
      </c>
      <c r="M134" s="69" t="s">
        <v>75</v>
      </c>
      <c r="N134" s="69" t="s">
        <v>3380</v>
      </c>
      <c r="O134" s="71">
        <v>1320000</v>
      </c>
      <c r="P134" s="71">
        <v>52800</v>
      </c>
    </row>
    <row r="135" spans="1:16" ht="43.2" x14ac:dyDescent="0.3">
      <c r="A135" s="181"/>
      <c r="B135" s="181"/>
      <c r="C135" s="181"/>
      <c r="D135" s="181"/>
      <c r="E135" s="181"/>
      <c r="F135" s="181"/>
      <c r="G135" s="181"/>
      <c r="H135" s="186"/>
      <c r="I135" s="186"/>
      <c r="J135" s="69" t="s">
        <v>3391</v>
      </c>
      <c r="K135" s="70">
        <v>45000</v>
      </c>
      <c r="L135" s="180" t="s">
        <v>3387</v>
      </c>
      <c r="M135" s="180" t="s">
        <v>116</v>
      </c>
      <c r="N135" s="69" t="s">
        <v>3389</v>
      </c>
      <c r="O135" s="71">
        <v>12434705</v>
      </c>
      <c r="P135" s="71">
        <v>0</v>
      </c>
    </row>
    <row r="136" spans="1:16" ht="43.2" x14ac:dyDescent="0.3">
      <c r="A136" s="181"/>
      <c r="B136" s="181"/>
      <c r="C136" s="181"/>
      <c r="D136" s="181"/>
      <c r="E136" s="181"/>
      <c r="F136" s="181"/>
      <c r="G136" s="181"/>
      <c r="H136" s="186"/>
      <c r="I136" s="186"/>
      <c r="J136" s="69" t="s">
        <v>3397</v>
      </c>
      <c r="K136" s="70">
        <v>45005</v>
      </c>
      <c r="L136" s="181" t="s">
        <v>3387</v>
      </c>
      <c r="M136" s="181" t="s">
        <v>116</v>
      </c>
      <c r="N136" s="69" t="s">
        <v>3395</v>
      </c>
      <c r="O136" s="71">
        <v>2220000</v>
      </c>
      <c r="P136" s="71">
        <v>0</v>
      </c>
    </row>
    <row r="137" spans="1:16" ht="43.2" x14ac:dyDescent="0.3">
      <c r="A137" s="181"/>
      <c r="B137" s="181"/>
      <c r="C137" s="181"/>
      <c r="D137" s="181"/>
      <c r="E137" s="181"/>
      <c r="F137" s="181"/>
      <c r="G137" s="181"/>
      <c r="H137" s="186"/>
      <c r="I137" s="186"/>
      <c r="J137" s="69" t="s">
        <v>3532</v>
      </c>
      <c r="K137" s="70">
        <v>45022</v>
      </c>
      <c r="L137" s="69" t="s">
        <v>354</v>
      </c>
      <c r="M137" s="180" t="s">
        <v>1484</v>
      </c>
      <c r="N137" s="69" t="s">
        <v>3530</v>
      </c>
      <c r="O137" s="71">
        <v>247800</v>
      </c>
      <c r="P137" s="71">
        <v>0</v>
      </c>
    </row>
    <row r="138" spans="1:16" ht="28.8" x14ac:dyDescent="0.3">
      <c r="A138" s="181"/>
      <c r="B138" s="181"/>
      <c r="C138" s="181"/>
      <c r="D138" s="181"/>
      <c r="E138" s="181"/>
      <c r="F138" s="181"/>
      <c r="G138" s="181"/>
      <c r="H138" s="186"/>
      <c r="I138" s="186"/>
      <c r="J138" s="69" t="s">
        <v>3540</v>
      </c>
      <c r="K138" s="70">
        <v>45019</v>
      </c>
      <c r="L138" s="69" t="s">
        <v>89</v>
      </c>
      <c r="M138" s="181" t="s">
        <v>1484</v>
      </c>
      <c r="N138" s="69" t="s">
        <v>3538</v>
      </c>
      <c r="O138" s="71">
        <v>997000</v>
      </c>
      <c r="P138" s="71">
        <v>0</v>
      </c>
    </row>
    <row r="139" spans="1:16" ht="43.2" x14ac:dyDescent="0.3">
      <c r="A139" s="181"/>
      <c r="B139" s="181"/>
      <c r="C139" s="181"/>
      <c r="D139" s="181"/>
      <c r="E139" s="181"/>
      <c r="F139" s="181"/>
      <c r="G139" s="181"/>
      <c r="H139" s="186"/>
      <c r="I139" s="186"/>
      <c r="J139" s="69" t="s">
        <v>3542</v>
      </c>
      <c r="K139" s="70">
        <v>45000</v>
      </c>
      <c r="L139" s="180" t="s">
        <v>1492</v>
      </c>
      <c r="M139" s="180" t="s">
        <v>1486</v>
      </c>
      <c r="N139" s="69" t="s">
        <v>3389</v>
      </c>
      <c r="O139" s="71">
        <v>15376450</v>
      </c>
      <c r="P139" s="71">
        <v>0</v>
      </c>
    </row>
    <row r="140" spans="1:16" ht="43.2" x14ac:dyDescent="0.3">
      <c r="A140" s="181"/>
      <c r="B140" s="181"/>
      <c r="C140" s="181"/>
      <c r="D140" s="181"/>
      <c r="E140" s="181"/>
      <c r="F140" s="181"/>
      <c r="G140" s="181"/>
      <c r="H140" s="186"/>
      <c r="I140" s="186"/>
      <c r="J140" s="69" t="s">
        <v>3545</v>
      </c>
      <c r="K140" s="70">
        <v>45016</v>
      </c>
      <c r="L140" s="181" t="s">
        <v>1492</v>
      </c>
      <c r="M140" s="181" t="s">
        <v>1486</v>
      </c>
      <c r="N140" s="69" t="s">
        <v>3543</v>
      </c>
      <c r="O140" s="71">
        <v>2090000</v>
      </c>
      <c r="P140" s="71">
        <v>0</v>
      </c>
    </row>
    <row r="141" spans="1:16" ht="43.2" x14ac:dyDescent="0.3">
      <c r="A141" s="181"/>
      <c r="B141" s="181"/>
      <c r="C141" s="181"/>
      <c r="D141" s="181"/>
      <c r="E141" s="181"/>
      <c r="F141" s="181"/>
      <c r="G141" s="181"/>
      <c r="H141" s="72" t="s">
        <v>4917</v>
      </c>
      <c r="I141" s="184">
        <v>45135</v>
      </c>
      <c r="J141" s="69" t="s">
        <v>4506</v>
      </c>
      <c r="K141" s="70">
        <v>45113</v>
      </c>
      <c r="L141" s="180" t="s">
        <v>354</v>
      </c>
      <c r="M141" s="180" t="s">
        <v>34</v>
      </c>
      <c r="N141" s="69" t="s">
        <v>4503</v>
      </c>
      <c r="O141" s="71">
        <v>307500</v>
      </c>
      <c r="P141" s="71">
        <v>0</v>
      </c>
    </row>
    <row r="142" spans="1:16" ht="28.8" x14ac:dyDescent="0.3">
      <c r="A142" s="181"/>
      <c r="B142" s="181"/>
      <c r="C142" s="181"/>
      <c r="D142" s="181"/>
      <c r="E142" s="181"/>
      <c r="F142" s="181"/>
      <c r="G142" s="181"/>
      <c r="H142" s="72" t="s">
        <v>4919</v>
      </c>
      <c r="I142" s="185">
        <v>45135</v>
      </c>
      <c r="J142" s="69" t="s">
        <v>4509</v>
      </c>
      <c r="K142" s="70">
        <v>45119</v>
      </c>
      <c r="L142" s="181" t="s">
        <v>354</v>
      </c>
      <c r="M142" s="181" t="s">
        <v>34</v>
      </c>
      <c r="N142" s="69" t="s">
        <v>4507</v>
      </c>
      <c r="O142" s="71">
        <v>154000</v>
      </c>
      <c r="P142" s="71">
        <v>0</v>
      </c>
    </row>
    <row r="143" spans="1:16" ht="28.8" x14ac:dyDescent="0.3">
      <c r="A143" s="181"/>
      <c r="B143" s="181"/>
      <c r="C143" s="181"/>
      <c r="D143" s="181"/>
      <c r="E143" s="181"/>
      <c r="F143" s="181"/>
      <c r="G143" s="181"/>
      <c r="H143" s="72" t="s">
        <v>4427</v>
      </c>
      <c r="I143" s="185">
        <v>45135</v>
      </c>
      <c r="J143" s="69" t="s">
        <v>4513</v>
      </c>
      <c r="K143" s="182">
        <v>45127</v>
      </c>
      <c r="L143" s="181" t="s">
        <v>354</v>
      </c>
      <c r="M143" s="181" t="s">
        <v>34</v>
      </c>
      <c r="N143" s="69" t="s">
        <v>4510</v>
      </c>
      <c r="O143" s="71">
        <v>550000</v>
      </c>
      <c r="P143" s="71">
        <v>0</v>
      </c>
    </row>
    <row r="144" spans="1:16" ht="28.8" x14ac:dyDescent="0.3">
      <c r="A144" s="181"/>
      <c r="B144" s="181"/>
      <c r="C144" s="181"/>
      <c r="D144" s="181"/>
      <c r="E144" s="181"/>
      <c r="F144" s="181"/>
      <c r="G144" s="181"/>
      <c r="H144" s="72" t="s">
        <v>4433</v>
      </c>
      <c r="I144" s="185">
        <v>45135</v>
      </c>
      <c r="J144" s="69" t="s">
        <v>4516</v>
      </c>
      <c r="K144" s="183">
        <v>45127</v>
      </c>
      <c r="L144" s="181" t="s">
        <v>354</v>
      </c>
      <c r="M144" s="181" t="s">
        <v>34</v>
      </c>
      <c r="N144" s="69" t="s">
        <v>4514</v>
      </c>
      <c r="O144" s="71">
        <v>1190750</v>
      </c>
      <c r="P144" s="71">
        <v>0</v>
      </c>
    </row>
    <row r="145" spans="1:16" ht="43.2" x14ac:dyDescent="0.3">
      <c r="A145" s="181"/>
      <c r="B145" s="181"/>
      <c r="C145" s="181"/>
      <c r="D145" s="181"/>
      <c r="E145" s="181"/>
      <c r="F145" s="181"/>
      <c r="G145" s="181"/>
      <c r="H145" s="72" t="s">
        <v>4473</v>
      </c>
      <c r="I145" s="185">
        <v>45135</v>
      </c>
      <c r="J145" s="69" t="s">
        <v>4520</v>
      </c>
      <c r="K145" s="182">
        <v>45132</v>
      </c>
      <c r="L145" s="181" t="s">
        <v>354</v>
      </c>
      <c r="M145" s="181" t="s">
        <v>34</v>
      </c>
      <c r="N145" s="69" t="s">
        <v>4517</v>
      </c>
      <c r="O145" s="71">
        <v>126000</v>
      </c>
      <c r="P145" s="71">
        <v>0</v>
      </c>
    </row>
    <row r="146" spans="1:16" ht="43.2" x14ac:dyDescent="0.3">
      <c r="A146" s="181"/>
      <c r="B146" s="181"/>
      <c r="C146" s="181"/>
      <c r="D146" s="181"/>
      <c r="E146" s="181"/>
      <c r="F146" s="181"/>
      <c r="G146" s="181"/>
      <c r="H146" s="72" t="s">
        <v>4924</v>
      </c>
      <c r="I146" s="185">
        <v>45135</v>
      </c>
      <c r="J146" s="69" t="s">
        <v>4522</v>
      </c>
      <c r="K146" s="183">
        <v>45132</v>
      </c>
      <c r="L146" s="181" t="s">
        <v>354</v>
      </c>
      <c r="M146" s="181" t="s">
        <v>34</v>
      </c>
      <c r="N146" s="69" t="s">
        <v>4517</v>
      </c>
      <c r="O146" s="71">
        <v>126000</v>
      </c>
      <c r="P146" s="71">
        <v>0</v>
      </c>
    </row>
    <row r="147" spans="1:16" ht="43.2" x14ac:dyDescent="0.3">
      <c r="A147" s="181"/>
      <c r="B147" s="181"/>
      <c r="C147" s="181"/>
      <c r="D147" s="181"/>
      <c r="E147" s="181"/>
      <c r="F147" s="181"/>
      <c r="G147" s="181"/>
      <c r="H147" s="72" t="s">
        <v>4926</v>
      </c>
      <c r="I147" s="185">
        <v>45135</v>
      </c>
      <c r="J147" s="69" t="s">
        <v>4527</v>
      </c>
      <c r="K147" s="182">
        <v>45114</v>
      </c>
      <c r="L147" s="69" t="s">
        <v>90</v>
      </c>
      <c r="M147" s="181" t="s">
        <v>34</v>
      </c>
      <c r="N147" s="69" t="s">
        <v>4524</v>
      </c>
      <c r="O147" s="71">
        <v>1448000</v>
      </c>
      <c r="P147" s="71">
        <v>0</v>
      </c>
    </row>
    <row r="148" spans="1:16" ht="43.2" x14ac:dyDescent="0.3">
      <c r="A148" s="181"/>
      <c r="B148" s="181"/>
      <c r="C148" s="181"/>
      <c r="D148" s="181"/>
      <c r="E148" s="181"/>
      <c r="F148" s="181"/>
      <c r="G148" s="181"/>
      <c r="H148" s="72" t="s">
        <v>4928</v>
      </c>
      <c r="I148" s="185">
        <v>45135</v>
      </c>
      <c r="J148" s="69" t="s">
        <v>4531</v>
      </c>
      <c r="K148" s="183">
        <v>45114</v>
      </c>
      <c r="L148" s="69" t="s">
        <v>89</v>
      </c>
      <c r="M148" s="181" t="s">
        <v>34</v>
      </c>
      <c r="N148" s="69" t="s">
        <v>4529</v>
      </c>
      <c r="O148" s="71">
        <v>990000</v>
      </c>
      <c r="P148" s="71">
        <v>0</v>
      </c>
    </row>
    <row r="149" spans="1:16" ht="43.2" x14ac:dyDescent="0.3">
      <c r="A149" s="181"/>
      <c r="B149" s="181"/>
      <c r="C149" s="181"/>
      <c r="D149" s="181"/>
      <c r="E149" s="181"/>
      <c r="F149" s="181"/>
      <c r="G149" s="181"/>
      <c r="H149" s="72" t="s">
        <v>4930</v>
      </c>
      <c r="I149" s="185">
        <v>45135</v>
      </c>
      <c r="J149" s="69" t="s">
        <v>4534</v>
      </c>
      <c r="K149" s="70">
        <v>45119</v>
      </c>
      <c r="L149" s="180" t="s">
        <v>1877</v>
      </c>
      <c r="M149" s="180" t="s">
        <v>42</v>
      </c>
      <c r="N149" s="69" t="s">
        <v>4532</v>
      </c>
      <c r="O149" s="71">
        <v>900000</v>
      </c>
      <c r="P149" s="71">
        <v>0</v>
      </c>
    </row>
    <row r="150" spans="1:16" ht="43.2" x14ac:dyDescent="0.3">
      <c r="A150" s="181"/>
      <c r="B150" s="181"/>
      <c r="C150" s="181"/>
      <c r="D150" s="181"/>
      <c r="E150" s="181"/>
      <c r="F150" s="181"/>
      <c r="G150" s="181"/>
      <c r="H150" s="72" t="s">
        <v>4932</v>
      </c>
      <c r="I150" s="185">
        <v>45135</v>
      </c>
      <c r="J150" s="69" t="s">
        <v>4537</v>
      </c>
      <c r="K150" s="70">
        <v>45132</v>
      </c>
      <c r="L150" s="181" t="s">
        <v>1877</v>
      </c>
      <c r="M150" s="181" t="s">
        <v>42</v>
      </c>
      <c r="N150" s="69" t="s">
        <v>4535</v>
      </c>
      <c r="O150" s="71">
        <v>1931000</v>
      </c>
      <c r="P150" s="71">
        <v>0</v>
      </c>
    </row>
    <row r="151" spans="1:16" ht="43.2" x14ac:dyDescent="0.3">
      <c r="A151" s="181"/>
      <c r="B151" s="181"/>
      <c r="C151" s="181"/>
      <c r="D151" s="181"/>
      <c r="E151" s="181"/>
      <c r="F151" s="181"/>
      <c r="G151" s="181"/>
      <c r="H151" s="72" t="s">
        <v>4934</v>
      </c>
      <c r="I151" s="185">
        <v>45135</v>
      </c>
      <c r="J151" s="69" t="s">
        <v>4541</v>
      </c>
      <c r="K151" s="182">
        <v>45128</v>
      </c>
      <c r="L151" s="180" t="s">
        <v>354</v>
      </c>
      <c r="M151" s="180" t="s">
        <v>101</v>
      </c>
      <c r="N151" s="69" t="s">
        <v>4538</v>
      </c>
      <c r="O151" s="71">
        <v>101400</v>
      </c>
      <c r="P151" s="71">
        <v>0</v>
      </c>
    </row>
    <row r="152" spans="1:16" ht="43.2" x14ac:dyDescent="0.3">
      <c r="A152" s="181"/>
      <c r="B152" s="181"/>
      <c r="C152" s="181"/>
      <c r="D152" s="181"/>
      <c r="E152" s="181"/>
      <c r="F152" s="181"/>
      <c r="G152" s="181"/>
      <c r="H152" s="72" t="s">
        <v>4936</v>
      </c>
      <c r="I152" s="185">
        <v>45135</v>
      </c>
      <c r="J152" s="69" t="s">
        <v>4544</v>
      </c>
      <c r="K152" s="183">
        <v>45128</v>
      </c>
      <c r="L152" s="181" t="s">
        <v>354</v>
      </c>
      <c r="M152" s="181" t="s">
        <v>101</v>
      </c>
      <c r="N152" s="69" t="s">
        <v>4542</v>
      </c>
      <c r="O152" s="71">
        <v>87500</v>
      </c>
      <c r="P152" s="71">
        <v>0</v>
      </c>
    </row>
    <row r="153" spans="1:16" ht="43.2" x14ac:dyDescent="0.3">
      <c r="A153" s="181"/>
      <c r="B153" s="181"/>
      <c r="C153" s="181"/>
      <c r="D153" s="181"/>
      <c r="E153" s="181"/>
      <c r="F153" s="181"/>
      <c r="G153" s="181"/>
      <c r="H153" s="72" t="s">
        <v>4938</v>
      </c>
      <c r="I153" s="185">
        <v>45135</v>
      </c>
      <c r="J153" s="69" t="s">
        <v>4547</v>
      </c>
      <c r="K153" s="182">
        <v>45131</v>
      </c>
      <c r="L153" s="181" t="s">
        <v>354</v>
      </c>
      <c r="M153" s="181" t="s">
        <v>101</v>
      </c>
      <c r="N153" s="69" t="s">
        <v>4545</v>
      </c>
      <c r="O153" s="71">
        <v>154000</v>
      </c>
      <c r="P153" s="71">
        <v>0</v>
      </c>
    </row>
    <row r="154" spans="1:16" ht="43.2" x14ac:dyDescent="0.3">
      <c r="A154" s="181"/>
      <c r="B154" s="181"/>
      <c r="C154" s="181"/>
      <c r="D154" s="181"/>
      <c r="E154" s="181"/>
      <c r="F154" s="181"/>
      <c r="G154" s="181"/>
      <c r="H154" s="72" t="s">
        <v>4940</v>
      </c>
      <c r="I154" s="185">
        <v>45135</v>
      </c>
      <c r="J154" s="69" t="s">
        <v>4550</v>
      </c>
      <c r="K154" s="183">
        <v>45131</v>
      </c>
      <c r="L154" s="181" t="s">
        <v>354</v>
      </c>
      <c r="M154" s="181" t="s">
        <v>101</v>
      </c>
      <c r="N154" s="69" t="s">
        <v>4548</v>
      </c>
      <c r="O154" s="71">
        <v>154000</v>
      </c>
      <c r="P154" s="71">
        <v>0</v>
      </c>
    </row>
    <row r="155" spans="1:16" ht="43.2" x14ac:dyDescent="0.3">
      <c r="A155" s="181"/>
      <c r="B155" s="181"/>
      <c r="C155" s="181"/>
      <c r="D155" s="181"/>
      <c r="E155" s="181"/>
      <c r="F155" s="181"/>
      <c r="G155" s="181"/>
      <c r="H155" s="72" t="s">
        <v>4942</v>
      </c>
      <c r="I155" s="185">
        <v>45135</v>
      </c>
      <c r="J155" s="69" t="s">
        <v>4553</v>
      </c>
      <c r="K155" s="183">
        <v>45131</v>
      </c>
      <c r="L155" s="69" t="s">
        <v>491</v>
      </c>
      <c r="M155" s="69" t="s">
        <v>168</v>
      </c>
      <c r="N155" s="69" t="s">
        <v>4551</v>
      </c>
      <c r="O155" s="71">
        <v>1800000</v>
      </c>
      <c r="P155" s="71">
        <v>0</v>
      </c>
    </row>
    <row r="156" spans="1:16" ht="43.2" x14ac:dyDescent="0.3">
      <c r="A156" s="181"/>
      <c r="B156" s="181"/>
      <c r="C156" s="181"/>
      <c r="D156" s="181"/>
      <c r="E156" s="181"/>
      <c r="F156" s="181"/>
      <c r="G156" s="181"/>
      <c r="H156" s="72" t="s">
        <v>4979</v>
      </c>
      <c r="I156" s="185">
        <v>45135</v>
      </c>
      <c r="J156" s="69" t="s">
        <v>4621</v>
      </c>
      <c r="K156" s="182">
        <v>45120</v>
      </c>
      <c r="L156" s="180" t="s">
        <v>354</v>
      </c>
      <c r="M156" s="180" t="s">
        <v>75</v>
      </c>
      <c r="N156" s="69" t="s">
        <v>4619</v>
      </c>
      <c r="O156" s="71">
        <v>171500</v>
      </c>
      <c r="P156" s="71">
        <v>0</v>
      </c>
    </row>
    <row r="157" spans="1:16" ht="43.2" x14ac:dyDescent="0.3">
      <c r="A157" s="181"/>
      <c r="B157" s="181"/>
      <c r="C157" s="181"/>
      <c r="D157" s="181"/>
      <c r="E157" s="181"/>
      <c r="F157" s="181"/>
      <c r="G157" s="181"/>
      <c r="H157" s="72" t="s">
        <v>4981</v>
      </c>
      <c r="I157" s="185">
        <v>45135</v>
      </c>
      <c r="J157" s="69" t="s">
        <v>4624</v>
      </c>
      <c r="K157" s="183">
        <v>45120</v>
      </c>
      <c r="L157" s="181" t="s">
        <v>354</v>
      </c>
      <c r="M157" s="181" t="s">
        <v>75</v>
      </c>
      <c r="N157" s="69" t="s">
        <v>4622</v>
      </c>
      <c r="O157" s="71">
        <v>176000</v>
      </c>
      <c r="P157" s="71">
        <v>0</v>
      </c>
    </row>
    <row r="158" spans="1:16" ht="43.2" x14ac:dyDescent="0.3">
      <c r="A158" s="181"/>
      <c r="B158" s="181"/>
      <c r="C158" s="181"/>
      <c r="D158" s="181"/>
      <c r="E158" s="181"/>
      <c r="F158" s="181"/>
      <c r="G158" s="181"/>
      <c r="H158" s="72" t="s">
        <v>4440</v>
      </c>
      <c r="I158" s="185">
        <v>45135</v>
      </c>
      <c r="J158" s="69" t="s">
        <v>4627</v>
      </c>
      <c r="K158" s="182">
        <v>45121</v>
      </c>
      <c r="L158" s="181" t="s">
        <v>354</v>
      </c>
      <c r="M158" s="181" t="s">
        <v>75</v>
      </c>
      <c r="N158" s="69" t="s">
        <v>4625</v>
      </c>
      <c r="O158" s="71">
        <v>176000</v>
      </c>
      <c r="P158" s="71">
        <v>0</v>
      </c>
    </row>
    <row r="159" spans="1:16" ht="43.2" x14ac:dyDescent="0.3">
      <c r="A159" s="181"/>
      <c r="B159" s="181"/>
      <c r="C159" s="181"/>
      <c r="D159" s="181"/>
      <c r="E159" s="181"/>
      <c r="F159" s="181"/>
      <c r="G159" s="181"/>
      <c r="H159" s="72" t="s">
        <v>4984</v>
      </c>
      <c r="I159" s="185">
        <v>45135</v>
      </c>
      <c r="J159" s="69" t="s">
        <v>4633</v>
      </c>
      <c r="K159" s="183">
        <v>45121</v>
      </c>
      <c r="L159" s="181" t="s">
        <v>354</v>
      </c>
      <c r="M159" s="181" t="s">
        <v>75</v>
      </c>
      <c r="N159" s="69" t="s">
        <v>4631</v>
      </c>
      <c r="O159" s="71">
        <v>168000</v>
      </c>
      <c r="P159" s="71">
        <v>0</v>
      </c>
    </row>
    <row r="160" spans="1:16" ht="43.2" x14ac:dyDescent="0.3">
      <c r="A160" s="181"/>
      <c r="B160" s="181"/>
      <c r="C160" s="181"/>
      <c r="D160" s="181"/>
      <c r="E160" s="181"/>
      <c r="F160" s="181"/>
      <c r="G160" s="181"/>
      <c r="H160" s="72" t="s">
        <v>4986</v>
      </c>
      <c r="I160" s="185">
        <v>45135</v>
      </c>
      <c r="J160" s="69" t="s">
        <v>4630</v>
      </c>
      <c r="K160" s="183">
        <v>45121</v>
      </c>
      <c r="L160" s="69" t="s">
        <v>3387</v>
      </c>
      <c r="M160" s="69" t="s">
        <v>116</v>
      </c>
      <c r="N160" s="69" t="s">
        <v>4628</v>
      </c>
      <c r="O160" s="71">
        <v>2100000</v>
      </c>
      <c r="P160" s="71">
        <v>0</v>
      </c>
    </row>
    <row r="161" spans="1:16" ht="57.6" x14ac:dyDescent="0.3">
      <c r="A161" s="181"/>
      <c r="B161" s="181"/>
      <c r="C161" s="180" t="s">
        <v>369</v>
      </c>
      <c r="D161" s="182">
        <v>44958</v>
      </c>
      <c r="E161" s="180" t="s">
        <v>1497</v>
      </c>
      <c r="F161" s="182">
        <v>44958</v>
      </c>
      <c r="G161" s="180" t="s">
        <v>233</v>
      </c>
      <c r="H161" s="72" t="s">
        <v>1500</v>
      </c>
      <c r="I161" s="184">
        <v>44956</v>
      </c>
      <c r="J161" s="69" t="s">
        <v>252</v>
      </c>
      <c r="K161" s="70">
        <v>44937</v>
      </c>
      <c r="L161" s="180" t="s">
        <v>354</v>
      </c>
      <c r="M161" s="180" t="s">
        <v>101</v>
      </c>
      <c r="N161" s="69" t="s">
        <v>478</v>
      </c>
      <c r="O161" s="71">
        <v>264000</v>
      </c>
      <c r="P161" s="71">
        <v>0</v>
      </c>
    </row>
    <row r="162" spans="1:16" ht="43.2" x14ac:dyDescent="0.3">
      <c r="A162" s="181"/>
      <c r="B162" s="181"/>
      <c r="C162" s="181"/>
      <c r="D162" s="181"/>
      <c r="E162" s="181"/>
      <c r="F162" s="181"/>
      <c r="G162" s="181"/>
      <c r="H162" s="72" t="s">
        <v>1504</v>
      </c>
      <c r="I162" s="185">
        <v>44956</v>
      </c>
      <c r="J162" s="69" t="s">
        <v>197</v>
      </c>
      <c r="K162" s="70">
        <v>44939</v>
      </c>
      <c r="L162" s="181" t="s">
        <v>354</v>
      </c>
      <c r="M162" s="181" t="s">
        <v>101</v>
      </c>
      <c r="N162" s="69" t="s">
        <v>485</v>
      </c>
      <c r="O162" s="71">
        <v>396000</v>
      </c>
      <c r="P162" s="71">
        <v>0</v>
      </c>
    </row>
    <row r="163" spans="1:16" ht="43.2" x14ac:dyDescent="0.3">
      <c r="A163" s="181"/>
      <c r="B163" s="181"/>
      <c r="C163" s="181"/>
      <c r="D163" s="181"/>
      <c r="E163" s="181"/>
      <c r="F163" s="181"/>
      <c r="G163" s="181"/>
      <c r="H163" s="72" t="s">
        <v>1508</v>
      </c>
      <c r="I163" s="185">
        <v>44956</v>
      </c>
      <c r="J163" s="69" t="s">
        <v>175</v>
      </c>
      <c r="K163" s="70">
        <v>44944</v>
      </c>
      <c r="L163" s="181" t="s">
        <v>354</v>
      </c>
      <c r="M163" s="181" t="s">
        <v>101</v>
      </c>
      <c r="N163" s="69" t="s">
        <v>488</v>
      </c>
      <c r="O163" s="71">
        <v>396000</v>
      </c>
      <c r="P163" s="71">
        <v>0</v>
      </c>
    </row>
    <row r="164" spans="1:16" ht="28.8" x14ac:dyDescent="0.3">
      <c r="A164" s="181"/>
      <c r="B164" s="181"/>
      <c r="C164" s="181"/>
      <c r="D164" s="181"/>
      <c r="E164" s="181"/>
      <c r="F164" s="181"/>
      <c r="G164" s="181"/>
      <c r="H164" s="72" t="s">
        <v>1512</v>
      </c>
      <c r="I164" s="185">
        <v>44956</v>
      </c>
      <c r="J164" s="69" t="s">
        <v>169</v>
      </c>
      <c r="K164" s="70">
        <v>44937</v>
      </c>
      <c r="L164" s="180" t="s">
        <v>491</v>
      </c>
      <c r="M164" s="180" t="s">
        <v>168</v>
      </c>
      <c r="N164" s="69" t="s">
        <v>493</v>
      </c>
      <c r="O164" s="71">
        <v>1400000</v>
      </c>
      <c r="P164" s="71">
        <v>0</v>
      </c>
    </row>
    <row r="165" spans="1:16" ht="43.2" x14ac:dyDescent="0.3">
      <c r="A165" s="181"/>
      <c r="B165" s="181"/>
      <c r="C165" s="181"/>
      <c r="D165" s="181"/>
      <c r="E165" s="181"/>
      <c r="F165" s="181"/>
      <c r="G165" s="181"/>
      <c r="H165" s="72" t="s">
        <v>1516</v>
      </c>
      <c r="I165" s="185">
        <v>44956</v>
      </c>
      <c r="J165" s="69" t="s">
        <v>164</v>
      </c>
      <c r="K165" s="70">
        <v>44939</v>
      </c>
      <c r="L165" s="181" t="s">
        <v>491</v>
      </c>
      <c r="M165" s="181" t="s">
        <v>168</v>
      </c>
      <c r="N165" s="69" t="s">
        <v>496</v>
      </c>
      <c r="O165" s="71">
        <v>3260000</v>
      </c>
      <c r="P165" s="71">
        <v>0</v>
      </c>
    </row>
    <row r="166" spans="1:16" ht="43.2" x14ac:dyDescent="0.3">
      <c r="A166" s="181"/>
      <c r="B166" s="181"/>
      <c r="C166" s="181"/>
      <c r="D166" s="181"/>
      <c r="E166" s="181"/>
      <c r="F166" s="181"/>
      <c r="G166" s="181"/>
      <c r="H166" s="72" t="s">
        <v>1519</v>
      </c>
      <c r="I166" s="185">
        <v>44956</v>
      </c>
      <c r="J166" s="69" t="s">
        <v>166</v>
      </c>
      <c r="K166" s="70">
        <v>44944</v>
      </c>
      <c r="L166" s="181" t="s">
        <v>491</v>
      </c>
      <c r="M166" s="181" t="s">
        <v>168</v>
      </c>
      <c r="N166" s="69" t="s">
        <v>498</v>
      </c>
      <c r="O166" s="71">
        <v>2220000</v>
      </c>
      <c r="P166" s="71">
        <v>0</v>
      </c>
    </row>
    <row r="167" spans="1:16" ht="43.2" x14ac:dyDescent="0.3">
      <c r="A167" s="181"/>
      <c r="B167" s="181"/>
      <c r="C167" s="181"/>
      <c r="D167" s="181"/>
      <c r="E167" s="181"/>
      <c r="F167" s="181"/>
      <c r="G167" s="69" t="s">
        <v>235</v>
      </c>
      <c r="H167" s="72" t="s">
        <v>1502</v>
      </c>
      <c r="I167" s="185">
        <v>44956</v>
      </c>
      <c r="J167" s="69" t="s">
        <v>1495</v>
      </c>
      <c r="K167" s="70">
        <v>44946</v>
      </c>
      <c r="L167" s="180" t="s">
        <v>1492</v>
      </c>
      <c r="M167" s="180" t="s">
        <v>1486</v>
      </c>
      <c r="N167" s="69" t="s">
        <v>500</v>
      </c>
      <c r="O167" s="71">
        <v>1440000</v>
      </c>
      <c r="P167" s="71">
        <v>0</v>
      </c>
    </row>
    <row r="168" spans="1:16" ht="43.2" x14ac:dyDescent="0.3">
      <c r="A168" s="181"/>
      <c r="B168" s="181"/>
      <c r="C168" s="69" t="s">
        <v>2437</v>
      </c>
      <c r="D168" s="70">
        <v>44972</v>
      </c>
      <c r="E168" s="69" t="s">
        <v>2436</v>
      </c>
      <c r="F168" s="70">
        <v>44973</v>
      </c>
      <c r="G168" s="69" t="s">
        <v>182</v>
      </c>
      <c r="H168" s="72" t="s">
        <v>1605</v>
      </c>
      <c r="I168" s="73">
        <v>44971</v>
      </c>
      <c r="J168" s="69" t="s">
        <v>1788</v>
      </c>
      <c r="K168" s="70">
        <v>44953</v>
      </c>
      <c r="L168" s="181" t="s">
        <v>1492</v>
      </c>
      <c r="M168" s="181" t="s">
        <v>1486</v>
      </c>
      <c r="N168" s="69" t="s">
        <v>1786</v>
      </c>
      <c r="O168" s="71">
        <v>930000</v>
      </c>
      <c r="P168" s="71">
        <v>0</v>
      </c>
    </row>
    <row r="169" spans="1:16" ht="43.2" x14ac:dyDescent="0.3">
      <c r="A169" s="181"/>
      <c r="B169" s="181"/>
      <c r="C169" s="180" t="s">
        <v>2271</v>
      </c>
      <c r="D169" s="182">
        <v>44980</v>
      </c>
      <c r="E169" s="180" t="s">
        <v>2434</v>
      </c>
      <c r="F169" s="182">
        <v>44981</v>
      </c>
      <c r="G169" s="180" t="s">
        <v>200</v>
      </c>
      <c r="H169" s="72" t="s">
        <v>2273</v>
      </c>
      <c r="I169" s="184">
        <v>44979</v>
      </c>
      <c r="J169" s="69" t="s">
        <v>1853</v>
      </c>
      <c r="K169" s="70">
        <v>44965</v>
      </c>
      <c r="L169" s="180" t="s">
        <v>354</v>
      </c>
      <c r="M169" s="180" t="s">
        <v>34</v>
      </c>
      <c r="N169" s="69" t="s">
        <v>1850</v>
      </c>
      <c r="O169" s="71">
        <v>1100000</v>
      </c>
      <c r="P169" s="71">
        <v>0</v>
      </c>
    </row>
    <row r="170" spans="1:16" ht="28.8" x14ac:dyDescent="0.3">
      <c r="A170" s="181"/>
      <c r="B170" s="181"/>
      <c r="C170" s="181"/>
      <c r="D170" s="181"/>
      <c r="E170" s="181"/>
      <c r="F170" s="181"/>
      <c r="G170" s="181"/>
      <c r="H170" s="72" t="s">
        <v>2287</v>
      </c>
      <c r="I170" s="185">
        <v>44979</v>
      </c>
      <c r="J170" s="69" t="s">
        <v>1870</v>
      </c>
      <c r="K170" s="70">
        <v>44956</v>
      </c>
      <c r="L170" s="181" t="s">
        <v>354</v>
      </c>
      <c r="M170" s="181" t="s">
        <v>34</v>
      </c>
      <c r="N170" s="69" t="s">
        <v>1868</v>
      </c>
      <c r="O170" s="71">
        <v>1448000</v>
      </c>
      <c r="P170" s="71">
        <v>0</v>
      </c>
    </row>
    <row r="171" spans="1:16" ht="43.2" x14ac:dyDescent="0.3">
      <c r="A171" s="181"/>
      <c r="B171" s="181"/>
      <c r="C171" s="181"/>
      <c r="D171" s="181"/>
      <c r="E171" s="181"/>
      <c r="F171" s="181"/>
      <c r="G171" s="181"/>
      <c r="H171" s="72" t="s">
        <v>2293</v>
      </c>
      <c r="I171" s="185">
        <v>44979</v>
      </c>
      <c r="J171" s="69" t="s">
        <v>1881</v>
      </c>
      <c r="K171" s="70">
        <v>44957</v>
      </c>
      <c r="L171" s="69" t="s">
        <v>1877</v>
      </c>
      <c r="M171" s="69" t="s">
        <v>42</v>
      </c>
      <c r="N171" s="69" t="s">
        <v>1879</v>
      </c>
      <c r="O171" s="71">
        <v>4470500</v>
      </c>
      <c r="P171" s="71">
        <v>0</v>
      </c>
    </row>
    <row r="172" spans="1:16" ht="43.2" x14ac:dyDescent="0.3">
      <c r="A172" s="181"/>
      <c r="B172" s="181"/>
      <c r="C172" s="181"/>
      <c r="D172" s="181"/>
      <c r="E172" s="181"/>
      <c r="F172" s="181"/>
      <c r="G172" s="181"/>
      <c r="H172" s="72" t="s">
        <v>2299</v>
      </c>
      <c r="I172" s="185">
        <v>44979</v>
      </c>
      <c r="J172" s="69" t="s">
        <v>1887</v>
      </c>
      <c r="K172" s="70">
        <v>44964</v>
      </c>
      <c r="L172" s="69" t="s">
        <v>354</v>
      </c>
      <c r="M172" s="180" t="s">
        <v>101</v>
      </c>
      <c r="N172" s="69" t="s">
        <v>1885</v>
      </c>
      <c r="O172" s="71">
        <v>484000</v>
      </c>
      <c r="P172" s="71">
        <v>0</v>
      </c>
    </row>
    <row r="173" spans="1:16" ht="28.8" x14ac:dyDescent="0.3">
      <c r="A173" s="181"/>
      <c r="B173" s="181"/>
      <c r="C173" s="181"/>
      <c r="D173" s="181"/>
      <c r="E173" s="181"/>
      <c r="F173" s="181"/>
      <c r="G173" s="181"/>
      <c r="H173" s="72" t="s">
        <v>2305</v>
      </c>
      <c r="I173" s="185">
        <v>44979</v>
      </c>
      <c r="J173" s="69" t="s">
        <v>1893</v>
      </c>
      <c r="K173" s="70">
        <v>44956</v>
      </c>
      <c r="L173" s="69" t="s">
        <v>90</v>
      </c>
      <c r="M173" s="181" t="s">
        <v>101</v>
      </c>
      <c r="N173" s="69" t="s">
        <v>1889</v>
      </c>
      <c r="O173" s="71">
        <v>990000</v>
      </c>
      <c r="P173" s="71">
        <v>0</v>
      </c>
    </row>
    <row r="174" spans="1:16" ht="43.2" x14ac:dyDescent="0.3">
      <c r="A174" s="181"/>
      <c r="B174" s="181"/>
      <c r="C174" s="181"/>
      <c r="D174" s="181"/>
      <c r="E174" s="181"/>
      <c r="F174" s="181"/>
      <c r="G174" s="181"/>
      <c r="H174" s="72" t="s">
        <v>2280</v>
      </c>
      <c r="I174" s="185">
        <v>44979</v>
      </c>
      <c r="J174" s="69" t="s">
        <v>1864</v>
      </c>
      <c r="K174" s="70">
        <v>44970</v>
      </c>
      <c r="L174" s="180" t="s">
        <v>354</v>
      </c>
      <c r="M174" s="180" t="s">
        <v>34</v>
      </c>
      <c r="N174" s="69" t="s">
        <v>1861</v>
      </c>
      <c r="O174" s="71">
        <v>308000</v>
      </c>
      <c r="P174" s="71">
        <v>0</v>
      </c>
    </row>
    <row r="175" spans="1:16" ht="28.8" x14ac:dyDescent="0.3">
      <c r="A175" s="181"/>
      <c r="B175" s="181"/>
      <c r="C175" s="181"/>
      <c r="D175" s="181"/>
      <c r="E175" s="181"/>
      <c r="F175" s="181"/>
      <c r="G175" s="181"/>
      <c r="H175" s="72" t="s">
        <v>2290</v>
      </c>
      <c r="I175" s="185">
        <v>44979</v>
      </c>
      <c r="J175" s="69" t="s">
        <v>1876</v>
      </c>
      <c r="K175" s="70">
        <v>44956</v>
      </c>
      <c r="L175" s="181" t="s">
        <v>354</v>
      </c>
      <c r="M175" s="181" t="s">
        <v>34</v>
      </c>
      <c r="N175" s="69" t="s">
        <v>1874</v>
      </c>
      <c r="O175" s="71">
        <v>997300</v>
      </c>
      <c r="P175" s="71">
        <v>0</v>
      </c>
    </row>
    <row r="176" spans="1:16" ht="43.2" x14ac:dyDescent="0.3">
      <c r="A176" s="181"/>
      <c r="B176" s="181"/>
      <c r="C176" s="181"/>
      <c r="D176" s="181"/>
      <c r="E176" s="181"/>
      <c r="F176" s="181"/>
      <c r="G176" s="181"/>
      <c r="H176" s="72" t="s">
        <v>2296</v>
      </c>
      <c r="I176" s="185">
        <v>44979</v>
      </c>
      <c r="J176" s="69" t="s">
        <v>1884</v>
      </c>
      <c r="K176" s="70">
        <v>44959</v>
      </c>
      <c r="L176" s="181" t="s">
        <v>354</v>
      </c>
      <c r="M176" s="180" t="s">
        <v>101</v>
      </c>
      <c r="N176" s="69" t="s">
        <v>1882</v>
      </c>
      <c r="O176" s="71">
        <v>660000</v>
      </c>
      <c r="P176" s="71">
        <v>0</v>
      </c>
    </row>
    <row r="177" spans="1:16" ht="28.8" x14ac:dyDescent="0.3">
      <c r="A177" s="181"/>
      <c r="B177" s="181"/>
      <c r="C177" s="181"/>
      <c r="D177" s="181"/>
      <c r="E177" s="181"/>
      <c r="F177" s="181"/>
      <c r="G177" s="181"/>
      <c r="H177" s="72" t="s">
        <v>2302</v>
      </c>
      <c r="I177" s="185">
        <v>44979</v>
      </c>
      <c r="J177" s="69" t="s">
        <v>1891</v>
      </c>
      <c r="K177" s="70">
        <v>44956</v>
      </c>
      <c r="L177" s="69" t="s">
        <v>90</v>
      </c>
      <c r="M177" s="181" t="s">
        <v>101</v>
      </c>
      <c r="N177" s="69" t="s">
        <v>1889</v>
      </c>
      <c r="O177" s="71">
        <v>1475000</v>
      </c>
      <c r="P177" s="71">
        <v>0</v>
      </c>
    </row>
    <row r="178" spans="1:16" ht="43.2" x14ac:dyDescent="0.3">
      <c r="A178" s="181"/>
      <c r="B178" s="181"/>
      <c r="C178" s="181"/>
      <c r="D178" s="181"/>
      <c r="E178" s="181"/>
      <c r="F178" s="181"/>
      <c r="G178" s="181"/>
      <c r="H178" s="72" t="s">
        <v>2308</v>
      </c>
      <c r="I178" s="185">
        <v>44979</v>
      </c>
      <c r="J178" s="69" t="s">
        <v>1896</v>
      </c>
      <c r="K178" s="70">
        <v>44929</v>
      </c>
      <c r="L178" s="69" t="s">
        <v>491</v>
      </c>
      <c r="M178" s="69" t="s">
        <v>168</v>
      </c>
      <c r="N178" s="69" t="s">
        <v>1894</v>
      </c>
      <c r="O178" s="71">
        <v>6140000</v>
      </c>
      <c r="P178" s="71">
        <v>0</v>
      </c>
    </row>
    <row r="179" spans="1:16" ht="28.8" x14ac:dyDescent="0.3">
      <c r="A179" s="181"/>
      <c r="B179" s="181"/>
      <c r="C179" s="181"/>
      <c r="D179" s="181"/>
      <c r="E179" s="181"/>
      <c r="F179" s="181"/>
      <c r="G179" s="180" t="s">
        <v>215</v>
      </c>
      <c r="H179" s="72" t="s">
        <v>2384</v>
      </c>
      <c r="I179" s="185">
        <v>44979</v>
      </c>
      <c r="J179" s="69" t="s">
        <v>2107</v>
      </c>
      <c r="K179" s="70">
        <v>44956</v>
      </c>
      <c r="L179" s="69" t="s">
        <v>90</v>
      </c>
      <c r="M179" s="69" t="s">
        <v>75</v>
      </c>
      <c r="N179" s="69" t="s">
        <v>2105</v>
      </c>
      <c r="O179" s="71">
        <v>1489000</v>
      </c>
      <c r="P179" s="71">
        <v>0</v>
      </c>
    </row>
    <row r="180" spans="1:16" ht="43.2" x14ac:dyDescent="0.3">
      <c r="A180" s="181"/>
      <c r="B180" s="181"/>
      <c r="C180" s="181"/>
      <c r="D180" s="181"/>
      <c r="E180" s="181"/>
      <c r="F180" s="181"/>
      <c r="G180" s="181"/>
      <c r="H180" s="72" t="s">
        <v>2388</v>
      </c>
      <c r="I180" s="185">
        <v>44979</v>
      </c>
      <c r="J180" s="69" t="s">
        <v>2115</v>
      </c>
      <c r="K180" s="182">
        <v>44957</v>
      </c>
      <c r="L180" s="69" t="s">
        <v>1623</v>
      </c>
      <c r="M180" s="69" t="s">
        <v>76</v>
      </c>
      <c r="N180" s="69" t="s">
        <v>2113</v>
      </c>
      <c r="O180" s="71">
        <v>248901</v>
      </c>
      <c r="P180" s="71">
        <v>0</v>
      </c>
    </row>
    <row r="181" spans="1:16" ht="28.8" x14ac:dyDescent="0.3">
      <c r="A181" s="181"/>
      <c r="B181" s="181"/>
      <c r="C181" s="181"/>
      <c r="D181" s="181"/>
      <c r="E181" s="181"/>
      <c r="F181" s="181"/>
      <c r="G181" s="181"/>
      <c r="H181" s="72" t="s">
        <v>2386</v>
      </c>
      <c r="I181" s="185">
        <v>44979</v>
      </c>
      <c r="J181" s="69" t="s">
        <v>2112</v>
      </c>
      <c r="K181" s="183">
        <v>44957</v>
      </c>
      <c r="L181" s="69" t="s">
        <v>89</v>
      </c>
      <c r="M181" s="69" t="s">
        <v>75</v>
      </c>
      <c r="N181" s="69" t="s">
        <v>2110</v>
      </c>
      <c r="O181" s="71">
        <v>995000</v>
      </c>
      <c r="P181" s="71">
        <v>0</v>
      </c>
    </row>
    <row r="182" spans="1:16" ht="43.2" x14ac:dyDescent="0.3">
      <c r="A182" s="181"/>
      <c r="B182" s="181"/>
      <c r="C182" s="180" t="s">
        <v>2851</v>
      </c>
      <c r="D182" s="182" t="s">
        <v>714</v>
      </c>
      <c r="E182" s="180" t="s">
        <v>714</v>
      </c>
      <c r="F182" s="182" t="s">
        <v>714</v>
      </c>
      <c r="G182" s="180" t="s">
        <v>635</v>
      </c>
      <c r="H182" s="72" t="s">
        <v>2744</v>
      </c>
      <c r="I182" s="184">
        <v>44992</v>
      </c>
      <c r="J182" s="69" t="s">
        <v>2488</v>
      </c>
      <c r="K182" s="182">
        <v>44984</v>
      </c>
      <c r="L182" s="180" t="s">
        <v>354</v>
      </c>
      <c r="M182" s="180" t="s">
        <v>34</v>
      </c>
      <c r="N182" s="69" t="s">
        <v>2485</v>
      </c>
      <c r="O182" s="71">
        <v>550000</v>
      </c>
      <c r="P182" s="71">
        <v>0</v>
      </c>
    </row>
    <row r="183" spans="1:16" ht="43.2" x14ac:dyDescent="0.3">
      <c r="A183" s="181"/>
      <c r="B183" s="181"/>
      <c r="C183" s="181"/>
      <c r="D183" s="181"/>
      <c r="E183" s="181"/>
      <c r="F183" s="181"/>
      <c r="G183" s="181"/>
      <c r="H183" s="72" t="s">
        <v>2746</v>
      </c>
      <c r="I183" s="185">
        <v>44992</v>
      </c>
      <c r="J183" s="69" t="s">
        <v>2491</v>
      </c>
      <c r="K183" s="183">
        <v>44984</v>
      </c>
      <c r="L183" s="181" t="s">
        <v>354</v>
      </c>
      <c r="M183" s="181" t="s">
        <v>34</v>
      </c>
      <c r="N183" s="69" t="s">
        <v>2489</v>
      </c>
      <c r="O183" s="71">
        <v>1325000</v>
      </c>
      <c r="P183" s="71">
        <v>0</v>
      </c>
    </row>
    <row r="184" spans="1:16" ht="43.2" x14ac:dyDescent="0.3">
      <c r="A184" s="181"/>
      <c r="B184" s="181"/>
      <c r="C184" s="181"/>
      <c r="D184" s="181"/>
      <c r="E184" s="181"/>
      <c r="F184" s="181"/>
      <c r="G184" s="181"/>
      <c r="H184" s="72" t="s">
        <v>2748</v>
      </c>
      <c r="I184" s="185">
        <v>44992</v>
      </c>
      <c r="J184" s="69" t="s">
        <v>2494</v>
      </c>
      <c r="K184" s="70">
        <v>44970</v>
      </c>
      <c r="L184" s="69" t="s">
        <v>1877</v>
      </c>
      <c r="M184" s="69" t="s">
        <v>42</v>
      </c>
      <c r="N184" s="69" t="s">
        <v>2492</v>
      </c>
      <c r="O184" s="71">
        <v>1810000</v>
      </c>
      <c r="P184" s="71">
        <v>0</v>
      </c>
    </row>
    <row r="185" spans="1:16" ht="43.2" x14ac:dyDescent="0.3">
      <c r="A185" s="181"/>
      <c r="B185" s="181"/>
      <c r="C185" s="181"/>
      <c r="D185" s="181"/>
      <c r="E185" s="181"/>
      <c r="F185" s="181"/>
      <c r="G185" s="181"/>
      <c r="H185" s="72" t="s">
        <v>2750</v>
      </c>
      <c r="I185" s="185">
        <v>44992</v>
      </c>
      <c r="J185" s="69" t="s">
        <v>2497</v>
      </c>
      <c r="K185" s="70">
        <v>44964</v>
      </c>
      <c r="L185" s="69" t="s">
        <v>491</v>
      </c>
      <c r="M185" s="69" t="s">
        <v>168</v>
      </c>
      <c r="N185" s="69" t="s">
        <v>2495</v>
      </c>
      <c r="O185" s="71">
        <v>2930000</v>
      </c>
      <c r="P185" s="71">
        <v>0</v>
      </c>
    </row>
    <row r="186" spans="1:16" ht="28.8" x14ac:dyDescent="0.3">
      <c r="A186" s="181"/>
      <c r="B186" s="181"/>
      <c r="C186" s="181"/>
      <c r="D186" s="181"/>
      <c r="E186" s="181"/>
      <c r="F186" s="181"/>
      <c r="G186" s="69" t="s">
        <v>620</v>
      </c>
      <c r="H186" s="72" t="s">
        <v>2839</v>
      </c>
      <c r="I186" s="185">
        <v>44992</v>
      </c>
      <c r="J186" s="69" t="s">
        <v>2686</v>
      </c>
      <c r="K186" s="70">
        <v>44967</v>
      </c>
      <c r="L186" s="69" t="s">
        <v>354</v>
      </c>
      <c r="M186" s="69" t="s">
        <v>1484</v>
      </c>
      <c r="N186" s="69" t="s">
        <v>2684</v>
      </c>
      <c r="O186" s="71">
        <v>396000</v>
      </c>
      <c r="P186" s="71">
        <v>0</v>
      </c>
    </row>
    <row r="187" spans="1:16" x14ac:dyDescent="0.3">
      <c r="A187" s="181"/>
      <c r="B187" s="180" t="s">
        <v>2442</v>
      </c>
      <c r="C187" s="181"/>
      <c r="D187" s="181"/>
      <c r="E187" s="181"/>
      <c r="F187" s="181"/>
      <c r="G187" s="181"/>
      <c r="H187" s="181"/>
      <c r="I187" s="181"/>
      <c r="J187" s="181"/>
      <c r="K187" s="181"/>
      <c r="L187" s="181"/>
      <c r="M187" s="181"/>
      <c r="N187" s="181"/>
      <c r="O187" s="71">
        <v>109282553</v>
      </c>
      <c r="P187" s="71">
        <v>476240</v>
      </c>
    </row>
    <row r="188" spans="1:16" ht="43.2" x14ac:dyDescent="0.3">
      <c r="A188" s="181"/>
      <c r="B188" s="180" t="s">
        <v>47</v>
      </c>
      <c r="C188" s="180" t="s">
        <v>714</v>
      </c>
      <c r="D188" s="182" t="s">
        <v>714</v>
      </c>
      <c r="E188" s="180" t="s">
        <v>714</v>
      </c>
      <c r="F188" s="182" t="s">
        <v>714</v>
      </c>
      <c r="G188" s="180" t="s">
        <v>714</v>
      </c>
      <c r="H188" s="187" t="s">
        <v>2853</v>
      </c>
      <c r="I188" s="187" t="s">
        <v>714</v>
      </c>
      <c r="J188" s="69" t="s">
        <v>3240</v>
      </c>
      <c r="K188" s="70">
        <v>45021</v>
      </c>
      <c r="L188" s="69" t="s">
        <v>3038</v>
      </c>
      <c r="M188" s="69" t="s">
        <v>418</v>
      </c>
      <c r="N188" s="69" t="s">
        <v>3237</v>
      </c>
      <c r="O188" s="71">
        <v>570000</v>
      </c>
      <c r="P188" s="71">
        <v>0</v>
      </c>
    </row>
    <row r="189" spans="1:16" ht="43.2" x14ac:dyDescent="0.3">
      <c r="A189" s="181"/>
      <c r="B189" s="181"/>
      <c r="C189" s="181"/>
      <c r="D189" s="181"/>
      <c r="E189" s="181"/>
      <c r="F189" s="181"/>
      <c r="G189" s="181"/>
      <c r="H189" s="186"/>
      <c r="I189" s="186"/>
      <c r="J189" s="69" t="s">
        <v>3400</v>
      </c>
      <c r="K189" s="182">
        <v>45005</v>
      </c>
      <c r="L189" s="180" t="s">
        <v>354</v>
      </c>
      <c r="M189" s="180" t="s">
        <v>293</v>
      </c>
      <c r="N189" s="69" t="s">
        <v>3398</v>
      </c>
      <c r="O189" s="71">
        <v>154000</v>
      </c>
      <c r="P189" s="71">
        <v>0</v>
      </c>
    </row>
    <row r="190" spans="1:16" ht="43.2" x14ac:dyDescent="0.3">
      <c r="A190" s="181"/>
      <c r="B190" s="181"/>
      <c r="C190" s="181"/>
      <c r="D190" s="181"/>
      <c r="E190" s="181"/>
      <c r="F190" s="181"/>
      <c r="G190" s="181"/>
      <c r="H190" s="186"/>
      <c r="I190" s="186"/>
      <c r="J190" s="69" t="s">
        <v>3403</v>
      </c>
      <c r="K190" s="183">
        <v>45005</v>
      </c>
      <c r="L190" s="181" t="s">
        <v>354</v>
      </c>
      <c r="M190" s="181" t="s">
        <v>293</v>
      </c>
      <c r="N190" s="69" t="s">
        <v>3401</v>
      </c>
      <c r="O190" s="71">
        <v>371000</v>
      </c>
      <c r="P190" s="71">
        <v>0</v>
      </c>
    </row>
    <row r="191" spans="1:16" ht="43.2" x14ac:dyDescent="0.3">
      <c r="A191" s="181"/>
      <c r="B191" s="181"/>
      <c r="C191" s="181"/>
      <c r="D191" s="181"/>
      <c r="E191" s="181"/>
      <c r="F191" s="181"/>
      <c r="G191" s="181"/>
      <c r="H191" s="186"/>
      <c r="I191" s="186"/>
      <c r="J191" s="69" t="s">
        <v>3405</v>
      </c>
      <c r="K191" s="70">
        <v>45000</v>
      </c>
      <c r="L191" s="69" t="s">
        <v>589</v>
      </c>
      <c r="M191" s="69" t="s">
        <v>294</v>
      </c>
      <c r="N191" s="69" t="s">
        <v>3389</v>
      </c>
      <c r="O191" s="71">
        <v>9018835</v>
      </c>
      <c r="P191" s="71">
        <v>0</v>
      </c>
    </row>
    <row r="192" spans="1:16" ht="43.2" x14ac:dyDescent="0.3">
      <c r="A192" s="181"/>
      <c r="B192" s="181"/>
      <c r="C192" s="181"/>
      <c r="D192" s="181"/>
      <c r="E192" s="181"/>
      <c r="F192" s="181"/>
      <c r="G192" s="181"/>
      <c r="H192" s="186"/>
      <c r="I192" s="186"/>
      <c r="J192" s="69" t="s">
        <v>3606</v>
      </c>
      <c r="K192" s="70">
        <v>45027</v>
      </c>
      <c r="L192" s="69" t="s">
        <v>3038</v>
      </c>
      <c r="M192" s="69" t="s">
        <v>418</v>
      </c>
      <c r="N192" s="69" t="s">
        <v>3604</v>
      </c>
      <c r="O192" s="71">
        <v>5353856</v>
      </c>
      <c r="P192" s="71">
        <v>0</v>
      </c>
    </row>
    <row r="193" spans="1:16" ht="43.2" x14ac:dyDescent="0.3">
      <c r="A193" s="181"/>
      <c r="B193" s="181"/>
      <c r="C193" s="181"/>
      <c r="D193" s="181"/>
      <c r="E193" s="181"/>
      <c r="F193" s="181"/>
      <c r="G193" s="181"/>
      <c r="H193" s="186"/>
      <c r="I193" s="186"/>
      <c r="J193" s="69" t="s">
        <v>3034</v>
      </c>
      <c r="K193" s="70">
        <v>44992</v>
      </c>
      <c r="L193" s="180" t="s">
        <v>354</v>
      </c>
      <c r="M193" s="180" t="s">
        <v>46</v>
      </c>
      <c r="N193" s="69" t="s">
        <v>3032</v>
      </c>
      <c r="O193" s="71">
        <v>880000</v>
      </c>
      <c r="P193" s="71">
        <v>0</v>
      </c>
    </row>
    <row r="194" spans="1:16" ht="43.2" x14ac:dyDescent="0.3">
      <c r="A194" s="181"/>
      <c r="B194" s="181"/>
      <c r="C194" s="181"/>
      <c r="D194" s="181"/>
      <c r="E194" s="181"/>
      <c r="F194" s="181"/>
      <c r="G194" s="181"/>
      <c r="H194" s="186"/>
      <c r="I194" s="186"/>
      <c r="J194" s="69" t="s">
        <v>3037</v>
      </c>
      <c r="K194" s="70">
        <v>44993</v>
      </c>
      <c r="L194" s="181" t="s">
        <v>354</v>
      </c>
      <c r="M194" s="181" t="s">
        <v>46</v>
      </c>
      <c r="N194" s="69" t="s">
        <v>3035</v>
      </c>
      <c r="O194" s="71">
        <v>352000</v>
      </c>
      <c r="P194" s="71">
        <v>0</v>
      </c>
    </row>
    <row r="195" spans="1:16" ht="43.2" x14ac:dyDescent="0.3">
      <c r="A195" s="181"/>
      <c r="B195" s="181"/>
      <c r="C195" s="181"/>
      <c r="D195" s="181"/>
      <c r="E195" s="181"/>
      <c r="F195" s="181"/>
      <c r="G195" s="181"/>
      <c r="H195" s="186"/>
      <c r="I195" s="186"/>
      <c r="J195" s="69" t="s">
        <v>3042</v>
      </c>
      <c r="K195" s="70">
        <v>44981</v>
      </c>
      <c r="L195" s="69" t="s">
        <v>3038</v>
      </c>
      <c r="M195" s="69" t="s">
        <v>418</v>
      </c>
      <c r="N195" s="69" t="s">
        <v>3040</v>
      </c>
      <c r="O195" s="71">
        <v>6980000</v>
      </c>
      <c r="P195" s="71">
        <v>0</v>
      </c>
    </row>
    <row r="196" spans="1:16" ht="28.8" x14ac:dyDescent="0.3">
      <c r="A196" s="181"/>
      <c r="B196" s="181"/>
      <c r="C196" s="181"/>
      <c r="D196" s="181"/>
      <c r="E196" s="181"/>
      <c r="F196" s="181"/>
      <c r="G196" s="181"/>
      <c r="H196" s="186"/>
      <c r="I196" s="186"/>
      <c r="J196" s="69" t="s">
        <v>3055</v>
      </c>
      <c r="K196" s="70">
        <v>45017</v>
      </c>
      <c r="L196" s="180" t="s">
        <v>354</v>
      </c>
      <c r="M196" s="180" t="s">
        <v>293</v>
      </c>
      <c r="N196" s="69" t="s">
        <v>3052</v>
      </c>
      <c r="O196" s="71">
        <v>374000</v>
      </c>
      <c r="P196" s="71">
        <v>0</v>
      </c>
    </row>
    <row r="197" spans="1:16" ht="28.8" x14ac:dyDescent="0.3">
      <c r="A197" s="181"/>
      <c r="B197" s="181"/>
      <c r="C197" s="181"/>
      <c r="D197" s="181"/>
      <c r="E197" s="181"/>
      <c r="F197" s="181"/>
      <c r="G197" s="181"/>
      <c r="H197" s="186"/>
      <c r="I197" s="186"/>
      <c r="J197" s="69" t="s">
        <v>3057</v>
      </c>
      <c r="K197" s="70">
        <v>44986</v>
      </c>
      <c r="L197" s="181" t="s">
        <v>354</v>
      </c>
      <c r="M197" s="181" t="s">
        <v>293</v>
      </c>
      <c r="N197" s="69" t="s">
        <v>3052</v>
      </c>
      <c r="O197" s="71">
        <v>901000</v>
      </c>
      <c r="P197" s="71">
        <v>0</v>
      </c>
    </row>
    <row r="198" spans="1:16" ht="57.6" x14ac:dyDescent="0.3">
      <c r="A198" s="181"/>
      <c r="B198" s="181"/>
      <c r="C198" s="181"/>
      <c r="D198" s="181"/>
      <c r="E198" s="181"/>
      <c r="F198" s="181"/>
      <c r="G198" s="181"/>
      <c r="H198" s="186"/>
      <c r="I198" s="186"/>
      <c r="J198" s="69" t="s">
        <v>3408</v>
      </c>
      <c r="K198" s="182">
        <v>45022</v>
      </c>
      <c r="L198" s="180" t="s">
        <v>589</v>
      </c>
      <c r="M198" s="180" t="s">
        <v>294</v>
      </c>
      <c r="N198" s="69" t="s">
        <v>3406</v>
      </c>
      <c r="O198" s="71">
        <v>1073500</v>
      </c>
      <c r="P198" s="71">
        <v>0</v>
      </c>
    </row>
    <row r="199" spans="1:16" ht="28.8" x14ac:dyDescent="0.3">
      <c r="A199" s="181"/>
      <c r="B199" s="181"/>
      <c r="C199" s="181"/>
      <c r="D199" s="181"/>
      <c r="E199" s="181"/>
      <c r="F199" s="181"/>
      <c r="G199" s="181"/>
      <c r="H199" s="186"/>
      <c r="I199" s="186"/>
      <c r="J199" s="69" t="s">
        <v>3411</v>
      </c>
      <c r="K199" s="183">
        <v>45022</v>
      </c>
      <c r="L199" s="181" t="s">
        <v>589</v>
      </c>
      <c r="M199" s="181" t="s">
        <v>294</v>
      </c>
      <c r="N199" s="69" t="s">
        <v>3409</v>
      </c>
      <c r="O199" s="71">
        <v>1920000</v>
      </c>
      <c r="P199" s="71">
        <v>0</v>
      </c>
    </row>
    <row r="200" spans="1:16" ht="43.2" x14ac:dyDescent="0.3">
      <c r="A200" s="181"/>
      <c r="B200" s="181"/>
      <c r="C200" s="181"/>
      <c r="D200" s="181"/>
      <c r="E200" s="181"/>
      <c r="F200" s="181"/>
      <c r="G200" s="181"/>
      <c r="H200" s="72" t="s">
        <v>4003</v>
      </c>
      <c r="I200" s="73">
        <v>45103</v>
      </c>
      <c r="J200" s="69" t="s">
        <v>3948</v>
      </c>
      <c r="K200" s="70">
        <v>45051</v>
      </c>
      <c r="L200" s="181" t="s">
        <v>589</v>
      </c>
      <c r="M200" s="181" t="s">
        <v>294</v>
      </c>
      <c r="N200" s="69" t="s">
        <v>3946</v>
      </c>
      <c r="O200" s="71">
        <v>4092801</v>
      </c>
      <c r="P200" s="71">
        <v>0</v>
      </c>
    </row>
    <row r="201" spans="1:16" ht="57.6" x14ac:dyDescent="0.3">
      <c r="A201" s="181"/>
      <c r="B201" s="181"/>
      <c r="C201" s="181"/>
      <c r="D201" s="181"/>
      <c r="E201" s="181"/>
      <c r="F201" s="181"/>
      <c r="G201" s="181"/>
      <c r="H201" s="72" t="s">
        <v>4913</v>
      </c>
      <c r="I201" s="184">
        <v>45135</v>
      </c>
      <c r="J201" s="69" t="s">
        <v>4497</v>
      </c>
      <c r="K201" s="70">
        <v>45131</v>
      </c>
      <c r="L201" s="69" t="s">
        <v>49</v>
      </c>
      <c r="M201" s="69" t="s">
        <v>48</v>
      </c>
      <c r="N201" s="69" t="s">
        <v>4494</v>
      </c>
      <c r="O201" s="71">
        <v>840000</v>
      </c>
      <c r="P201" s="71">
        <v>0</v>
      </c>
    </row>
    <row r="202" spans="1:16" ht="57.6" x14ac:dyDescent="0.3">
      <c r="A202" s="181"/>
      <c r="B202" s="181"/>
      <c r="C202" s="181"/>
      <c r="D202" s="181"/>
      <c r="E202" s="181"/>
      <c r="F202" s="181"/>
      <c r="G202" s="181"/>
      <c r="H202" s="72" t="s">
        <v>4915</v>
      </c>
      <c r="I202" s="185">
        <v>45135</v>
      </c>
      <c r="J202" s="69" t="s">
        <v>4502</v>
      </c>
      <c r="K202" s="70">
        <v>45111</v>
      </c>
      <c r="L202" s="69" t="s">
        <v>3038</v>
      </c>
      <c r="M202" s="69" t="s">
        <v>418</v>
      </c>
      <c r="N202" s="69" t="s">
        <v>4499</v>
      </c>
      <c r="O202" s="71">
        <v>430000</v>
      </c>
      <c r="P202" s="71">
        <v>0</v>
      </c>
    </row>
    <row r="203" spans="1:16" ht="28.8" x14ac:dyDescent="0.3">
      <c r="A203" s="181"/>
      <c r="B203" s="181"/>
      <c r="C203" s="181"/>
      <c r="D203" s="181"/>
      <c r="E203" s="181"/>
      <c r="F203" s="181"/>
      <c r="G203" s="181"/>
      <c r="H203" s="72" t="s">
        <v>4988</v>
      </c>
      <c r="I203" s="185">
        <v>45135</v>
      </c>
      <c r="J203" s="69" t="s">
        <v>4636</v>
      </c>
      <c r="K203" s="70">
        <v>45114</v>
      </c>
      <c r="L203" s="69" t="s">
        <v>90</v>
      </c>
      <c r="M203" s="180" t="s">
        <v>293</v>
      </c>
      <c r="N203" s="69" t="s">
        <v>4634</v>
      </c>
      <c r="O203" s="71">
        <v>1470000</v>
      </c>
      <c r="P203" s="71">
        <v>0</v>
      </c>
    </row>
    <row r="204" spans="1:16" x14ac:dyDescent="0.3">
      <c r="A204" s="181"/>
      <c r="B204" s="181"/>
      <c r="C204" s="181"/>
      <c r="D204" s="181"/>
      <c r="E204" s="181"/>
      <c r="F204" s="181"/>
      <c r="G204" s="181"/>
      <c r="H204" s="72" t="s">
        <v>4990</v>
      </c>
      <c r="I204" s="185">
        <v>45135</v>
      </c>
      <c r="J204" s="69" t="s">
        <v>4639</v>
      </c>
      <c r="K204" s="70">
        <v>45113</v>
      </c>
      <c r="L204" s="69" t="s">
        <v>89</v>
      </c>
      <c r="M204" s="181" t="s">
        <v>293</v>
      </c>
      <c r="N204" s="69" t="s">
        <v>4637</v>
      </c>
      <c r="O204" s="71">
        <v>988000</v>
      </c>
      <c r="P204" s="71">
        <v>0</v>
      </c>
    </row>
    <row r="205" spans="1:16" ht="43.2" x14ac:dyDescent="0.3">
      <c r="A205" s="181"/>
      <c r="B205" s="181"/>
      <c r="C205" s="181"/>
      <c r="D205" s="181"/>
      <c r="E205" s="181"/>
      <c r="F205" s="181"/>
      <c r="G205" s="181"/>
      <c r="H205" s="72" t="s">
        <v>4992</v>
      </c>
      <c r="I205" s="185">
        <v>45135</v>
      </c>
      <c r="J205" s="69" t="s">
        <v>4642</v>
      </c>
      <c r="K205" s="70">
        <v>45127</v>
      </c>
      <c r="L205" s="180" t="s">
        <v>589</v>
      </c>
      <c r="M205" s="180" t="s">
        <v>294</v>
      </c>
      <c r="N205" s="69" t="s">
        <v>4640</v>
      </c>
      <c r="O205" s="71">
        <v>5275182</v>
      </c>
      <c r="P205" s="71">
        <v>0</v>
      </c>
    </row>
    <row r="206" spans="1:16" ht="43.2" x14ac:dyDescent="0.3">
      <c r="A206" s="181"/>
      <c r="B206" s="181"/>
      <c r="C206" s="181"/>
      <c r="D206" s="181"/>
      <c r="E206" s="181"/>
      <c r="F206" s="181"/>
      <c r="G206" s="181"/>
      <c r="H206" s="72" t="s">
        <v>4994</v>
      </c>
      <c r="I206" s="185">
        <v>45135</v>
      </c>
      <c r="J206" s="69" t="s">
        <v>4645</v>
      </c>
      <c r="K206" s="70">
        <v>45133</v>
      </c>
      <c r="L206" s="181" t="s">
        <v>589</v>
      </c>
      <c r="M206" s="181" t="s">
        <v>294</v>
      </c>
      <c r="N206" s="69" t="s">
        <v>4643</v>
      </c>
      <c r="O206" s="71">
        <v>6290325</v>
      </c>
      <c r="P206" s="71">
        <v>0</v>
      </c>
    </row>
    <row r="207" spans="1:16" ht="28.8" x14ac:dyDescent="0.3">
      <c r="A207" s="181"/>
      <c r="B207" s="181"/>
      <c r="C207" s="180" t="s">
        <v>369</v>
      </c>
      <c r="D207" s="182">
        <v>44958</v>
      </c>
      <c r="E207" s="180" t="s">
        <v>1497</v>
      </c>
      <c r="F207" s="182">
        <v>44958</v>
      </c>
      <c r="G207" s="180" t="s">
        <v>233</v>
      </c>
      <c r="H207" s="72" t="s">
        <v>1522</v>
      </c>
      <c r="I207" s="184">
        <v>44956</v>
      </c>
      <c r="J207" s="69" t="s">
        <v>163</v>
      </c>
      <c r="K207" s="70">
        <v>44935</v>
      </c>
      <c r="L207" s="180" t="s">
        <v>354</v>
      </c>
      <c r="M207" s="180" t="s">
        <v>46</v>
      </c>
      <c r="N207" s="69" t="s">
        <v>506</v>
      </c>
      <c r="O207" s="71">
        <v>242000</v>
      </c>
      <c r="P207" s="71">
        <v>0</v>
      </c>
    </row>
    <row r="208" spans="1:16" ht="28.8" x14ac:dyDescent="0.3">
      <c r="A208" s="181"/>
      <c r="B208" s="181"/>
      <c r="C208" s="181"/>
      <c r="D208" s="181"/>
      <c r="E208" s="181"/>
      <c r="F208" s="181"/>
      <c r="G208" s="181"/>
      <c r="H208" s="72" t="s">
        <v>1525</v>
      </c>
      <c r="I208" s="185">
        <v>44956</v>
      </c>
      <c r="J208" s="69" t="s">
        <v>156</v>
      </c>
      <c r="K208" s="70">
        <v>44945</v>
      </c>
      <c r="L208" s="181" t="s">
        <v>354</v>
      </c>
      <c r="M208" s="181" t="s">
        <v>46</v>
      </c>
      <c r="N208" s="69" t="s">
        <v>509</v>
      </c>
      <c r="O208" s="71">
        <v>528000</v>
      </c>
      <c r="P208" s="71">
        <v>0</v>
      </c>
    </row>
    <row r="209" spans="1:16" ht="43.2" x14ac:dyDescent="0.3">
      <c r="A209" s="181"/>
      <c r="B209" s="181"/>
      <c r="C209" s="181"/>
      <c r="D209" s="181"/>
      <c r="E209" s="181"/>
      <c r="F209" s="181"/>
      <c r="G209" s="181"/>
      <c r="H209" s="72" t="s">
        <v>1528</v>
      </c>
      <c r="I209" s="185">
        <v>44956</v>
      </c>
      <c r="J209" s="69" t="s">
        <v>196</v>
      </c>
      <c r="K209" s="70">
        <v>44935</v>
      </c>
      <c r="L209" s="180" t="s">
        <v>49</v>
      </c>
      <c r="M209" s="180" t="s">
        <v>48</v>
      </c>
      <c r="N209" s="69" t="s">
        <v>513</v>
      </c>
      <c r="O209" s="71">
        <v>360000</v>
      </c>
      <c r="P209" s="71">
        <v>0</v>
      </c>
    </row>
    <row r="210" spans="1:16" ht="43.2" x14ac:dyDescent="0.3">
      <c r="A210" s="181"/>
      <c r="B210" s="181"/>
      <c r="C210" s="181"/>
      <c r="D210" s="181"/>
      <c r="E210" s="181"/>
      <c r="F210" s="181"/>
      <c r="G210" s="181"/>
      <c r="H210" s="72" t="s">
        <v>1532</v>
      </c>
      <c r="I210" s="185">
        <v>44956</v>
      </c>
      <c r="J210" s="69" t="s">
        <v>214</v>
      </c>
      <c r="K210" s="70">
        <v>44936</v>
      </c>
      <c r="L210" s="181" t="s">
        <v>49</v>
      </c>
      <c r="M210" s="181" t="s">
        <v>48</v>
      </c>
      <c r="N210" s="69" t="s">
        <v>515</v>
      </c>
      <c r="O210" s="71">
        <v>1810000</v>
      </c>
      <c r="P210" s="71">
        <v>0</v>
      </c>
    </row>
    <row r="211" spans="1:16" ht="43.2" x14ac:dyDescent="0.3">
      <c r="A211" s="181"/>
      <c r="B211" s="181"/>
      <c r="C211" s="181"/>
      <c r="D211" s="181"/>
      <c r="E211" s="181"/>
      <c r="F211" s="181"/>
      <c r="G211" s="181"/>
      <c r="H211" s="72" t="s">
        <v>152</v>
      </c>
      <c r="I211" s="185">
        <v>44956</v>
      </c>
      <c r="J211" s="69" t="s">
        <v>213</v>
      </c>
      <c r="K211" s="70">
        <v>44945</v>
      </c>
      <c r="L211" s="181" t="s">
        <v>49</v>
      </c>
      <c r="M211" s="181" t="s">
        <v>48</v>
      </c>
      <c r="N211" s="69" t="s">
        <v>518</v>
      </c>
      <c r="O211" s="71">
        <v>3060000</v>
      </c>
      <c r="P211" s="71">
        <v>0</v>
      </c>
    </row>
    <row r="212" spans="1:16" ht="43.2" x14ac:dyDescent="0.3">
      <c r="A212" s="181"/>
      <c r="B212" s="181"/>
      <c r="C212" s="181"/>
      <c r="D212" s="181"/>
      <c r="E212" s="181"/>
      <c r="F212" s="181"/>
      <c r="G212" s="181"/>
      <c r="H212" s="72" t="s">
        <v>178</v>
      </c>
      <c r="I212" s="185">
        <v>44956</v>
      </c>
      <c r="J212" s="69" t="s">
        <v>212</v>
      </c>
      <c r="K212" s="70">
        <v>44950</v>
      </c>
      <c r="L212" s="181" t="s">
        <v>49</v>
      </c>
      <c r="M212" s="181" t="s">
        <v>48</v>
      </c>
      <c r="N212" s="69" t="s">
        <v>520</v>
      </c>
      <c r="O212" s="71">
        <v>3630000</v>
      </c>
      <c r="P212" s="71">
        <v>0</v>
      </c>
    </row>
    <row r="213" spans="1:16" ht="43.2" x14ac:dyDescent="0.3">
      <c r="A213" s="181"/>
      <c r="B213" s="181"/>
      <c r="C213" s="181"/>
      <c r="D213" s="181"/>
      <c r="E213" s="181"/>
      <c r="F213" s="181"/>
      <c r="G213" s="180" t="s">
        <v>234</v>
      </c>
      <c r="H213" s="72" t="s">
        <v>1552</v>
      </c>
      <c r="I213" s="185">
        <v>44956</v>
      </c>
      <c r="J213" s="69" t="s">
        <v>210</v>
      </c>
      <c r="K213" s="70">
        <v>44943</v>
      </c>
      <c r="L213" s="180" t="s">
        <v>589</v>
      </c>
      <c r="M213" s="180" t="s">
        <v>294</v>
      </c>
      <c r="N213" s="69" t="s">
        <v>593</v>
      </c>
      <c r="O213" s="71">
        <v>2370000</v>
      </c>
      <c r="P213" s="71">
        <v>0</v>
      </c>
    </row>
    <row r="214" spans="1:16" ht="43.2" x14ac:dyDescent="0.3">
      <c r="A214" s="181"/>
      <c r="B214" s="181"/>
      <c r="C214" s="181"/>
      <c r="D214" s="181"/>
      <c r="E214" s="181"/>
      <c r="F214" s="181"/>
      <c r="G214" s="181"/>
      <c r="H214" s="72" t="s">
        <v>248</v>
      </c>
      <c r="I214" s="185">
        <v>44956</v>
      </c>
      <c r="J214" s="69" t="s">
        <v>211</v>
      </c>
      <c r="K214" s="70">
        <v>44942</v>
      </c>
      <c r="L214" s="181" t="s">
        <v>589</v>
      </c>
      <c r="M214" s="181" t="s">
        <v>294</v>
      </c>
      <c r="N214" s="69" t="s">
        <v>590</v>
      </c>
      <c r="O214" s="71">
        <v>930000</v>
      </c>
      <c r="P214" s="71">
        <v>0</v>
      </c>
    </row>
    <row r="215" spans="1:16" ht="28.8" x14ac:dyDescent="0.3">
      <c r="A215" s="181"/>
      <c r="B215" s="181"/>
      <c r="C215" s="180" t="s">
        <v>2271</v>
      </c>
      <c r="D215" s="182">
        <v>44980</v>
      </c>
      <c r="E215" s="180" t="s">
        <v>2434</v>
      </c>
      <c r="F215" s="182">
        <v>44981</v>
      </c>
      <c r="G215" s="180" t="s">
        <v>200</v>
      </c>
      <c r="H215" s="72" t="s">
        <v>2313</v>
      </c>
      <c r="I215" s="184">
        <v>44979</v>
      </c>
      <c r="J215" s="69" t="s">
        <v>1904</v>
      </c>
      <c r="K215" s="70">
        <v>44957</v>
      </c>
      <c r="L215" s="69" t="s">
        <v>89</v>
      </c>
      <c r="M215" s="69" t="s">
        <v>46</v>
      </c>
      <c r="N215" s="69" t="s">
        <v>1902</v>
      </c>
      <c r="O215" s="71">
        <v>988000</v>
      </c>
      <c r="P215" s="71">
        <v>0</v>
      </c>
    </row>
    <row r="216" spans="1:16" ht="43.2" x14ac:dyDescent="0.3">
      <c r="A216" s="181"/>
      <c r="B216" s="181"/>
      <c r="C216" s="181"/>
      <c r="D216" s="181"/>
      <c r="E216" s="181"/>
      <c r="F216" s="181"/>
      <c r="G216" s="181"/>
      <c r="H216" s="72" t="s">
        <v>2322</v>
      </c>
      <c r="I216" s="185">
        <v>44979</v>
      </c>
      <c r="J216" s="69" t="s">
        <v>1914</v>
      </c>
      <c r="K216" s="70">
        <v>44974</v>
      </c>
      <c r="L216" s="180" t="s">
        <v>49</v>
      </c>
      <c r="M216" s="180" t="s">
        <v>48</v>
      </c>
      <c r="N216" s="69" t="s">
        <v>1912</v>
      </c>
      <c r="O216" s="71">
        <v>1950000</v>
      </c>
      <c r="P216" s="71">
        <v>0</v>
      </c>
    </row>
    <row r="217" spans="1:16" ht="43.2" x14ac:dyDescent="0.3">
      <c r="A217" s="181"/>
      <c r="B217" s="181"/>
      <c r="C217" s="181"/>
      <c r="D217" s="181"/>
      <c r="E217" s="181"/>
      <c r="F217" s="181"/>
      <c r="G217" s="181"/>
      <c r="H217" s="72" t="s">
        <v>2325</v>
      </c>
      <c r="I217" s="185">
        <v>44979</v>
      </c>
      <c r="J217" s="69" t="s">
        <v>1917</v>
      </c>
      <c r="K217" s="70">
        <v>44977</v>
      </c>
      <c r="L217" s="181" t="s">
        <v>49</v>
      </c>
      <c r="M217" s="181" t="s">
        <v>48</v>
      </c>
      <c r="N217" s="69" t="s">
        <v>1915</v>
      </c>
      <c r="O217" s="71">
        <v>2370000</v>
      </c>
      <c r="P217" s="71">
        <v>0</v>
      </c>
    </row>
    <row r="218" spans="1:16" ht="28.8" x14ac:dyDescent="0.3">
      <c r="A218" s="181"/>
      <c r="B218" s="181"/>
      <c r="C218" s="181"/>
      <c r="D218" s="181"/>
      <c r="E218" s="181"/>
      <c r="F218" s="181"/>
      <c r="G218" s="181"/>
      <c r="H218" s="72" t="s">
        <v>1908</v>
      </c>
      <c r="I218" s="185">
        <v>44979</v>
      </c>
      <c r="J218" s="69" t="s">
        <v>1926</v>
      </c>
      <c r="K218" s="70">
        <v>44958</v>
      </c>
      <c r="L218" s="69" t="s">
        <v>89</v>
      </c>
      <c r="M218" s="69" t="s">
        <v>1446</v>
      </c>
      <c r="N218" s="69" t="s">
        <v>1924</v>
      </c>
      <c r="O218" s="71">
        <v>990000</v>
      </c>
      <c r="P218" s="71">
        <v>0</v>
      </c>
    </row>
    <row r="219" spans="1:16" ht="28.8" x14ac:dyDescent="0.3">
      <c r="A219" s="181"/>
      <c r="B219" s="181"/>
      <c r="C219" s="181"/>
      <c r="D219" s="181"/>
      <c r="E219" s="181"/>
      <c r="F219" s="181"/>
      <c r="G219" s="181"/>
      <c r="H219" s="72" t="s">
        <v>2311</v>
      </c>
      <c r="I219" s="185">
        <v>44979</v>
      </c>
      <c r="J219" s="69" t="s">
        <v>1900</v>
      </c>
      <c r="K219" s="70">
        <v>44957</v>
      </c>
      <c r="L219" s="69" t="s">
        <v>90</v>
      </c>
      <c r="M219" s="180" t="s">
        <v>46</v>
      </c>
      <c r="N219" s="69" t="s">
        <v>1898</v>
      </c>
      <c r="O219" s="71">
        <v>1470000</v>
      </c>
      <c r="P219" s="71">
        <v>0</v>
      </c>
    </row>
    <row r="220" spans="1:16" ht="43.2" x14ac:dyDescent="0.3">
      <c r="A220" s="181"/>
      <c r="B220" s="181"/>
      <c r="C220" s="181"/>
      <c r="D220" s="181"/>
      <c r="E220" s="181"/>
      <c r="F220" s="181"/>
      <c r="G220" s="181"/>
      <c r="H220" s="72" t="s">
        <v>2316</v>
      </c>
      <c r="I220" s="185">
        <v>44979</v>
      </c>
      <c r="J220" s="69" t="s">
        <v>1908</v>
      </c>
      <c r="K220" s="70">
        <v>44977</v>
      </c>
      <c r="L220" s="69" t="s">
        <v>354</v>
      </c>
      <c r="M220" s="181" t="s">
        <v>46</v>
      </c>
      <c r="N220" s="69" t="s">
        <v>1905</v>
      </c>
      <c r="O220" s="71">
        <v>440000</v>
      </c>
      <c r="P220" s="71">
        <v>0</v>
      </c>
    </row>
    <row r="221" spans="1:16" ht="43.2" x14ac:dyDescent="0.3">
      <c r="A221" s="181"/>
      <c r="B221" s="181"/>
      <c r="C221" s="181"/>
      <c r="D221" s="181"/>
      <c r="E221" s="181"/>
      <c r="F221" s="181"/>
      <c r="G221" s="181"/>
      <c r="H221" s="72" t="s">
        <v>2319</v>
      </c>
      <c r="I221" s="185">
        <v>44979</v>
      </c>
      <c r="J221" s="69" t="s">
        <v>1911</v>
      </c>
      <c r="K221" s="70">
        <v>44973</v>
      </c>
      <c r="L221" s="69" t="s">
        <v>49</v>
      </c>
      <c r="M221" s="69" t="s">
        <v>48</v>
      </c>
      <c r="N221" s="69" t="s">
        <v>1909</v>
      </c>
      <c r="O221" s="71">
        <v>1290000</v>
      </c>
      <c r="P221" s="71">
        <v>0</v>
      </c>
    </row>
    <row r="222" spans="1:16" ht="28.8" x14ac:dyDescent="0.3">
      <c r="A222" s="181"/>
      <c r="B222" s="181"/>
      <c r="C222" s="181"/>
      <c r="D222" s="181"/>
      <c r="E222" s="181"/>
      <c r="F222" s="181"/>
      <c r="G222" s="181"/>
      <c r="H222" s="72" t="s">
        <v>2328</v>
      </c>
      <c r="I222" s="185">
        <v>44979</v>
      </c>
      <c r="J222" s="69" t="s">
        <v>1921</v>
      </c>
      <c r="K222" s="70">
        <v>44957</v>
      </c>
      <c r="L222" s="69" t="s">
        <v>90</v>
      </c>
      <c r="M222" s="69" t="s">
        <v>1446</v>
      </c>
      <c r="N222" s="69" t="s">
        <v>1919</v>
      </c>
      <c r="O222" s="71">
        <v>1495000</v>
      </c>
      <c r="P222" s="71">
        <v>0</v>
      </c>
    </row>
    <row r="223" spans="1:16" ht="28.8" x14ac:dyDescent="0.3">
      <c r="A223" s="181"/>
      <c r="B223" s="181"/>
      <c r="C223" s="181"/>
      <c r="D223" s="181"/>
      <c r="E223" s="181"/>
      <c r="F223" s="181"/>
      <c r="G223" s="180" t="s">
        <v>215</v>
      </c>
      <c r="H223" s="72" t="s">
        <v>1921</v>
      </c>
      <c r="I223" s="185">
        <v>44979</v>
      </c>
      <c r="J223" s="69" t="s">
        <v>2123</v>
      </c>
      <c r="K223" s="182">
        <v>44958</v>
      </c>
      <c r="L223" s="69" t="s">
        <v>89</v>
      </c>
      <c r="M223" s="180" t="s">
        <v>293</v>
      </c>
      <c r="N223" s="69" t="s">
        <v>2121</v>
      </c>
      <c r="O223" s="71">
        <v>995000</v>
      </c>
      <c r="P223" s="71">
        <v>0</v>
      </c>
    </row>
    <row r="224" spans="1:16" ht="28.8" x14ac:dyDescent="0.3">
      <c r="A224" s="181"/>
      <c r="B224" s="181"/>
      <c r="C224" s="181"/>
      <c r="D224" s="181"/>
      <c r="E224" s="181"/>
      <c r="F224" s="181"/>
      <c r="G224" s="181"/>
      <c r="H224" s="72" t="s">
        <v>1917</v>
      </c>
      <c r="I224" s="185">
        <v>44979</v>
      </c>
      <c r="J224" s="69" t="s">
        <v>2119</v>
      </c>
      <c r="K224" s="183">
        <v>44958</v>
      </c>
      <c r="L224" s="69" t="s">
        <v>90</v>
      </c>
      <c r="M224" s="181" t="s">
        <v>293</v>
      </c>
      <c r="N224" s="69" t="s">
        <v>2117</v>
      </c>
      <c r="O224" s="71">
        <v>1475000</v>
      </c>
      <c r="P224" s="71">
        <v>0</v>
      </c>
    </row>
    <row r="225" spans="1:16" ht="43.2" x14ac:dyDescent="0.3">
      <c r="A225" s="181"/>
      <c r="B225" s="181"/>
      <c r="C225" s="180" t="s">
        <v>2851</v>
      </c>
      <c r="D225" s="182" t="s">
        <v>714</v>
      </c>
      <c r="E225" s="180" t="s">
        <v>714</v>
      </c>
      <c r="F225" s="182" t="s">
        <v>714</v>
      </c>
      <c r="G225" s="180" t="s">
        <v>635</v>
      </c>
      <c r="H225" s="72" t="s">
        <v>2738</v>
      </c>
      <c r="I225" s="184">
        <v>44992</v>
      </c>
      <c r="J225" s="69" t="s">
        <v>2476</v>
      </c>
      <c r="K225" s="70">
        <v>44965</v>
      </c>
      <c r="L225" s="69" t="s">
        <v>49</v>
      </c>
      <c r="M225" s="69" t="s">
        <v>48</v>
      </c>
      <c r="N225" s="69" t="s">
        <v>2474</v>
      </c>
      <c r="O225" s="71">
        <v>780000</v>
      </c>
      <c r="P225" s="71">
        <v>0</v>
      </c>
    </row>
    <row r="226" spans="1:16" ht="43.2" x14ac:dyDescent="0.3">
      <c r="A226" s="181"/>
      <c r="B226" s="181"/>
      <c r="C226" s="181"/>
      <c r="D226" s="181"/>
      <c r="E226" s="181"/>
      <c r="F226" s="181"/>
      <c r="G226" s="181"/>
      <c r="H226" s="72" t="s">
        <v>2740</v>
      </c>
      <c r="I226" s="185">
        <v>44992</v>
      </c>
      <c r="J226" s="69" t="s">
        <v>2481</v>
      </c>
      <c r="K226" s="70">
        <v>44980</v>
      </c>
      <c r="L226" s="180" t="s">
        <v>354</v>
      </c>
      <c r="M226" s="180" t="s">
        <v>1446</v>
      </c>
      <c r="N226" s="69" t="s">
        <v>2479</v>
      </c>
      <c r="O226" s="71">
        <v>924000</v>
      </c>
      <c r="P226" s="71">
        <v>0</v>
      </c>
    </row>
    <row r="227" spans="1:16" ht="43.2" x14ac:dyDescent="0.3">
      <c r="A227" s="181"/>
      <c r="B227" s="181"/>
      <c r="C227" s="181"/>
      <c r="D227" s="181"/>
      <c r="E227" s="181"/>
      <c r="F227" s="181"/>
      <c r="G227" s="181"/>
      <c r="H227" s="72" t="s">
        <v>2742</v>
      </c>
      <c r="I227" s="185">
        <v>44992</v>
      </c>
      <c r="J227" s="69" t="s">
        <v>2484</v>
      </c>
      <c r="K227" s="70">
        <v>44981</v>
      </c>
      <c r="L227" s="181" t="s">
        <v>354</v>
      </c>
      <c r="M227" s="181" t="s">
        <v>1446</v>
      </c>
      <c r="N227" s="69" t="s">
        <v>2482</v>
      </c>
      <c r="O227" s="71">
        <v>660000</v>
      </c>
      <c r="P227" s="71">
        <v>0</v>
      </c>
    </row>
    <row r="228" spans="1:16" x14ac:dyDescent="0.3">
      <c r="A228" s="181"/>
      <c r="B228" s="180" t="s">
        <v>2443</v>
      </c>
      <c r="C228" s="181"/>
      <c r="D228" s="181"/>
      <c r="E228" s="181"/>
      <c r="F228" s="181"/>
      <c r="G228" s="181"/>
      <c r="H228" s="181"/>
      <c r="I228" s="181"/>
      <c r="J228" s="181"/>
      <c r="K228" s="181"/>
      <c r="L228" s="181"/>
      <c r="M228" s="181"/>
      <c r="N228" s="181"/>
      <c r="O228" s="71">
        <v>76091499</v>
      </c>
      <c r="P228" s="71">
        <v>0</v>
      </c>
    </row>
    <row r="229" spans="1:16" x14ac:dyDescent="0.3">
      <c r="A229" s="180" t="s">
        <v>2444</v>
      </c>
      <c r="B229" s="181"/>
      <c r="C229" s="181"/>
      <c r="D229" s="181"/>
      <c r="E229" s="181"/>
      <c r="F229" s="181"/>
      <c r="G229" s="181"/>
      <c r="H229" s="181"/>
      <c r="I229" s="181"/>
      <c r="J229" s="181"/>
      <c r="K229" s="181"/>
      <c r="L229" s="181"/>
      <c r="M229" s="181"/>
      <c r="N229" s="181"/>
      <c r="O229" s="71">
        <v>185374052</v>
      </c>
      <c r="P229" s="71">
        <v>476240</v>
      </c>
    </row>
    <row r="230" spans="1:16" ht="43.2" x14ac:dyDescent="0.3">
      <c r="A230" s="180" t="s">
        <v>82</v>
      </c>
      <c r="B230" s="180" t="s">
        <v>83</v>
      </c>
      <c r="C230" s="180" t="s">
        <v>714</v>
      </c>
      <c r="D230" s="182" t="s">
        <v>714</v>
      </c>
      <c r="E230" s="180" t="s">
        <v>714</v>
      </c>
      <c r="F230" s="182" t="s">
        <v>714</v>
      </c>
      <c r="G230" s="180" t="s">
        <v>714</v>
      </c>
      <c r="H230" s="187" t="s">
        <v>2853</v>
      </c>
      <c r="I230" s="187" t="s">
        <v>714</v>
      </c>
      <c r="J230" s="69" t="s">
        <v>3676</v>
      </c>
      <c r="K230" s="70">
        <v>45029</v>
      </c>
      <c r="L230" s="180" t="s">
        <v>3671</v>
      </c>
      <c r="M230" s="180" t="s">
        <v>327</v>
      </c>
      <c r="N230" s="69" t="s">
        <v>3673</v>
      </c>
      <c r="O230" s="71">
        <v>580000</v>
      </c>
      <c r="P230" s="71">
        <v>0</v>
      </c>
    </row>
    <row r="231" spans="1:16" ht="43.2" x14ac:dyDescent="0.3">
      <c r="A231" s="181"/>
      <c r="B231" s="181"/>
      <c r="C231" s="181"/>
      <c r="D231" s="181"/>
      <c r="E231" s="181"/>
      <c r="F231" s="181"/>
      <c r="G231" s="181"/>
      <c r="H231" s="186"/>
      <c r="I231" s="186"/>
      <c r="J231" s="69" t="s">
        <v>3679</v>
      </c>
      <c r="K231" s="70">
        <v>45033</v>
      </c>
      <c r="L231" s="181" t="s">
        <v>3671</v>
      </c>
      <c r="M231" s="181" t="s">
        <v>327</v>
      </c>
      <c r="N231" s="69" t="s">
        <v>3677</v>
      </c>
      <c r="O231" s="71">
        <v>1605000</v>
      </c>
      <c r="P231" s="71">
        <v>0</v>
      </c>
    </row>
    <row r="232" spans="1:16" ht="57.6" x14ac:dyDescent="0.3">
      <c r="A232" s="181"/>
      <c r="B232" s="181"/>
      <c r="C232" s="181"/>
      <c r="D232" s="181"/>
      <c r="E232" s="181"/>
      <c r="F232" s="181"/>
      <c r="G232" s="181"/>
      <c r="H232" s="186"/>
      <c r="I232" s="186"/>
      <c r="J232" s="69" t="s">
        <v>3682</v>
      </c>
      <c r="K232" s="70">
        <v>45048</v>
      </c>
      <c r="L232" s="180" t="s">
        <v>84</v>
      </c>
      <c r="M232" s="180" t="s">
        <v>81</v>
      </c>
      <c r="N232" s="69" t="s">
        <v>3680</v>
      </c>
      <c r="O232" s="71">
        <v>310375</v>
      </c>
      <c r="P232" s="71">
        <v>0</v>
      </c>
    </row>
    <row r="233" spans="1:16" ht="57.6" x14ac:dyDescent="0.3">
      <c r="A233" s="181"/>
      <c r="B233" s="181"/>
      <c r="C233" s="181"/>
      <c r="D233" s="181"/>
      <c r="E233" s="181"/>
      <c r="F233" s="181"/>
      <c r="G233" s="181"/>
      <c r="H233" s="186"/>
      <c r="I233" s="186"/>
      <c r="J233" s="69" t="s">
        <v>3685</v>
      </c>
      <c r="K233" s="70">
        <v>45042</v>
      </c>
      <c r="L233" s="181" t="s">
        <v>84</v>
      </c>
      <c r="M233" s="181" t="s">
        <v>81</v>
      </c>
      <c r="N233" s="69" t="s">
        <v>3683</v>
      </c>
      <c r="O233" s="71">
        <v>47730</v>
      </c>
      <c r="P233" s="71">
        <v>0</v>
      </c>
    </row>
    <row r="234" spans="1:16" ht="43.2" x14ac:dyDescent="0.3">
      <c r="A234" s="181"/>
      <c r="B234" s="181"/>
      <c r="C234" s="181"/>
      <c r="D234" s="181"/>
      <c r="E234" s="181"/>
      <c r="F234" s="181"/>
      <c r="G234" s="181"/>
      <c r="H234" s="186"/>
      <c r="I234" s="186"/>
      <c r="J234" s="69" t="s">
        <v>3688</v>
      </c>
      <c r="K234" s="182">
        <v>45028</v>
      </c>
      <c r="L234" s="69" t="s">
        <v>1774</v>
      </c>
      <c r="M234" s="69" t="s">
        <v>113</v>
      </c>
      <c r="N234" s="69" t="s">
        <v>3686</v>
      </c>
      <c r="O234" s="71">
        <v>4247000</v>
      </c>
      <c r="P234" s="71">
        <v>0</v>
      </c>
    </row>
    <row r="235" spans="1:16" ht="43.2" x14ac:dyDescent="0.3">
      <c r="A235" s="181"/>
      <c r="B235" s="181"/>
      <c r="C235" s="181"/>
      <c r="D235" s="181"/>
      <c r="E235" s="181"/>
      <c r="F235" s="181"/>
      <c r="G235" s="181"/>
      <c r="H235" s="186"/>
      <c r="I235" s="186"/>
      <c r="J235" s="69" t="s">
        <v>3691</v>
      </c>
      <c r="K235" s="183">
        <v>45028</v>
      </c>
      <c r="L235" s="69" t="s">
        <v>654</v>
      </c>
      <c r="M235" s="69" t="s">
        <v>158</v>
      </c>
      <c r="N235" s="69" t="s">
        <v>3689</v>
      </c>
      <c r="O235" s="71">
        <v>4450500</v>
      </c>
      <c r="P235" s="71">
        <v>0</v>
      </c>
    </row>
    <row r="236" spans="1:16" ht="28.8" x14ac:dyDescent="0.3">
      <c r="A236" s="181"/>
      <c r="B236" s="181"/>
      <c r="C236" s="181"/>
      <c r="D236" s="181"/>
      <c r="E236" s="181"/>
      <c r="F236" s="181"/>
      <c r="G236" s="181"/>
      <c r="H236" s="186"/>
      <c r="I236" s="186"/>
      <c r="J236" s="69" t="s">
        <v>3139</v>
      </c>
      <c r="K236" s="182">
        <v>44987</v>
      </c>
      <c r="L236" s="180" t="s">
        <v>354</v>
      </c>
      <c r="M236" s="180" t="s">
        <v>160</v>
      </c>
      <c r="N236" s="69" t="s">
        <v>3137</v>
      </c>
      <c r="O236" s="71">
        <v>198000</v>
      </c>
      <c r="P236" s="71">
        <v>0</v>
      </c>
    </row>
    <row r="237" spans="1:16" ht="28.8" x14ac:dyDescent="0.3">
      <c r="A237" s="181"/>
      <c r="B237" s="181"/>
      <c r="C237" s="181"/>
      <c r="D237" s="181"/>
      <c r="E237" s="181"/>
      <c r="F237" s="181"/>
      <c r="G237" s="181"/>
      <c r="H237" s="186"/>
      <c r="I237" s="186"/>
      <c r="J237" s="69" t="s">
        <v>3142</v>
      </c>
      <c r="K237" s="183">
        <v>44987</v>
      </c>
      <c r="L237" s="181" t="s">
        <v>354</v>
      </c>
      <c r="M237" s="181" t="s">
        <v>160</v>
      </c>
      <c r="N237" s="69" t="s">
        <v>3140</v>
      </c>
      <c r="O237" s="71">
        <v>180000</v>
      </c>
      <c r="P237" s="71">
        <v>0</v>
      </c>
    </row>
    <row r="238" spans="1:16" ht="28.8" x14ac:dyDescent="0.3">
      <c r="A238" s="181"/>
      <c r="B238" s="181"/>
      <c r="C238" s="181"/>
      <c r="D238" s="181"/>
      <c r="E238" s="181"/>
      <c r="F238" s="181"/>
      <c r="G238" s="181"/>
      <c r="H238" s="186"/>
      <c r="I238" s="186"/>
      <c r="J238" s="69" t="s">
        <v>3145</v>
      </c>
      <c r="K238" s="182">
        <v>44988</v>
      </c>
      <c r="L238" s="181" t="s">
        <v>354</v>
      </c>
      <c r="M238" s="181" t="s">
        <v>160</v>
      </c>
      <c r="N238" s="69" t="s">
        <v>3143</v>
      </c>
      <c r="O238" s="71">
        <v>154000</v>
      </c>
      <c r="P238" s="71">
        <v>0</v>
      </c>
    </row>
    <row r="239" spans="1:16" ht="28.8" x14ac:dyDescent="0.3">
      <c r="A239" s="181"/>
      <c r="B239" s="181"/>
      <c r="C239" s="181"/>
      <c r="D239" s="181"/>
      <c r="E239" s="181"/>
      <c r="F239" s="181"/>
      <c r="G239" s="181"/>
      <c r="H239" s="186"/>
      <c r="I239" s="186"/>
      <c r="J239" s="69" t="s">
        <v>3148</v>
      </c>
      <c r="K239" s="183">
        <v>44988</v>
      </c>
      <c r="L239" s="181" t="s">
        <v>354</v>
      </c>
      <c r="M239" s="181" t="s">
        <v>160</v>
      </c>
      <c r="N239" s="69" t="s">
        <v>3146</v>
      </c>
      <c r="O239" s="71">
        <v>140000</v>
      </c>
      <c r="P239" s="71">
        <v>0</v>
      </c>
    </row>
    <row r="240" spans="1:16" ht="43.2" x14ac:dyDescent="0.3">
      <c r="A240" s="181"/>
      <c r="B240" s="181"/>
      <c r="C240" s="181"/>
      <c r="D240" s="181"/>
      <c r="E240" s="181"/>
      <c r="F240" s="181"/>
      <c r="G240" s="181"/>
      <c r="H240" s="186"/>
      <c r="I240" s="186"/>
      <c r="J240" s="69" t="s">
        <v>3152</v>
      </c>
      <c r="K240" s="70">
        <v>44991</v>
      </c>
      <c r="L240" s="69" t="s">
        <v>84</v>
      </c>
      <c r="M240" s="69" t="s">
        <v>81</v>
      </c>
      <c r="N240" s="69" t="s">
        <v>3150</v>
      </c>
      <c r="O240" s="71">
        <v>318083</v>
      </c>
      <c r="P240" s="71">
        <v>0</v>
      </c>
    </row>
    <row r="241" spans="1:16" ht="28.8" x14ac:dyDescent="0.3">
      <c r="A241" s="181"/>
      <c r="B241" s="181"/>
      <c r="C241" s="181"/>
      <c r="D241" s="181"/>
      <c r="E241" s="181"/>
      <c r="F241" s="181"/>
      <c r="G241" s="181"/>
      <c r="H241" s="186"/>
      <c r="I241" s="186"/>
      <c r="J241" s="69" t="s">
        <v>3456</v>
      </c>
      <c r="K241" s="70">
        <v>45008</v>
      </c>
      <c r="L241" s="69" t="s">
        <v>1964</v>
      </c>
      <c r="M241" s="180" t="s">
        <v>111</v>
      </c>
      <c r="N241" s="69" t="s">
        <v>3454</v>
      </c>
      <c r="O241" s="71">
        <v>1487100</v>
      </c>
      <c r="P241" s="71">
        <v>29742</v>
      </c>
    </row>
    <row r="242" spans="1:16" ht="28.8" x14ac:dyDescent="0.3">
      <c r="A242" s="181"/>
      <c r="B242" s="181"/>
      <c r="C242" s="181"/>
      <c r="D242" s="181"/>
      <c r="E242" s="181"/>
      <c r="F242" s="181"/>
      <c r="G242" s="181"/>
      <c r="H242" s="186"/>
      <c r="I242" s="186"/>
      <c r="J242" s="69" t="s">
        <v>3460</v>
      </c>
      <c r="K242" s="182">
        <v>45012</v>
      </c>
      <c r="L242" s="69" t="s">
        <v>90</v>
      </c>
      <c r="M242" s="181" t="s">
        <v>111</v>
      </c>
      <c r="N242" s="69" t="s">
        <v>3458</v>
      </c>
      <c r="O242" s="71">
        <v>1500000</v>
      </c>
      <c r="P242" s="71">
        <v>0</v>
      </c>
    </row>
    <row r="243" spans="1:16" ht="28.8" x14ac:dyDescent="0.3">
      <c r="A243" s="181"/>
      <c r="B243" s="181"/>
      <c r="C243" s="181"/>
      <c r="D243" s="181"/>
      <c r="E243" s="181"/>
      <c r="F243" s="181"/>
      <c r="G243" s="181"/>
      <c r="H243" s="186"/>
      <c r="I243" s="186"/>
      <c r="J243" s="69" t="s">
        <v>3464</v>
      </c>
      <c r="K243" s="183">
        <v>45012</v>
      </c>
      <c r="L243" s="69" t="s">
        <v>89</v>
      </c>
      <c r="M243" s="181" t="s">
        <v>111</v>
      </c>
      <c r="N243" s="69" t="s">
        <v>3462</v>
      </c>
      <c r="O243" s="71">
        <v>980000</v>
      </c>
      <c r="P243" s="71">
        <v>0</v>
      </c>
    </row>
    <row r="244" spans="1:16" ht="43.2" x14ac:dyDescent="0.3">
      <c r="A244" s="181"/>
      <c r="B244" s="181"/>
      <c r="C244" s="181"/>
      <c r="D244" s="181"/>
      <c r="E244" s="181"/>
      <c r="F244" s="181"/>
      <c r="G244" s="181"/>
      <c r="H244" s="186"/>
      <c r="I244" s="186"/>
      <c r="J244" s="69" t="s">
        <v>3467</v>
      </c>
      <c r="K244" s="70">
        <v>45009</v>
      </c>
      <c r="L244" s="69" t="s">
        <v>84</v>
      </c>
      <c r="M244" s="69" t="s">
        <v>185</v>
      </c>
      <c r="N244" s="69" t="s">
        <v>3465</v>
      </c>
      <c r="O244" s="71">
        <v>47730</v>
      </c>
      <c r="P244" s="71">
        <v>0</v>
      </c>
    </row>
    <row r="245" spans="1:16" ht="28.8" x14ac:dyDescent="0.3">
      <c r="A245" s="181"/>
      <c r="B245" s="181"/>
      <c r="C245" s="181"/>
      <c r="D245" s="181"/>
      <c r="E245" s="181"/>
      <c r="F245" s="181"/>
      <c r="G245" s="181"/>
      <c r="H245" s="186"/>
      <c r="I245" s="186"/>
      <c r="J245" s="69" t="s">
        <v>3471</v>
      </c>
      <c r="K245" s="70">
        <v>45002</v>
      </c>
      <c r="L245" s="69" t="s">
        <v>1964</v>
      </c>
      <c r="M245" s="69" t="s">
        <v>160</v>
      </c>
      <c r="N245" s="69" t="s">
        <v>3469</v>
      </c>
      <c r="O245" s="71">
        <v>1485800</v>
      </c>
      <c r="P245" s="71">
        <v>29716</v>
      </c>
    </row>
    <row r="246" spans="1:16" ht="43.2" x14ac:dyDescent="0.3">
      <c r="A246" s="181"/>
      <c r="B246" s="181"/>
      <c r="C246" s="181"/>
      <c r="D246" s="181"/>
      <c r="E246" s="181"/>
      <c r="F246" s="181"/>
      <c r="G246" s="181"/>
      <c r="H246" s="186"/>
      <c r="I246" s="186"/>
      <c r="J246" s="69" t="s">
        <v>3474</v>
      </c>
      <c r="K246" s="70">
        <v>45019</v>
      </c>
      <c r="L246" s="69" t="s">
        <v>84</v>
      </c>
      <c r="M246" s="69" t="s">
        <v>81</v>
      </c>
      <c r="N246" s="69" t="s">
        <v>3472</v>
      </c>
      <c r="O246" s="71">
        <v>318184</v>
      </c>
      <c r="P246" s="71">
        <v>0</v>
      </c>
    </row>
    <row r="247" spans="1:16" ht="43.2" x14ac:dyDescent="0.3">
      <c r="A247" s="181"/>
      <c r="B247" s="181"/>
      <c r="C247" s="181"/>
      <c r="D247" s="181"/>
      <c r="E247" s="181"/>
      <c r="F247" s="181"/>
      <c r="G247" s="181"/>
      <c r="H247" s="186"/>
      <c r="I247" s="186"/>
      <c r="J247" s="69" t="s">
        <v>3477</v>
      </c>
      <c r="K247" s="182">
        <v>45022</v>
      </c>
      <c r="L247" s="69" t="s">
        <v>1774</v>
      </c>
      <c r="M247" s="69" t="s">
        <v>113</v>
      </c>
      <c r="N247" s="69" t="s">
        <v>3475</v>
      </c>
      <c r="O247" s="71">
        <v>22536260</v>
      </c>
      <c r="P247" s="71">
        <v>0</v>
      </c>
    </row>
    <row r="248" spans="1:16" ht="43.2" x14ac:dyDescent="0.3">
      <c r="A248" s="181"/>
      <c r="B248" s="181"/>
      <c r="C248" s="181"/>
      <c r="D248" s="181"/>
      <c r="E248" s="181"/>
      <c r="F248" s="181"/>
      <c r="G248" s="181"/>
      <c r="H248" s="186"/>
      <c r="I248" s="186"/>
      <c r="J248" s="69" t="s">
        <v>3480</v>
      </c>
      <c r="K248" s="183">
        <v>45022</v>
      </c>
      <c r="L248" s="69" t="s">
        <v>654</v>
      </c>
      <c r="M248" s="69" t="s">
        <v>158</v>
      </c>
      <c r="N248" s="69" t="s">
        <v>3478</v>
      </c>
      <c r="O248" s="71">
        <v>9070200</v>
      </c>
      <c r="P248" s="71">
        <v>0</v>
      </c>
    </row>
    <row r="249" spans="1:16" ht="43.2" x14ac:dyDescent="0.3">
      <c r="A249" s="181"/>
      <c r="B249" s="181"/>
      <c r="C249" s="181"/>
      <c r="D249" s="181"/>
      <c r="E249" s="181"/>
      <c r="F249" s="181"/>
      <c r="G249" s="181"/>
      <c r="H249" s="72" t="s">
        <v>4024</v>
      </c>
      <c r="I249" s="184">
        <v>45103</v>
      </c>
      <c r="J249" s="69" t="s">
        <v>4031</v>
      </c>
      <c r="K249" s="182">
        <v>45077</v>
      </c>
      <c r="L249" s="69" t="s">
        <v>3671</v>
      </c>
      <c r="M249" s="69" t="s">
        <v>327</v>
      </c>
      <c r="N249" s="69" t="s">
        <v>4029</v>
      </c>
      <c r="O249" s="71">
        <v>12909700</v>
      </c>
      <c r="P249" s="71">
        <v>0</v>
      </c>
    </row>
    <row r="250" spans="1:16" ht="43.2" x14ac:dyDescent="0.3">
      <c r="A250" s="181"/>
      <c r="B250" s="181"/>
      <c r="C250" s="181"/>
      <c r="D250" s="181"/>
      <c r="E250" s="181"/>
      <c r="F250" s="181"/>
      <c r="G250" s="181"/>
      <c r="H250" s="72" t="s">
        <v>4028</v>
      </c>
      <c r="I250" s="185">
        <v>45103</v>
      </c>
      <c r="J250" s="69" t="s">
        <v>4034</v>
      </c>
      <c r="K250" s="183">
        <v>45077</v>
      </c>
      <c r="L250" s="69" t="s">
        <v>84</v>
      </c>
      <c r="M250" s="69" t="s">
        <v>1481</v>
      </c>
      <c r="N250" s="69" t="s">
        <v>4032</v>
      </c>
      <c r="O250" s="71">
        <v>314528</v>
      </c>
      <c r="P250" s="71">
        <v>0</v>
      </c>
    </row>
    <row r="251" spans="1:16" ht="28.8" x14ac:dyDescent="0.3">
      <c r="A251" s="181"/>
      <c r="B251" s="181"/>
      <c r="C251" s="181"/>
      <c r="D251" s="181"/>
      <c r="E251" s="181"/>
      <c r="F251" s="181"/>
      <c r="G251" s="181"/>
      <c r="H251" s="72" t="s">
        <v>5035</v>
      </c>
      <c r="I251" s="184">
        <v>45135</v>
      </c>
      <c r="J251" s="69" t="s">
        <v>4707</v>
      </c>
      <c r="K251" s="70">
        <v>45124</v>
      </c>
      <c r="L251" s="69" t="s">
        <v>1964</v>
      </c>
      <c r="M251" s="180" t="s">
        <v>111</v>
      </c>
      <c r="N251" s="69" t="s">
        <v>4705</v>
      </c>
      <c r="O251" s="71">
        <v>1493100</v>
      </c>
      <c r="P251" s="71">
        <v>29862</v>
      </c>
    </row>
    <row r="252" spans="1:16" ht="28.8" x14ac:dyDescent="0.3">
      <c r="A252" s="181"/>
      <c r="B252" s="181"/>
      <c r="C252" s="181"/>
      <c r="D252" s="181"/>
      <c r="E252" s="181"/>
      <c r="F252" s="181"/>
      <c r="G252" s="181"/>
      <c r="H252" s="72" t="s">
        <v>5037</v>
      </c>
      <c r="I252" s="185">
        <v>45135</v>
      </c>
      <c r="J252" s="69" t="s">
        <v>4710</v>
      </c>
      <c r="K252" s="70">
        <v>45114</v>
      </c>
      <c r="L252" s="69" t="s">
        <v>90</v>
      </c>
      <c r="M252" s="181" t="s">
        <v>111</v>
      </c>
      <c r="N252" s="69" t="s">
        <v>4708</v>
      </c>
      <c r="O252" s="71">
        <v>1500000</v>
      </c>
      <c r="P252" s="71">
        <v>0</v>
      </c>
    </row>
    <row r="253" spans="1:16" ht="28.8" x14ac:dyDescent="0.3">
      <c r="A253" s="181"/>
      <c r="B253" s="181"/>
      <c r="C253" s="181"/>
      <c r="D253" s="181"/>
      <c r="E253" s="181"/>
      <c r="F253" s="181"/>
      <c r="G253" s="181"/>
      <c r="H253" s="72" t="s">
        <v>5039</v>
      </c>
      <c r="I253" s="185">
        <v>45135</v>
      </c>
      <c r="J253" s="69" t="s">
        <v>4713</v>
      </c>
      <c r="K253" s="70">
        <v>45117</v>
      </c>
      <c r="L253" s="69" t="s">
        <v>89</v>
      </c>
      <c r="M253" s="181" t="s">
        <v>111</v>
      </c>
      <c r="N253" s="69" t="s">
        <v>4711</v>
      </c>
      <c r="O253" s="71">
        <v>995000</v>
      </c>
      <c r="P253" s="71">
        <v>0</v>
      </c>
    </row>
    <row r="254" spans="1:16" ht="43.2" x14ac:dyDescent="0.3">
      <c r="A254" s="181"/>
      <c r="B254" s="181"/>
      <c r="C254" s="181"/>
      <c r="D254" s="181"/>
      <c r="E254" s="181"/>
      <c r="F254" s="181"/>
      <c r="G254" s="181"/>
      <c r="H254" s="72" t="s">
        <v>5041</v>
      </c>
      <c r="I254" s="185">
        <v>45135</v>
      </c>
      <c r="J254" s="69" t="s">
        <v>4716</v>
      </c>
      <c r="K254" s="70">
        <v>45131</v>
      </c>
      <c r="L254" s="69" t="s">
        <v>84</v>
      </c>
      <c r="M254" s="69" t="s">
        <v>185</v>
      </c>
      <c r="N254" s="69" t="s">
        <v>4714</v>
      </c>
      <c r="O254" s="71">
        <v>47730</v>
      </c>
      <c r="P254" s="71">
        <v>0</v>
      </c>
    </row>
    <row r="255" spans="1:16" ht="43.2" x14ac:dyDescent="0.3">
      <c r="A255" s="181"/>
      <c r="B255" s="181"/>
      <c r="C255" s="181"/>
      <c r="D255" s="181"/>
      <c r="E255" s="181"/>
      <c r="F255" s="181"/>
      <c r="G255" s="181"/>
      <c r="H255" s="72" t="s">
        <v>5043</v>
      </c>
      <c r="I255" s="185">
        <v>45135</v>
      </c>
      <c r="J255" s="69" t="s">
        <v>4719</v>
      </c>
      <c r="K255" s="70">
        <v>45124</v>
      </c>
      <c r="L255" s="69" t="s">
        <v>3671</v>
      </c>
      <c r="M255" s="69" t="s">
        <v>327</v>
      </c>
      <c r="N255" s="69" t="s">
        <v>4717</v>
      </c>
      <c r="O255" s="71">
        <v>1705000</v>
      </c>
      <c r="P255" s="71">
        <v>0</v>
      </c>
    </row>
    <row r="256" spans="1:16" ht="43.2" x14ac:dyDescent="0.3">
      <c r="A256" s="181"/>
      <c r="B256" s="181"/>
      <c r="C256" s="181"/>
      <c r="D256" s="181"/>
      <c r="E256" s="181"/>
      <c r="F256" s="181"/>
      <c r="G256" s="181"/>
      <c r="H256" s="72" t="s">
        <v>5045</v>
      </c>
      <c r="I256" s="185">
        <v>45135</v>
      </c>
      <c r="J256" s="69" t="s">
        <v>4722</v>
      </c>
      <c r="K256" s="70">
        <v>45111</v>
      </c>
      <c r="L256" s="69" t="s">
        <v>84</v>
      </c>
      <c r="M256" s="69" t="s">
        <v>1481</v>
      </c>
      <c r="N256" s="69" t="s">
        <v>4720</v>
      </c>
      <c r="O256" s="71">
        <v>314221</v>
      </c>
      <c r="P256" s="71">
        <v>0</v>
      </c>
    </row>
    <row r="257" spans="1:16" ht="43.2" x14ac:dyDescent="0.3">
      <c r="A257" s="181"/>
      <c r="B257" s="181"/>
      <c r="C257" s="181"/>
      <c r="D257" s="181"/>
      <c r="E257" s="181"/>
      <c r="F257" s="181"/>
      <c r="G257" s="181"/>
      <c r="H257" s="72" t="s">
        <v>5047</v>
      </c>
      <c r="I257" s="185">
        <v>45135</v>
      </c>
      <c r="J257" s="69" t="s">
        <v>4725</v>
      </c>
      <c r="K257" s="182">
        <v>45118</v>
      </c>
      <c r="L257" s="180" t="s">
        <v>354</v>
      </c>
      <c r="M257" s="180" t="s">
        <v>115</v>
      </c>
      <c r="N257" s="69" t="s">
        <v>4723</v>
      </c>
      <c r="O257" s="71">
        <v>220000</v>
      </c>
      <c r="P257" s="71">
        <v>0</v>
      </c>
    </row>
    <row r="258" spans="1:16" ht="43.2" x14ac:dyDescent="0.3">
      <c r="A258" s="181"/>
      <c r="B258" s="181"/>
      <c r="C258" s="181"/>
      <c r="D258" s="181"/>
      <c r="E258" s="181"/>
      <c r="F258" s="181"/>
      <c r="G258" s="181"/>
      <c r="H258" s="72" t="s">
        <v>5049</v>
      </c>
      <c r="I258" s="185">
        <v>45135</v>
      </c>
      <c r="J258" s="69" t="s">
        <v>4728</v>
      </c>
      <c r="K258" s="183">
        <v>45118</v>
      </c>
      <c r="L258" s="181" t="s">
        <v>354</v>
      </c>
      <c r="M258" s="181" t="s">
        <v>115</v>
      </c>
      <c r="N258" s="69" t="s">
        <v>4726</v>
      </c>
      <c r="O258" s="71">
        <v>128100</v>
      </c>
      <c r="P258" s="71">
        <v>0</v>
      </c>
    </row>
    <row r="259" spans="1:16" ht="43.2" x14ac:dyDescent="0.3">
      <c r="A259" s="181"/>
      <c r="B259" s="181"/>
      <c r="C259" s="181"/>
      <c r="D259" s="181"/>
      <c r="E259" s="181"/>
      <c r="F259" s="181"/>
      <c r="G259" s="181"/>
      <c r="H259" s="72" t="s">
        <v>5051</v>
      </c>
      <c r="I259" s="185">
        <v>45135</v>
      </c>
      <c r="J259" s="69" t="s">
        <v>4731</v>
      </c>
      <c r="K259" s="182">
        <v>45119</v>
      </c>
      <c r="L259" s="181" t="s">
        <v>354</v>
      </c>
      <c r="M259" s="181" t="s">
        <v>115</v>
      </c>
      <c r="N259" s="69" t="s">
        <v>4729</v>
      </c>
      <c r="O259" s="71">
        <v>220000</v>
      </c>
      <c r="P259" s="71">
        <v>0</v>
      </c>
    </row>
    <row r="260" spans="1:16" ht="43.2" x14ac:dyDescent="0.3">
      <c r="A260" s="181"/>
      <c r="B260" s="181"/>
      <c r="C260" s="181"/>
      <c r="D260" s="181"/>
      <c r="E260" s="181"/>
      <c r="F260" s="181"/>
      <c r="G260" s="181"/>
      <c r="H260" s="72" t="s">
        <v>5053</v>
      </c>
      <c r="I260" s="185">
        <v>45135</v>
      </c>
      <c r="J260" s="69" t="s">
        <v>4734</v>
      </c>
      <c r="K260" s="183">
        <v>45119</v>
      </c>
      <c r="L260" s="181" t="s">
        <v>354</v>
      </c>
      <c r="M260" s="181" t="s">
        <v>115</v>
      </c>
      <c r="N260" s="69" t="s">
        <v>4732</v>
      </c>
      <c r="O260" s="71">
        <v>78125</v>
      </c>
      <c r="P260" s="71">
        <v>0</v>
      </c>
    </row>
    <row r="261" spans="1:16" ht="28.8" x14ac:dyDescent="0.3">
      <c r="A261" s="181"/>
      <c r="B261" s="181"/>
      <c r="C261" s="181"/>
      <c r="D261" s="181"/>
      <c r="E261" s="181"/>
      <c r="F261" s="181"/>
      <c r="G261" s="181"/>
      <c r="H261" s="72" t="s">
        <v>5055</v>
      </c>
      <c r="I261" s="185">
        <v>45135</v>
      </c>
      <c r="J261" s="69" t="s">
        <v>4737</v>
      </c>
      <c r="K261" s="70">
        <v>45131</v>
      </c>
      <c r="L261" s="69" t="s">
        <v>267</v>
      </c>
      <c r="M261" s="181" t="s">
        <v>115</v>
      </c>
      <c r="N261" s="69" t="s">
        <v>4735</v>
      </c>
      <c r="O261" s="71">
        <v>1482500</v>
      </c>
      <c r="P261" s="71">
        <v>29650</v>
      </c>
    </row>
    <row r="262" spans="1:16" ht="28.8" x14ac:dyDescent="0.3">
      <c r="A262" s="181"/>
      <c r="B262" s="181"/>
      <c r="C262" s="181"/>
      <c r="D262" s="181"/>
      <c r="E262" s="181"/>
      <c r="F262" s="181"/>
      <c r="G262" s="181"/>
      <c r="H262" s="72" t="s">
        <v>5057</v>
      </c>
      <c r="I262" s="185">
        <v>45135</v>
      </c>
      <c r="J262" s="69" t="s">
        <v>4740</v>
      </c>
      <c r="K262" s="70">
        <v>45128</v>
      </c>
      <c r="L262" s="69" t="s">
        <v>90</v>
      </c>
      <c r="M262" s="181" t="s">
        <v>115</v>
      </c>
      <c r="N262" s="69" t="s">
        <v>4738</v>
      </c>
      <c r="O262" s="71">
        <v>1450000</v>
      </c>
      <c r="P262" s="71">
        <v>0</v>
      </c>
    </row>
    <row r="263" spans="1:16" ht="28.8" x14ac:dyDescent="0.3">
      <c r="A263" s="181"/>
      <c r="B263" s="181"/>
      <c r="C263" s="181"/>
      <c r="D263" s="181"/>
      <c r="E263" s="181"/>
      <c r="F263" s="181"/>
      <c r="G263" s="181"/>
      <c r="H263" s="72" t="s">
        <v>5059</v>
      </c>
      <c r="I263" s="185">
        <v>45135</v>
      </c>
      <c r="J263" s="69" t="s">
        <v>4743</v>
      </c>
      <c r="K263" s="70">
        <v>45127</v>
      </c>
      <c r="L263" s="69" t="s">
        <v>89</v>
      </c>
      <c r="M263" s="181" t="s">
        <v>115</v>
      </c>
      <c r="N263" s="69" t="s">
        <v>4741</v>
      </c>
      <c r="O263" s="71">
        <v>960000</v>
      </c>
      <c r="P263" s="71">
        <v>0</v>
      </c>
    </row>
    <row r="264" spans="1:16" ht="43.2" x14ac:dyDescent="0.3">
      <c r="A264" s="181"/>
      <c r="B264" s="181"/>
      <c r="C264" s="181"/>
      <c r="D264" s="181"/>
      <c r="E264" s="181"/>
      <c r="F264" s="181"/>
      <c r="G264" s="181"/>
      <c r="H264" s="72" t="s">
        <v>5061</v>
      </c>
      <c r="I264" s="185">
        <v>45135</v>
      </c>
      <c r="J264" s="69" t="s">
        <v>4746</v>
      </c>
      <c r="K264" s="70">
        <v>45131</v>
      </c>
      <c r="L264" s="69" t="s">
        <v>2212</v>
      </c>
      <c r="M264" s="181" t="s">
        <v>115</v>
      </c>
      <c r="N264" s="69" t="s">
        <v>4744</v>
      </c>
      <c r="O264" s="71">
        <v>1000000</v>
      </c>
      <c r="P264" s="71">
        <v>20000</v>
      </c>
    </row>
    <row r="265" spans="1:16" ht="43.2" x14ac:dyDescent="0.3">
      <c r="A265" s="181"/>
      <c r="B265" s="181"/>
      <c r="C265" s="181"/>
      <c r="D265" s="181"/>
      <c r="E265" s="181"/>
      <c r="F265" s="181"/>
      <c r="G265" s="181"/>
      <c r="H265" s="72" t="s">
        <v>5063</v>
      </c>
      <c r="I265" s="185">
        <v>45135</v>
      </c>
      <c r="J265" s="69" t="s">
        <v>4749</v>
      </c>
      <c r="K265" s="70">
        <v>45120</v>
      </c>
      <c r="L265" s="180" t="s">
        <v>654</v>
      </c>
      <c r="M265" s="180" t="s">
        <v>158</v>
      </c>
      <c r="N265" s="69" t="s">
        <v>4747</v>
      </c>
      <c r="O265" s="71">
        <v>6722000</v>
      </c>
      <c r="P265" s="71">
        <v>0</v>
      </c>
    </row>
    <row r="266" spans="1:16" ht="43.2" x14ac:dyDescent="0.3">
      <c r="A266" s="181"/>
      <c r="B266" s="181"/>
      <c r="C266" s="181"/>
      <c r="D266" s="181"/>
      <c r="E266" s="181"/>
      <c r="F266" s="181"/>
      <c r="G266" s="181"/>
      <c r="H266" s="72" t="s">
        <v>5065</v>
      </c>
      <c r="I266" s="185">
        <v>45135</v>
      </c>
      <c r="J266" s="69" t="s">
        <v>4752</v>
      </c>
      <c r="K266" s="70">
        <v>45124</v>
      </c>
      <c r="L266" s="181" t="s">
        <v>654</v>
      </c>
      <c r="M266" s="181" t="s">
        <v>158</v>
      </c>
      <c r="N266" s="69" t="s">
        <v>4750</v>
      </c>
      <c r="O266" s="71">
        <v>841500</v>
      </c>
      <c r="P266" s="71">
        <v>0</v>
      </c>
    </row>
    <row r="267" spans="1:16" ht="43.2" x14ac:dyDescent="0.3">
      <c r="A267" s="181"/>
      <c r="B267" s="181"/>
      <c r="C267" s="181"/>
      <c r="D267" s="181"/>
      <c r="E267" s="181"/>
      <c r="F267" s="181"/>
      <c r="G267" s="181"/>
      <c r="H267" s="72" t="s">
        <v>5067</v>
      </c>
      <c r="I267" s="185">
        <v>45135</v>
      </c>
      <c r="J267" s="69" t="s">
        <v>4755</v>
      </c>
      <c r="K267" s="70">
        <v>45127</v>
      </c>
      <c r="L267" s="181" t="s">
        <v>654</v>
      </c>
      <c r="M267" s="181" t="s">
        <v>158</v>
      </c>
      <c r="N267" s="69" t="s">
        <v>4753</v>
      </c>
      <c r="O267" s="71">
        <v>1020000</v>
      </c>
      <c r="P267" s="71">
        <v>0</v>
      </c>
    </row>
    <row r="268" spans="1:16" ht="43.2" x14ac:dyDescent="0.3">
      <c r="A268" s="181"/>
      <c r="B268" s="181"/>
      <c r="C268" s="180" t="s">
        <v>369</v>
      </c>
      <c r="D268" s="182">
        <v>44958</v>
      </c>
      <c r="E268" s="180" t="s">
        <v>1497</v>
      </c>
      <c r="F268" s="182">
        <v>44958</v>
      </c>
      <c r="G268" s="180" t="s">
        <v>235</v>
      </c>
      <c r="H268" s="72" t="s">
        <v>617</v>
      </c>
      <c r="I268" s="184">
        <v>44956</v>
      </c>
      <c r="J268" s="69" t="s">
        <v>215</v>
      </c>
      <c r="K268" s="70">
        <v>44944</v>
      </c>
      <c r="L268" s="181" t="s">
        <v>654</v>
      </c>
      <c r="M268" s="181" t="s">
        <v>158</v>
      </c>
      <c r="N268" s="69" t="s">
        <v>658</v>
      </c>
      <c r="O268" s="71">
        <v>3862000</v>
      </c>
      <c r="P268" s="71">
        <v>0</v>
      </c>
    </row>
    <row r="269" spans="1:16" ht="43.2" x14ac:dyDescent="0.3">
      <c r="A269" s="181"/>
      <c r="B269" s="181"/>
      <c r="C269" s="181"/>
      <c r="D269" s="181"/>
      <c r="E269" s="181"/>
      <c r="F269" s="181"/>
      <c r="G269" s="181"/>
      <c r="H269" s="72" t="s">
        <v>613</v>
      </c>
      <c r="I269" s="185">
        <v>44956</v>
      </c>
      <c r="J269" s="69" t="s">
        <v>220</v>
      </c>
      <c r="K269" s="70">
        <v>44938</v>
      </c>
      <c r="L269" s="181" t="s">
        <v>654</v>
      </c>
      <c r="M269" s="181" t="s">
        <v>158</v>
      </c>
      <c r="N269" s="69" t="s">
        <v>656</v>
      </c>
      <c r="O269" s="71">
        <v>5275000</v>
      </c>
      <c r="P269" s="71">
        <v>0</v>
      </c>
    </row>
    <row r="270" spans="1:16" ht="43.2" x14ac:dyDescent="0.3">
      <c r="A270" s="181"/>
      <c r="B270" s="181"/>
      <c r="C270" s="181"/>
      <c r="D270" s="181"/>
      <c r="E270" s="181"/>
      <c r="F270" s="181"/>
      <c r="G270" s="181"/>
      <c r="H270" s="72" t="s">
        <v>609</v>
      </c>
      <c r="I270" s="185">
        <v>44956</v>
      </c>
      <c r="J270" s="69" t="s">
        <v>221</v>
      </c>
      <c r="K270" s="70">
        <v>44937</v>
      </c>
      <c r="L270" s="180" t="s">
        <v>354</v>
      </c>
      <c r="M270" s="180" t="s">
        <v>115</v>
      </c>
      <c r="N270" s="69" t="s">
        <v>652</v>
      </c>
      <c r="O270" s="71">
        <v>720000</v>
      </c>
      <c r="P270" s="71">
        <v>0</v>
      </c>
    </row>
    <row r="271" spans="1:16" ht="43.2" x14ac:dyDescent="0.3">
      <c r="A271" s="181"/>
      <c r="B271" s="181"/>
      <c r="C271" s="181"/>
      <c r="D271" s="181"/>
      <c r="E271" s="181"/>
      <c r="F271" s="181"/>
      <c r="G271" s="181"/>
      <c r="H271" s="72" t="s">
        <v>607</v>
      </c>
      <c r="I271" s="185">
        <v>44956</v>
      </c>
      <c r="J271" s="69" t="s">
        <v>201</v>
      </c>
      <c r="K271" s="70">
        <v>44936</v>
      </c>
      <c r="L271" s="181" t="s">
        <v>354</v>
      </c>
      <c r="M271" s="181" t="s">
        <v>115</v>
      </c>
      <c r="N271" s="69" t="s">
        <v>650</v>
      </c>
      <c r="O271" s="71">
        <v>840000</v>
      </c>
      <c r="P271" s="71">
        <v>0</v>
      </c>
    </row>
    <row r="272" spans="1:16" ht="43.2" x14ac:dyDescent="0.3">
      <c r="A272" s="181"/>
      <c r="B272" s="181"/>
      <c r="C272" s="181"/>
      <c r="D272" s="181"/>
      <c r="E272" s="181"/>
      <c r="F272" s="181"/>
      <c r="G272" s="181"/>
      <c r="H272" s="72" t="s">
        <v>603</v>
      </c>
      <c r="I272" s="185">
        <v>44956</v>
      </c>
      <c r="J272" s="69" t="s">
        <v>222</v>
      </c>
      <c r="K272" s="70">
        <v>44950</v>
      </c>
      <c r="L272" s="180" t="s">
        <v>84</v>
      </c>
      <c r="M272" s="180" t="s">
        <v>185</v>
      </c>
      <c r="N272" s="69" t="s">
        <v>645</v>
      </c>
      <c r="O272" s="71">
        <v>47730</v>
      </c>
      <c r="P272" s="71">
        <v>0</v>
      </c>
    </row>
    <row r="273" spans="1:16" ht="57.6" x14ac:dyDescent="0.3">
      <c r="A273" s="181"/>
      <c r="B273" s="181"/>
      <c r="C273" s="181"/>
      <c r="D273" s="181"/>
      <c r="E273" s="181"/>
      <c r="F273" s="181"/>
      <c r="G273" s="181"/>
      <c r="H273" s="72" t="s">
        <v>586</v>
      </c>
      <c r="I273" s="185">
        <v>44956</v>
      </c>
      <c r="J273" s="69" t="s">
        <v>223</v>
      </c>
      <c r="K273" s="70">
        <v>44931</v>
      </c>
      <c r="L273" s="181" t="s">
        <v>84</v>
      </c>
      <c r="M273" s="181" t="s">
        <v>185</v>
      </c>
      <c r="N273" s="69" t="s">
        <v>641</v>
      </c>
      <c r="O273" s="71">
        <v>325952</v>
      </c>
      <c r="P273" s="71">
        <v>0</v>
      </c>
    </row>
    <row r="274" spans="1:16" ht="43.2" x14ac:dyDescent="0.3">
      <c r="A274" s="181"/>
      <c r="B274" s="181"/>
      <c r="C274" s="180" t="s">
        <v>2437</v>
      </c>
      <c r="D274" s="182">
        <v>44972</v>
      </c>
      <c r="E274" s="180" t="s">
        <v>2436</v>
      </c>
      <c r="F274" s="182">
        <v>44973</v>
      </c>
      <c r="G274" s="180" t="s">
        <v>182</v>
      </c>
      <c r="H274" s="72" t="s">
        <v>1773</v>
      </c>
      <c r="I274" s="184">
        <v>44971</v>
      </c>
      <c r="J274" s="69" t="s">
        <v>1781</v>
      </c>
      <c r="K274" s="70">
        <v>44959</v>
      </c>
      <c r="L274" s="69" t="s">
        <v>654</v>
      </c>
      <c r="M274" s="69" t="s">
        <v>158</v>
      </c>
      <c r="N274" s="69" t="s">
        <v>1779</v>
      </c>
      <c r="O274" s="71">
        <v>895000</v>
      </c>
      <c r="P274" s="71">
        <v>0</v>
      </c>
    </row>
    <row r="275" spans="1:16" ht="43.2" x14ac:dyDescent="0.3">
      <c r="A275" s="181"/>
      <c r="B275" s="181"/>
      <c r="C275" s="181"/>
      <c r="D275" s="181"/>
      <c r="E275" s="181"/>
      <c r="F275" s="181"/>
      <c r="G275" s="181"/>
      <c r="H275" s="72" t="s">
        <v>1769</v>
      </c>
      <c r="I275" s="185">
        <v>44971</v>
      </c>
      <c r="J275" s="69" t="s">
        <v>1778</v>
      </c>
      <c r="K275" s="70">
        <v>44963</v>
      </c>
      <c r="L275" s="69" t="s">
        <v>1774</v>
      </c>
      <c r="M275" s="69" t="s">
        <v>113</v>
      </c>
      <c r="N275" s="69" t="s">
        <v>1776</v>
      </c>
      <c r="O275" s="71">
        <v>5150000</v>
      </c>
      <c r="P275" s="71">
        <v>0</v>
      </c>
    </row>
    <row r="276" spans="1:16" ht="43.2" x14ac:dyDescent="0.3">
      <c r="A276" s="181"/>
      <c r="B276" s="181"/>
      <c r="C276" s="181"/>
      <c r="D276" s="181"/>
      <c r="E276" s="181"/>
      <c r="F276" s="181"/>
      <c r="G276" s="181"/>
      <c r="H276" s="72" t="s">
        <v>1785</v>
      </c>
      <c r="I276" s="185">
        <v>44971</v>
      </c>
      <c r="J276" s="69" t="s">
        <v>1773</v>
      </c>
      <c r="K276" s="70">
        <v>44960</v>
      </c>
      <c r="L276" s="180" t="s">
        <v>354</v>
      </c>
      <c r="M276" s="180" t="s">
        <v>160</v>
      </c>
      <c r="N276" s="69" t="s">
        <v>1771</v>
      </c>
      <c r="O276" s="71">
        <v>480000</v>
      </c>
      <c r="P276" s="71">
        <v>0</v>
      </c>
    </row>
    <row r="277" spans="1:16" ht="43.2" x14ac:dyDescent="0.3">
      <c r="A277" s="181"/>
      <c r="B277" s="181"/>
      <c r="C277" s="181"/>
      <c r="D277" s="181"/>
      <c r="E277" s="181"/>
      <c r="F277" s="181"/>
      <c r="G277" s="181"/>
      <c r="H277" s="72" t="s">
        <v>1788</v>
      </c>
      <c r="I277" s="185">
        <v>44971</v>
      </c>
      <c r="J277" s="69" t="s">
        <v>1769</v>
      </c>
      <c r="K277" s="70">
        <v>44959</v>
      </c>
      <c r="L277" s="181" t="s">
        <v>354</v>
      </c>
      <c r="M277" s="181" t="s">
        <v>160</v>
      </c>
      <c r="N277" s="69" t="s">
        <v>1766</v>
      </c>
      <c r="O277" s="71">
        <v>748000</v>
      </c>
      <c r="P277" s="71">
        <v>0</v>
      </c>
    </row>
    <row r="278" spans="1:16" ht="43.2" x14ac:dyDescent="0.3">
      <c r="A278" s="181"/>
      <c r="B278" s="181"/>
      <c r="C278" s="180" t="s">
        <v>2271</v>
      </c>
      <c r="D278" s="182">
        <v>44980</v>
      </c>
      <c r="E278" s="180" t="s">
        <v>2434</v>
      </c>
      <c r="F278" s="182">
        <v>44981</v>
      </c>
      <c r="G278" s="180" t="s">
        <v>220</v>
      </c>
      <c r="H278" s="72" t="s">
        <v>2423</v>
      </c>
      <c r="I278" s="184">
        <v>44979</v>
      </c>
      <c r="J278" s="69" t="s">
        <v>2195</v>
      </c>
      <c r="K278" s="70">
        <v>44958</v>
      </c>
      <c r="L278" s="180" t="s">
        <v>89</v>
      </c>
      <c r="M278" s="181" t="s">
        <v>160</v>
      </c>
      <c r="N278" s="69" t="s">
        <v>2193</v>
      </c>
      <c r="O278" s="71">
        <v>946000</v>
      </c>
      <c r="P278" s="71">
        <v>0</v>
      </c>
    </row>
    <row r="279" spans="1:16" ht="28.8" x14ac:dyDescent="0.3">
      <c r="A279" s="181"/>
      <c r="B279" s="181"/>
      <c r="C279" s="181"/>
      <c r="D279" s="181"/>
      <c r="E279" s="181"/>
      <c r="F279" s="181"/>
      <c r="G279" s="181"/>
      <c r="H279" s="72" t="s">
        <v>2427</v>
      </c>
      <c r="I279" s="185">
        <v>44979</v>
      </c>
      <c r="J279" s="69" t="s">
        <v>2203</v>
      </c>
      <c r="K279" s="70">
        <v>44957</v>
      </c>
      <c r="L279" s="181" t="s">
        <v>89</v>
      </c>
      <c r="M279" s="69" t="s">
        <v>115</v>
      </c>
      <c r="N279" s="69" t="s">
        <v>2201</v>
      </c>
      <c r="O279" s="71">
        <v>996000</v>
      </c>
      <c r="P279" s="71">
        <v>0</v>
      </c>
    </row>
    <row r="280" spans="1:16" ht="43.2" x14ac:dyDescent="0.3">
      <c r="A280" s="181"/>
      <c r="B280" s="181"/>
      <c r="C280" s="181"/>
      <c r="D280" s="181"/>
      <c r="E280" s="181"/>
      <c r="F280" s="181"/>
      <c r="G280" s="181"/>
      <c r="H280" s="72" t="s">
        <v>1914</v>
      </c>
      <c r="I280" s="185">
        <v>44979</v>
      </c>
      <c r="J280" s="69" t="s">
        <v>2136</v>
      </c>
      <c r="K280" s="70">
        <v>44958</v>
      </c>
      <c r="L280" s="69" t="s">
        <v>84</v>
      </c>
      <c r="M280" s="69" t="s">
        <v>185</v>
      </c>
      <c r="N280" s="69" t="s">
        <v>2134</v>
      </c>
      <c r="O280" s="71">
        <v>314448</v>
      </c>
      <c r="P280" s="71">
        <v>0</v>
      </c>
    </row>
    <row r="281" spans="1:16" ht="28.8" x14ac:dyDescent="0.3">
      <c r="A281" s="181"/>
      <c r="B281" s="181"/>
      <c r="C281" s="181"/>
      <c r="D281" s="181"/>
      <c r="E281" s="181"/>
      <c r="F281" s="181"/>
      <c r="G281" s="181"/>
      <c r="H281" s="72" t="s">
        <v>2421</v>
      </c>
      <c r="I281" s="185">
        <v>44979</v>
      </c>
      <c r="J281" s="69" t="s">
        <v>2191</v>
      </c>
      <c r="K281" s="70">
        <v>44970</v>
      </c>
      <c r="L281" s="69" t="s">
        <v>354</v>
      </c>
      <c r="M281" s="180" t="s">
        <v>160</v>
      </c>
      <c r="N281" s="69" t="s">
        <v>2189</v>
      </c>
      <c r="O281" s="71">
        <v>360000</v>
      </c>
      <c r="P281" s="71">
        <v>0</v>
      </c>
    </row>
    <row r="282" spans="1:16" ht="43.2" x14ac:dyDescent="0.3">
      <c r="A282" s="181"/>
      <c r="B282" s="181"/>
      <c r="C282" s="181"/>
      <c r="D282" s="181"/>
      <c r="E282" s="181"/>
      <c r="F282" s="181"/>
      <c r="G282" s="181"/>
      <c r="H282" s="72" t="s">
        <v>2425</v>
      </c>
      <c r="I282" s="185">
        <v>44979</v>
      </c>
      <c r="J282" s="69" t="s">
        <v>2199</v>
      </c>
      <c r="K282" s="70">
        <v>44952</v>
      </c>
      <c r="L282" s="180" t="s">
        <v>90</v>
      </c>
      <c r="M282" s="181" t="s">
        <v>160</v>
      </c>
      <c r="N282" s="69" t="s">
        <v>2197</v>
      </c>
      <c r="O282" s="71">
        <v>1500000</v>
      </c>
      <c r="P282" s="71">
        <v>0</v>
      </c>
    </row>
    <row r="283" spans="1:16" ht="28.8" x14ac:dyDescent="0.3">
      <c r="A283" s="181"/>
      <c r="B283" s="181"/>
      <c r="C283" s="181"/>
      <c r="D283" s="181"/>
      <c r="E283" s="181"/>
      <c r="F283" s="181"/>
      <c r="G283" s="181"/>
      <c r="H283" s="72" t="s">
        <v>2429</v>
      </c>
      <c r="I283" s="185">
        <v>44979</v>
      </c>
      <c r="J283" s="69" t="s">
        <v>2207</v>
      </c>
      <c r="K283" s="70">
        <v>44960</v>
      </c>
      <c r="L283" s="181" t="s">
        <v>90</v>
      </c>
      <c r="M283" s="180" t="s">
        <v>115</v>
      </c>
      <c r="N283" s="69" t="s">
        <v>2205</v>
      </c>
      <c r="O283" s="71">
        <v>1450000</v>
      </c>
      <c r="P283" s="71">
        <v>0</v>
      </c>
    </row>
    <row r="284" spans="1:16" ht="28.8" x14ac:dyDescent="0.3">
      <c r="A284" s="181"/>
      <c r="B284" s="181"/>
      <c r="C284" s="181"/>
      <c r="D284" s="181"/>
      <c r="E284" s="181"/>
      <c r="F284" s="181"/>
      <c r="G284" s="181"/>
      <c r="H284" s="72" t="s">
        <v>2431</v>
      </c>
      <c r="I284" s="185">
        <v>44979</v>
      </c>
      <c r="J284" s="69" t="s">
        <v>2211</v>
      </c>
      <c r="K284" s="70">
        <v>44953</v>
      </c>
      <c r="L284" s="69" t="s">
        <v>267</v>
      </c>
      <c r="M284" s="181" t="s">
        <v>115</v>
      </c>
      <c r="N284" s="69" t="s">
        <v>2209</v>
      </c>
      <c r="O284" s="71">
        <v>1497500</v>
      </c>
      <c r="P284" s="71">
        <v>29950</v>
      </c>
    </row>
    <row r="285" spans="1:16" ht="28.8" x14ac:dyDescent="0.3">
      <c r="A285" s="181"/>
      <c r="B285" s="181"/>
      <c r="C285" s="181"/>
      <c r="D285" s="181"/>
      <c r="E285" s="181"/>
      <c r="F285" s="181"/>
      <c r="G285" s="181"/>
      <c r="H285" s="72" t="s">
        <v>2433</v>
      </c>
      <c r="I285" s="185">
        <v>44979</v>
      </c>
      <c r="J285" s="69" t="s">
        <v>2216</v>
      </c>
      <c r="K285" s="70">
        <v>44963</v>
      </c>
      <c r="L285" s="69" t="s">
        <v>2212</v>
      </c>
      <c r="M285" s="181" t="s">
        <v>115</v>
      </c>
      <c r="N285" s="69" t="s">
        <v>2214</v>
      </c>
      <c r="O285" s="71">
        <v>2000000</v>
      </c>
      <c r="P285" s="71">
        <v>234234</v>
      </c>
    </row>
    <row r="286" spans="1:16" ht="43.2" x14ac:dyDescent="0.3">
      <c r="A286" s="181"/>
      <c r="B286" s="181"/>
      <c r="C286" s="180" t="s">
        <v>2851</v>
      </c>
      <c r="D286" s="182" t="s">
        <v>714</v>
      </c>
      <c r="E286" s="180" t="s">
        <v>714</v>
      </c>
      <c r="F286" s="182" t="s">
        <v>714</v>
      </c>
      <c r="G286" s="180" t="s">
        <v>620</v>
      </c>
      <c r="H286" s="72" t="s">
        <v>2512</v>
      </c>
      <c r="I286" s="184">
        <v>44992</v>
      </c>
      <c r="J286" s="69" t="s">
        <v>2661</v>
      </c>
      <c r="K286" s="182">
        <v>44977</v>
      </c>
      <c r="L286" s="180" t="s">
        <v>1774</v>
      </c>
      <c r="M286" s="180" t="s">
        <v>113</v>
      </c>
      <c r="N286" s="69" t="s">
        <v>2659</v>
      </c>
      <c r="O286" s="71">
        <v>560000</v>
      </c>
      <c r="P286" s="71">
        <v>0</v>
      </c>
    </row>
    <row r="287" spans="1:16" ht="43.2" x14ac:dyDescent="0.3">
      <c r="A287" s="181"/>
      <c r="B287" s="181"/>
      <c r="C287" s="181"/>
      <c r="D287" s="181"/>
      <c r="E287" s="181"/>
      <c r="F287" s="181"/>
      <c r="G287" s="181"/>
      <c r="H287" s="72" t="s">
        <v>2825</v>
      </c>
      <c r="I287" s="185">
        <v>44992</v>
      </c>
      <c r="J287" s="69" t="s">
        <v>2658</v>
      </c>
      <c r="K287" s="183">
        <v>44977</v>
      </c>
      <c r="L287" s="181" t="s">
        <v>1774</v>
      </c>
      <c r="M287" s="181" t="s">
        <v>113</v>
      </c>
      <c r="N287" s="69" t="s">
        <v>2656</v>
      </c>
      <c r="O287" s="71">
        <v>690000</v>
      </c>
      <c r="P287" s="71">
        <v>0</v>
      </c>
    </row>
    <row r="288" spans="1:16" ht="43.2" x14ac:dyDescent="0.3">
      <c r="A288" s="181"/>
      <c r="B288" s="181"/>
      <c r="C288" s="181"/>
      <c r="D288" s="181"/>
      <c r="E288" s="181"/>
      <c r="F288" s="181"/>
      <c r="G288" s="181"/>
      <c r="H288" s="72" t="s">
        <v>2823</v>
      </c>
      <c r="I288" s="185">
        <v>44992</v>
      </c>
      <c r="J288" s="69" t="s">
        <v>2655</v>
      </c>
      <c r="K288" s="182">
        <v>44979</v>
      </c>
      <c r="L288" s="180" t="s">
        <v>354</v>
      </c>
      <c r="M288" s="180" t="s">
        <v>160</v>
      </c>
      <c r="N288" s="69" t="s">
        <v>2653</v>
      </c>
      <c r="O288" s="71">
        <v>484000</v>
      </c>
      <c r="P288" s="71">
        <v>0</v>
      </c>
    </row>
    <row r="289" spans="1:16" ht="43.2" x14ac:dyDescent="0.3">
      <c r="A289" s="181"/>
      <c r="B289" s="181"/>
      <c r="C289" s="181"/>
      <c r="D289" s="181"/>
      <c r="E289" s="181"/>
      <c r="F289" s="181"/>
      <c r="G289" s="181"/>
      <c r="H289" s="72" t="s">
        <v>2821</v>
      </c>
      <c r="I289" s="185">
        <v>44992</v>
      </c>
      <c r="J289" s="69" t="s">
        <v>2652</v>
      </c>
      <c r="K289" s="183">
        <v>44979</v>
      </c>
      <c r="L289" s="181" t="s">
        <v>354</v>
      </c>
      <c r="M289" s="181" t="s">
        <v>160</v>
      </c>
      <c r="N289" s="69" t="s">
        <v>2650</v>
      </c>
      <c r="O289" s="71">
        <v>484000</v>
      </c>
      <c r="P289" s="71">
        <v>0</v>
      </c>
    </row>
    <row r="290" spans="1:16" ht="43.2" x14ac:dyDescent="0.3">
      <c r="A290" s="181"/>
      <c r="B290" s="181"/>
      <c r="C290" s="181"/>
      <c r="D290" s="181"/>
      <c r="E290" s="181"/>
      <c r="F290" s="181"/>
      <c r="G290" s="181"/>
      <c r="H290" s="72" t="s">
        <v>2819</v>
      </c>
      <c r="I290" s="185">
        <v>44992</v>
      </c>
      <c r="J290" s="69" t="s">
        <v>2648</v>
      </c>
      <c r="K290" s="70">
        <v>44981</v>
      </c>
      <c r="L290" s="69" t="s">
        <v>84</v>
      </c>
      <c r="M290" s="69" t="s">
        <v>185</v>
      </c>
      <c r="N290" s="69" t="s">
        <v>2646</v>
      </c>
      <c r="O290" s="71">
        <v>47730</v>
      </c>
      <c r="P290" s="71">
        <v>0</v>
      </c>
    </row>
    <row r="291" spans="1:16" x14ac:dyDescent="0.3">
      <c r="A291" s="181"/>
      <c r="B291" s="180" t="s">
        <v>2445</v>
      </c>
      <c r="C291" s="181"/>
      <c r="D291" s="181"/>
      <c r="E291" s="181"/>
      <c r="F291" s="181"/>
      <c r="G291" s="181"/>
      <c r="H291" s="181"/>
      <c r="I291" s="181"/>
      <c r="J291" s="181"/>
      <c r="K291" s="181"/>
      <c r="L291" s="181"/>
      <c r="M291" s="181"/>
      <c r="N291" s="181"/>
      <c r="O291" s="71">
        <v>112730826</v>
      </c>
      <c r="P291" s="71">
        <v>403154</v>
      </c>
    </row>
    <row r="292" spans="1:16" ht="43.2" x14ac:dyDescent="0.3">
      <c r="A292" s="181"/>
      <c r="B292" s="180" t="s">
        <v>96</v>
      </c>
      <c r="C292" s="180" t="s">
        <v>714</v>
      </c>
      <c r="D292" s="182" t="s">
        <v>714</v>
      </c>
      <c r="E292" s="180" t="s">
        <v>714</v>
      </c>
      <c r="F292" s="182" t="s">
        <v>714</v>
      </c>
      <c r="G292" s="180" t="s">
        <v>714</v>
      </c>
      <c r="H292" s="187" t="s">
        <v>2853</v>
      </c>
      <c r="I292" s="187" t="s">
        <v>714</v>
      </c>
      <c r="J292" s="69" t="s">
        <v>3177</v>
      </c>
      <c r="K292" s="70">
        <v>44973</v>
      </c>
      <c r="L292" s="69" t="s">
        <v>354</v>
      </c>
      <c r="M292" s="69" t="s">
        <v>266</v>
      </c>
      <c r="N292" s="69" t="s">
        <v>3175</v>
      </c>
      <c r="O292" s="71">
        <v>220000</v>
      </c>
      <c r="P292" s="71">
        <v>0</v>
      </c>
    </row>
    <row r="293" spans="1:16" ht="43.2" x14ac:dyDescent="0.3">
      <c r="A293" s="181"/>
      <c r="B293" s="181"/>
      <c r="C293" s="181"/>
      <c r="D293" s="181"/>
      <c r="E293" s="181"/>
      <c r="F293" s="181"/>
      <c r="G293" s="181"/>
      <c r="H293" s="186"/>
      <c r="I293" s="186"/>
      <c r="J293" s="69" t="s">
        <v>3182</v>
      </c>
      <c r="K293" s="70">
        <v>45012</v>
      </c>
      <c r="L293" s="69" t="s">
        <v>3178</v>
      </c>
      <c r="M293" s="69" t="s">
        <v>123</v>
      </c>
      <c r="N293" s="69" t="s">
        <v>3180</v>
      </c>
      <c r="O293" s="71">
        <v>25055240</v>
      </c>
      <c r="P293" s="71">
        <v>0</v>
      </c>
    </row>
    <row r="294" spans="1:16" ht="43.2" x14ac:dyDescent="0.3">
      <c r="A294" s="181"/>
      <c r="B294" s="181"/>
      <c r="C294" s="181"/>
      <c r="D294" s="181"/>
      <c r="E294" s="181"/>
      <c r="F294" s="181"/>
      <c r="G294" s="181"/>
      <c r="H294" s="186"/>
      <c r="I294" s="186"/>
      <c r="J294" s="69" t="s">
        <v>3658</v>
      </c>
      <c r="K294" s="70">
        <v>45044</v>
      </c>
      <c r="L294" s="69" t="s">
        <v>1623</v>
      </c>
      <c r="M294" s="69" t="s">
        <v>104</v>
      </c>
      <c r="N294" s="69" t="s">
        <v>3655</v>
      </c>
      <c r="O294" s="71">
        <v>178977</v>
      </c>
      <c r="P294" s="71">
        <v>0</v>
      </c>
    </row>
    <row r="295" spans="1:16" ht="43.2" x14ac:dyDescent="0.3">
      <c r="A295" s="181"/>
      <c r="B295" s="181"/>
      <c r="C295" s="181"/>
      <c r="D295" s="181"/>
      <c r="E295" s="181"/>
      <c r="F295" s="181"/>
      <c r="G295" s="181"/>
      <c r="H295" s="186"/>
      <c r="I295" s="186"/>
      <c r="J295" s="69" t="s">
        <v>3663</v>
      </c>
      <c r="K295" s="182">
        <v>45022</v>
      </c>
      <c r="L295" s="180" t="s">
        <v>354</v>
      </c>
      <c r="M295" s="180" t="s">
        <v>263</v>
      </c>
      <c r="N295" s="69" t="s">
        <v>3661</v>
      </c>
      <c r="O295" s="71">
        <v>410000</v>
      </c>
      <c r="P295" s="71">
        <v>0</v>
      </c>
    </row>
    <row r="296" spans="1:16" ht="43.2" x14ac:dyDescent="0.3">
      <c r="A296" s="181"/>
      <c r="B296" s="181"/>
      <c r="C296" s="181"/>
      <c r="D296" s="181"/>
      <c r="E296" s="181"/>
      <c r="F296" s="181"/>
      <c r="G296" s="181"/>
      <c r="H296" s="186"/>
      <c r="I296" s="186"/>
      <c r="J296" s="69" t="s">
        <v>3666</v>
      </c>
      <c r="K296" s="183">
        <v>45022</v>
      </c>
      <c r="L296" s="181" t="s">
        <v>354</v>
      </c>
      <c r="M296" s="181" t="s">
        <v>263</v>
      </c>
      <c r="N296" s="69" t="s">
        <v>3664</v>
      </c>
      <c r="O296" s="71">
        <v>296000</v>
      </c>
      <c r="P296" s="71">
        <v>0</v>
      </c>
    </row>
    <row r="297" spans="1:16" ht="43.2" x14ac:dyDescent="0.3">
      <c r="A297" s="181"/>
      <c r="B297" s="181"/>
      <c r="C297" s="181"/>
      <c r="D297" s="181"/>
      <c r="E297" s="181"/>
      <c r="F297" s="181"/>
      <c r="G297" s="181"/>
      <c r="H297" s="186"/>
      <c r="I297" s="186"/>
      <c r="J297" s="69" t="s">
        <v>3670</v>
      </c>
      <c r="K297" s="70">
        <v>45033</v>
      </c>
      <c r="L297" s="69" t="s">
        <v>3424</v>
      </c>
      <c r="M297" s="69" t="s">
        <v>325</v>
      </c>
      <c r="N297" s="69" t="s">
        <v>3667</v>
      </c>
      <c r="O297" s="71">
        <v>300000</v>
      </c>
      <c r="P297" s="71">
        <v>0</v>
      </c>
    </row>
    <row r="298" spans="1:16" ht="43.2" x14ac:dyDescent="0.3">
      <c r="A298" s="181"/>
      <c r="B298" s="181"/>
      <c r="C298" s="181"/>
      <c r="D298" s="181"/>
      <c r="E298" s="181"/>
      <c r="F298" s="181"/>
      <c r="G298" s="181"/>
      <c r="H298" s="186"/>
      <c r="I298" s="186"/>
      <c r="J298" s="69" t="s">
        <v>3046</v>
      </c>
      <c r="K298" s="182">
        <v>44993</v>
      </c>
      <c r="L298" s="180" t="s">
        <v>354</v>
      </c>
      <c r="M298" s="180" t="s">
        <v>1450</v>
      </c>
      <c r="N298" s="69" t="s">
        <v>3044</v>
      </c>
      <c r="O298" s="71">
        <v>880000</v>
      </c>
      <c r="P298" s="71">
        <v>0</v>
      </c>
    </row>
    <row r="299" spans="1:16" ht="43.2" x14ac:dyDescent="0.3">
      <c r="A299" s="181"/>
      <c r="B299" s="181"/>
      <c r="C299" s="181"/>
      <c r="D299" s="181"/>
      <c r="E299" s="181"/>
      <c r="F299" s="181"/>
      <c r="G299" s="181"/>
      <c r="H299" s="186"/>
      <c r="I299" s="186"/>
      <c r="J299" s="69" t="s">
        <v>3050</v>
      </c>
      <c r="K299" s="183">
        <v>44993</v>
      </c>
      <c r="L299" s="181" t="s">
        <v>354</v>
      </c>
      <c r="M299" s="181" t="s">
        <v>1450</v>
      </c>
      <c r="N299" s="69" t="s">
        <v>3048</v>
      </c>
      <c r="O299" s="71">
        <v>860000</v>
      </c>
      <c r="P299" s="71">
        <v>0</v>
      </c>
    </row>
    <row r="300" spans="1:16" ht="43.2" x14ac:dyDescent="0.3">
      <c r="A300" s="181"/>
      <c r="B300" s="181"/>
      <c r="C300" s="181"/>
      <c r="D300" s="181"/>
      <c r="E300" s="181"/>
      <c r="F300" s="181"/>
      <c r="G300" s="181"/>
      <c r="H300" s="186"/>
      <c r="I300" s="186"/>
      <c r="J300" s="69" t="s">
        <v>3136</v>
      </c>
      <c r="K300" s="70">
        <v>44986</v>
      </c>
      <c r="L300" s="69" t="s">
        <v>1623</v>
      </c>
      <c r="M300" s="69" t="s">
        <v>104</v>
      </c>
      <c r="N300" s="69" t="s">
        <v>3134</v>
      </c>
      <c r="O300" s="71">
        <v>215764</v>
      </c>
      <c r="P300" s="71">
        <v>0</v>
      </c>
    </row>
    <row r="301" spans="1:16" ht="43.2" x14ac:dyDescent="0.3">
      <c r="A301" s="181"/>
      <c r="B301" s="181"/>
      <c r="C301" s="181"/>
      <c r="D301" s="181"/>
      <c r="E301" s="181"/>
      <c r="F301" s="181"/>
      <c r="G301" s="181"/>
      <c r="H301" s="186"/>
      <c r="I301" s="186"/>
      <c r="J301" s="69" t="s">
        <v>3165</v>
      </c>
      <c r="K301" s="182">
        <v>44971</v>
      </c>
      <c r="L301" s="180" t="s">
        <v>354</v>
      </c>
      <c r="M301" s="180" t="s">
        <v>266</v>
      </c>
      <c r="N301" s="69" t="s">
        <v>3163</v>
      </c>
      <c r="O301" s="71">
        <v>440000</v>
      </c>
      <c r="P301" s="71">
        <v>0</v>
      </c>
    </row>
    <row r="302" spans="1:16" ht="43.2" x14ac:dyDescent="0.3">
      <c r="A302" s="181"/>
      <c r="B302" s="181"/>
      <c r="C302" s="181"/>
      <c r="D302" s="181"/>
      <c r="E302" s="181"/>
      <c r="F302" s="181"/>
      <c r="G302" s="181"/>
      <c r="H302" s="186"/>
      <c r="I302" s="186"/>
      <c r="J302" s="69" t="s">
        <v>3168</v>
      </c>
      <c r="K302" s="183">
        <v>44971</v>
      </c>
      <c r="L302" s="181" t="s">
        <v>354</v>
      </c>
      <c r="M302" s="181" t="s">
        <v>266</v>
      </c>
      <c r="N302" s="69" t="s">
        <v>3166</v>
      </c>
      <c r="O302" s="71">
        <v>530000</v>
      </c>
      <c r="P302" s="71">
        <v>0</v>
      </c>
    </row>
    <row r="303" spans="1:16" ht="43.2" x14ac:dyDescent="0.3">
      <c r="A303" s="181"/>
      <c r="B303" s="181"/>
      <c r="C303" s="181"/>
      <c r="D303" s="181"/>
      <c r="E303" s="181"/>
      <c r="F303" s="181"/>
      <c r="G303" s="181"/>
      <c r="H303" s="186"/>
      <c r="I303" s="186"/>
      <c r="J303" s="69" t="s">
        <v>3171</v>
      </c>
      <c r="K303" s="182">
        <v>44972</v>
      </c>
      <c r="L303" s="181" t="s">
        <v>354</v>
      </c>
      <c r="M303" s="181" t="s">
        <v>266</v>
      </c>
      <c r="N303" s="69" t="s">
        <v>3169</v>
      </c>
      <c r="O303" s="71">
        <v>440000</v>
      </c>
      <c r="P303" s="71">
        <v>0</v>
      </c>
    </row>
    <row r="304" spans="1:16" ht="43.2" x14ac:dyDescent="0.3">
      <c r="A304" s="181"/>
      <c r="B304" s="181"/>
      <c r="C304" s="181"/>
      <c r="D304" s="181"/>
      <c r="E304" s="181"/>
      <c r="F304" s="181"/>
      <c r="G304" s="181"/>
      <c r="H304" s="186"/>
      <c r="I304" s="186"/>
      <c r="J304" s="69" t="s">
        <v>3174</v>
      </c>
      <c r="K304" s="183">
        <v>44972</v>
      </c>
      <c r="L304" s="181" t="s">
        <v>354</v>
      </c>
      <c r="M304" s="181" t="s">
        <v>266</v>
      </c>
      <c r="N304" s="69" t="s">
        <v>3172</v>
      </c>
      <c r="O304" s="71">
        <v>530000</v>
      </c>
      <c r="P304" s="71">
        <v>0</v>
      </c>
    </row>
    <row r="305" spans="1:16" ht="28.8" x14ac:dyDescent="0.3">
      <c r="A305" s="181"/>
      <c r="B305" s="181"/>
      <c r="C305" s="181"/>
      <c r="D305" s="181"/>
      <c r="E305" s="181"/>
      <c r="F305" s="181"/>
      <c r="G305" s="181"/>
      <c r="H305" s="186"/>
      <c r="I305" s="186"/>
      <c r="J305" s="69" t="s">
        <v>3265</v>
      </c>
      <c r="K305" s="70">
        <v>44998</v>
      </c>
      <c r="L305" s="69" t="s">
        <v>1964</v>
      </c>
      <c r="M305" s="180" t="s">
        <v>1450</v>
      </c>
      <c r="N305" s="69" t="s">
        <v>3263</v>
      </c>
      <c r="O305" s="71">
        <v>1490350</v>
      </c>
      <c r="P305" s="71">
        <v>29807</v>
      </c>
    </row>
    <row r="306" spans="1:16" ht="28.8" x14ac:dyDescent="0.3">
      <c r="A306" s="181"/>
      <c r="B306" s="181"/>
      <c r="C306" s="181"/>
      <c r="D306" s="181"/>
      <c r="E306" s="181"/>
      <c r="F306" s="181"/>
      <c r="G306" s="181"/>
      <c r="H306" s="186"/>
      <c r="I306" s="186"/>
      <c r="J306" s="69" t="s">
        <v>3270</v>
      </c>
      <c r="K306" s="70">
        <v>44999</v>
      </c>
      <c r="L306" s="69" t="s">
        <v>90</v>
      </c>
      <c r="M306" s="181" t="s">
        <v>1450</v>
      </c>
      <c r="N306" s="69" t="s">
        <v>3267</v>
      </c>
      <c r="O306" s="71">
        <v>1465000</v>
      </c>
      <c r="P306" s="71">
        <v>0</v>
      </c>
    </row>
    <row r="307" spans="1:16" ht="28.8" x14ac:dyDescent="0.3">
      <c r="A307" s="181"/>
      <c r="B307" s="181"/>
      <c r="C307" s="181"/>
      <c r="D307" s="181"/>
      <c r="E307" s="181"/>
      <c r="F307" s="181"/>
      <c r="G307" s="181"/>
      <c r="H307" s="186"/>
      <c r="I307" s="186"/>
      <c r="J307" s="69" t="s">
        <v>3273</v>
      </c>
      <c r="K307" s="70">
        <v>45000</v>
      </c>
      <c r="L307" s="69" t="s">
        <v>89</v>
      </c>
      <c r="M307" s="181" t="s">
        <v>1450</v>
      </c>
      <c r="N307" s="69" t="s">
        <v>3271</v>
      </c>
      <c r="O307" s="71">
        <v>988000</v>
      </c>
      <c r="P307" s="71">
        <v>0</v>
      </c>
    </row>
    <row r="308" spans="1:16" ht="43.2" x14ac:dyDescent="0.3">
      <c r="A308" s="181"/>
      <c r="B308" s="181"/>
      <c r="C308" s="181"/>
      <c r="D308" s="181"/>
      <c r="E308" s="181"/>
      <c r="F308" s="181"/>
      <c r="G308" s="181"/>
      <c r="H308" s="186"/>
      <c r="I308" s="186"/>
      <c r="J308" s="69" t="s">
        <v>3277</v>
      </c>
      <c r="K308" s="70">
        <v>45013</v>
      </c>
      <c r="L308" s="69" t="s">
        <v>1623</v>
      </c>
      <c r="M308" s="69" t="s">
        <v>1451</v>
      </c>
      <c r="N308" s="69" t="s">
        <v>3275</v>
      </c>
      <c r="O308" s="71">
        <v>183262</v>
      </c>
      <c r="P308" s="71">
        <v>0</v>
      </c>
    </row>
    <row r="309" spans="1:16" ht="43.2" x14ac:dyDescent="0.3">
      <c r="A309" s="181"/>
      <c r="B309" s="181"/>
      <c r="C309" s="181"/>
      <c r="D309" s="181"/>
      <c r="E309" s="181"/>
      <c r="F309" s="181"/>
      <c r="G309" s="181"/>
      <c r="H309" s="186"/>
      <c r="I309" s="186"/>
      <c r="J309" s="69" t="s">
        <v>3282</v>
      </c>
      <c r="K309" s="70">
        <v>45001</v>
      </c>
      <c r="L309" s="180" t="s">
        <v>3278</v>
      </c>
      <c r="M309" s="180" t="s">
        <v>1453</v>
      </c>
      <c r="N309" s="69" t="s">
        <v>3280</v>
      </c>
      <c r="O309" s="71">
        <v>9929330</v>
      </c>
      <c r="P309" s="71">
        <v>0</v>
      </c>
    </row>
    <row r="310" spans="1:16" ht="43.2" x14ac:dyDescent="0.3">
      <c r="A310" s="181"/>
      <c r="B310" s="181"/>
      <c r="C310" s="181"/>
      <c r="D310" s="181"/>
      <c r="E310" s="181"/>
      <c r="F310" s="181"/>
      <c r="G310" s="181"/>
      <c r="H310" s="186"/>
      <c r="I310" s="186"/>
      <c r="J310" s="69" t="s">
        <v>3285</v>
      </c>
      <c r="K310" s="182">
        <v>45014</v>
      </c>
      <c r="L310" s="181" t="s">
        <v>3278</v>
      </c>
      <c r="M310" s="181" t="s">
        <v>1453</v>
      </c>
      <c r="N310" s="69" t="s">
        <v>3283</v>
      </c>
      <c r="O310" s="71">
        <v>263000</v>
      </c>
      <c r="P310" s="71">
        <v>0</v>
      </c>
    </row>
    <row r="311" spans="1:16" ht="57.6" x14ac:dyDescent="0.3">
      <c r="A311" s="181"/>
      <c r="B311" s="181"/>
      <c r="C311" s="181"/>
      <c r="D311" s="181"/>
      <c r="E311" s="181"/>
      <c r="F311" s="181"/>
      <c r="G311" s="181"/>
      <c r="H311" s="186"/>
      <c r="I311" s="186"/>
      <c r="J311" s="69" t="s">
        <v>3288</v>
      </c>
      <c r="K311" s="183">
        <v>45014</v>
      </c>
      <c r="L311" s="181" t="s">
        <v>3278</v>
      </c>
      <c r="M311" s="181" t="s">
        <v>1453</v>
      </c>
      <c r="N311" s="69" t="s">
        <v>3286</v>
      </c>
      <c r="O311" s="71">
        <v>560000</v>
      </c>
      <c r="P311" s="71">
        <v>0</v>
      </c>
    </row>
    <row r="312" spans="1:16" ht="43.2" x14ac:dyDescent="0.3">
      <c r="A312" s="181"/>
      <c r="B312" s="181"/>
      <c r="C312" s="181"/>
      <c r="D312" s="181"/>
      <c r="E312" s="181"/>
      <c r="F312" s="181"/>
      <c r="G312" s="181"/>
      <c r="H312" s="186"/>
      <c r="I312" s="186"/>
      <c r="J312" s="69" t="s">
        <v>3414</v>
      </c>
      <c r="K312" s="70">
        <v>45001</v>
      </c>
      <c r="L312" s="69" t="s">
        <v>90</v>
      </c>
      <c r="M312" s="180" t="s">
        <v>264</v>
      </c>
      <c r="N312" s="69" t="s">
        <v>3412</v>
      </c>
      <c r="O312" s="71">
        <v>1415000</v>
      </c>
      <c r="P312" s="71">
        <v>0</v>
      </c>
    </row>
    <row r="313" spans="1:16" ht="28.8" x14ac:dyDescent="0.3">
      <c r="A313" s="181"/>
      <c r="B313" s="181"/>
      <c r="C313" s="181"/>
      <c r="D313" s="181"/>
      <c r="E313" s="181"/>
      <c r="F313" s="181"/>
      <c r="G313" s="181"/>
      <c r="H313" s="186"/>
      <c r="I313" s="186"/>
      <c r="J313" s="69" t="s">
        <v>3417</v>
      </c>
      <c r="K313" s="70">
        <v>45014</v>
      </c>
      <c r="L313" s="69" t="s">
        <v>89</v>
      </c>
      <c r="M313" s="181" t="s">
        <v>264</v>
      </c>
      <c r="N313" s="69" t="s">
        <v>3415</v>
      </c>
      <c r="O313" s="71">
        <v>965000</v>
      </c>
      <c r="P313" s="71">
        <v>0</v>
      </c>
    </row>
    <row r="314" spans="1:16" ht="43.2" x14ac:dyDescent="0.3">
      <c r="A314" s="181"/>
      <c r="B314" s="181"/>
      <c r="C314" s="181"/>
      <c r="D314" s="181"/>
      <c r="E314" s="181"/>
      <c r="F314" s="181"/>
      <c r="G314" s="181"/>
      <c r="H314" s="186"/>
      <c r="I314" s="186"/>
      <c r="J314" s="69" t="s">
        <v>3420</v>
      </c>
      <c r="K314" s="70">
        <v>45005</v>
      </c>
      <c r="L314" s="69" t="s">
        <v>90</v>
      </c>
      <c r="M314" s="180" t="s">
        <v>263</v>
      </c>
      <c r="N314" s="69" t="s">
        <v>3418</v>
      </c>
      <c r="O314" s="71">
        <v>1460000</v>
      </c>
      <c r="P314" s="71">
        <v>0</v>
      </c>
    </row>
    <row r="315" spans="1:16" ht="28.8" x14ac:dyDescent="0.3">
      <c r="A315" s="181"/>
      <c r="B315" s="181"/>
      <c r="C315" s="181"/>
      <c r="D315" s="181"/>
      <c r="E315" s="181"/>
      <c r="F315" s="181"/>
      <c r="G315" s="181"/>
      <c r="H315" s="186"/>
      <c r="I315" s="186"/>
      <c r="J315" s="69" t="s">
        <v>3423</v>
      </c>
      <c r="K315" s="70">
        <v>45002</v>
      </c>
      <c r="L315" s="69" t="s">
        <v>89</v>
      </c>
      <c r="M315" s="181" t="s">
        <v>263</v>
      </c>
      <c r="N315" s="69" t="s">
        <v>3421</v>
      </c>
      <c r="O315" s="71">
        <v>994000</v>
      </c>
      <c r="P315" s="71">
        <v>0</v>
      </c>
    </row>
    <row r="316" spans="1:16" ht="43.2" x14ac:dyDescent="0.3">
      <c r="A316" s="181"/>
      <c r="B316" s="181"/>
      <c r="C316" s="181"/>
      <c r="D316" s="181"/>
      <c r="E316" s="181"/>
      <c r="F316" s="181"/>
      <c r="G316" s="181"/>
      <c r="H316" s="186"/>
      <c r="I316" s="186"/>
      <c r="J316" s="69" t="s">
        <v>3427</v>
      </c>
      <c r="K316" s="70">
        <v>45001</v>
      </c>
      <c r="L316" s="180" t="s">
        <v>3424</v>
      </c>
      <c r="M316" s="180" t="s">
        <v>325</v>
      </c>
      <c r="N316" s="69" t="s">
        <v>3280</v>
      </c>
      <c r="O316" s="71">
        <v>15236490</v>
      </c>
      <c r="P316" s="71">
        <v>0</v>
      </c>
    </row>
    <row r="317" spans="1:16" ht="43.2" x14ac:dyDescent="0.3">
      <c r="A317" s="181"/>
      <c r="B317" s="181"/>
      <c r="C317" s="181"/>
      <c r="D317" s="181"/>
      <c r="E317" s="181"/>
      <c r="F317" s="181"/>
      <c r="G317" s="181"/>
      <c r="H317" s="186"/>
      <c r="I317" s="186"/>
      <c r="J317" s="69" t="s">
        <v>3430</v>
      </c>
      <c r="K317" s="70">
        <v>45019</v>
      </c>
      <c r="L317" s="181" t="s">
        <v>3424</v>
      </c>
      <c r="M317" s="181" t="s">
        <v>325</v>
      </c>
      <c r="N317" s="69" t="s">
        <v>3428</v>
      </c>
      <c r="O317" s="71">
        <v>3718500</v>
      </c>
      <c r="P317" s="71">
        <v>0</v>
      </c>
    </row>
    <row r="318" spans="1:16" ht="43.2" x14ac:dyDescent="0.3">
      <c r="A318" s="181"/>
      <c r="B318" s="181"/>
      <c r="C318" s="181"/>
      <c r="D318" s="181"/>
      <c r="E318" s="181"/>
      <c r="F318" s="181"/>
      <c r="G318" s="181"/>
      <c r="H318" s="186"/>
      <c r="I318" s="186"/>
      <c r="J318" s="69" t="s">
        <v>3433</v>
      </c>
      <c r="K318" s="70">
        <v>45001</v>
      </c>
      <c r="L318" s="181" t="s">
        <v>3424</v>
      </c>
      <c r="M318" s="181" t="s">
        <v>325</v>
      </c>
      <c r="N318" s="69" t="s">
        <v>3280</v>
      </c>
      <c r="O318" s="71">
        <v>8876330</v>
      </c>
      <c r="P318" s="71">
        <v>0</v>
      </c>
    </row>
    <row r="319" spans="1:16" ht="43.2" x14ac:dyDescent="0.3">
      <c r="A319" s="181"/>
      <c r="B319" s="181"/>
      <c r="C319" s="181"/>
      <c r="D319" s="181"/>
      <c r="E319" s="181"/>
      <c r="F319" s="181"/>
      <c r="G319" s="181"/>
      <c r="H319" s="186"/>
      <c r="I319" s="186"/>
      <c r="J319" s="69" t="s">
        <v>3436</v>
      </c>
      <c r="K319" s="70">
        <v>45000</v>
      </c>
      <c r="L319" s="69" t="s">
        <v>1964</v>
      </c>
      <c r="M319" s="180" t="s">
        <v>262</v>
      </c>
      <c r="N319" s="69" t="s">
        <v>3434</v>
      </c>
      <c r="O319" s="71">
        <v>1492300</v>
      </c>
      <c r="P319" s="71">
        <v>29846</v>
      </c>
    </row>
    <row r="320" spans="1:16" ht="28.8" x14ac:dyDescent="0.3">
      <c r="A320" s="181"/>
      <c r="B320" s="181"/>
      <c r="C320" s="181"/>
      <c r="D320" s="181"/>
      <c r="E320" s="181"/>
      <c r="F320" s="181"/>
      <c r="G320" s="181"/>
      <c r="H320" s="186"/>
      <c r="I320" s="186"/>
      <c r="J320" s="69" t="s">
        <v>3439</v>
      </c>
      <c r="K320" s="70">
        <v>45002</v>
      </c>
      <c r="L320" s="180" t="s">
        <v>90</v>
      </c>
      <c r="M320" s="181" t="s">
        <v>262</v>
      </c>
      <c r="N320" s="69" t="s">
        <v>3437</v>
      </c>
      <c r="O320" s="71">
        <v>1340000</v>
      </c>
      <c r="P320" s="71">
        <v>0</v>
      </c>
    </row>
    <row r="321" spans="1:16" ht="28.8" x14ac:dyDescent="0.3">
      <c r="A321" s="181"/>
      <c r="B321" s="181"/>
      <c r="C321" s="181"/>
      <c r="D321" s="181"/>
      <c r="E321" s="181"/>
      <c r="F321" s="181"/>
      <c r="G321" s="181"/>
      <c r="H321" s="186"/>
      <c r="I321" s="186"/>
      <c r="J321" s="69" t="s">
        <v>3443</v>
      </c>
      <c r="K321" s="70">
        <v>45008</v>
      </c>
      <c r="L321" s="181" t="s">
        <v>90</v>
      </c>
      <c r="M321" s="180" t="s">
        <v>1472</v>
      </c>
      <c r="N321" s="69" t="s">
        <v>3440</v>
      </c>
      <c r="O321" s="71">
        <v>1410000</v>
      </c>
      <c r="P321" s="71">
        <v>0</v>
      </c>
    </row>
    <row r="322" spans="1:16" ht="28.8" x14ac:dyDescent="0.3">
      <c r="A322" s="181"/>
      <c r="B322" s="181"/>
      <c r="C322" s="181"/>
      <c r="D322" s="181"/>
      <c r="E322" s="181"/>
      <c r="F322" s="181"/>
      <c r="G322" s="181"/>
      <c r="H322" s="186"/>
      <c r="I322" s="186"/>
      <c r="J322" s="69" t="s">
        <v>3446</v>
      </c>
      <c r="K322" s="70">
        <v>45021</v>
      </c>
      <c r="L322" s="69" t="s">
        <v>89</v>
      </c>
      <c r="M322" s="181" t="s">
        <v>1472</v>
      </c>
      <c r="N322" s="69" t="s">
        <v>3444</v>
      </c>
      <c r="O322" s="71">
        <v>978000</v>
      </c>
      <c r="P322" s="71">
        <v>0</v>
      </c>
    </row>
    <row r="323" spans="1:16" ht="28.8" x14ac:dyDescent="0.3">
      <c r="A323" s="181"/>
      <c r="B323" s="181"/>
      <c r="C323" s="181"/>
      <c r="D323" s="181"/>
      <c r="E323" s="181"/>
      <c r="F323" s="181"/>
      <c r="G323" s="181"/>
      <c r="H323" s="186"/>
      <c r="I323" s="186"/>
      <c r="J323" s="69" t="s">
        <v>3449</v>
      </c>
      <c r="K323" s="70">
        <v>45012</v>
      </c>
      <c r="L323" s="69" t="s">
        <v>90</v>
      </c>
      <c r="M323" s="180" t="s">
        <v>1474</v>
      </c>
      <c r="N323" s="69" t="s">
        <v>3447</v>
      </c>
      <c r="O323" s="71">
        <v>1400000</v>
      </c>
      <c r="P323" s="71">
        <v>0</v>
      </c>
    </row>
    <row r="324" spans="1:16" ht="28.8" x14ac:dyDescent="0.3">
      <c r="A324" s="181"/>
      <c r="B324" s="181"/>
      <c r="C324" s="181"/>
      <c r="D324" s="181"/>
      <c r="E324" s="181"/>
      <c r="F324" s="181"/>
      <c r="G324" s="181"/>
      <c r="H324" s="186"/>
      <c r="I324" s="186"/>
      <c r="J324" s="69" t="s">
        <v>3452</v>
      </c>
      <c r="K324" s="70">
        <v>45009</v>
      </c>
      <c r="L324" s="69" t="s">
        <v>89</v>
      </c>
      <c r="M324" s="181" t="s">
        <v>1474</v>
      </c>
      <c r="N324" s="69" t="s">
        <v>3450</v>
      </c>
      <c r="O324" s="71">
        <v>951000</v>
      </c>
      <c r="P324" s="71">
        <v>0</v>
      </c>
    </row>
    <row r="325" spans="1:16" ht="28.8" x14ac:dyDescent="0.3">
      <c r="A325" s="181"/>
      <c r="B325" s="181"/>
      <c r="C325" s="181"/>
      <c r="D325" s="181"/>
      <c r="E325" s="181"/>
      <c r="F325" s="181"/>
      <c r="G325" s="181"/>
      <c r="H325" s="186"/>
      <c r="I325" s="186"/>
      <c r="J325" s="69" t="s">
        <v>3552</v>
      </c>
      <c r="K325" s="70">
        <v>45008</v>
      </c>
      <c r="L325" s="69" t="s">
        <v>267</v>
      </c>
      <c r="M325" s="180" t="s">
        <v>338</v>
      </c>
      <c r="N325" s="69" t="s">
        <v>3550</v>
      </c>
      <c r="O325" s="71">
        <v>1496050</v>
      </c>
      <c r="P325" s="71">
        <v>29921</v>
      </c>
    </row>
    <row r="326" spans="1:16" ht="28.8" x14ac:dyDescent="0.3">
      <c r="A326" s="181"/>
      <c r="B326" s="181"/>
      <c r="C326" s="181"/>
      <c r="D326" s="181"/>
      <c r="E326" s="181"/>
      <c r="F326" s="181"/>
      <c r="G326" s="181"/>
      <c r="H326" s="186"/>
      <c r="I326" s="186"/>
      <c r="J326" s="69" t="s">
        <v>3556</v>
      </c>
      <c r="K326" s="70">
        <v>45009</v>
      </c>
      <c r="L326" s="69" t="s">
        <v>90</v>
      </c>
      <c r="M326" s="181" t="s">
        <v>338</v>
      </c>
      <c r="N326" s="69" t="s">
        <v>3554</v>
      </c>
      <c r="O326" s="71">
        <v>1435000</v>
      </c>
      <c r="P326" s="71">
        <v>0</v>
      </c>
    </row>
    <row r="327" spans="1:16" ht="28.8" x14ac:dyDescent="0.3">
      <c r="A327" s="181"/>
      <c r="B327" s="181"/>
      <c r="C327" s="181"/>
      <c r="D327" s="181"/>
      <c r="E327" s="181"/>
      <c r="F327" s="181"/>
      <c r="G327" s="181"/>
      <c r="H327" s="186"/>
      <c r="I327" s="186"/>
      <c r="J327" s="69" t="s">
        <v>3560</v>
      </c>
      <c r="K327" s="70">
        <v>45012</v>
      </c>
      <c r="L327" s="69" t="s">
        <v>89</v>
      </c>
      <c r="M327" s="181" t="s">
        <v>338</v>
      </c>
      <c r="N327" s="69" t="s">
        <v>3558</v>
      </c>
      <c r="O327" s="71">
        <v>970000</v>
      </c>
      <c r="P327" s="71">
        <v>0</v>
      </c>
    </row>
    <row r="328" spans="1:16" ht="28.8" x14ac:dyDescent="0.3">
      <c r="A328" s="181"/>
      <c r="B328" s="181"/>
      <c r="C328" s="181"/>
      <c r="D328" s="181"/>
      <c r="E328" s="181"/>
      <c r="F328" s="181"/>
      <c r="G328" s="181"/>
      <c r="H328" s="186"/>
      <c r="I328" s="186"/>
      <c r="J328" s="69" t="s">
        <v>3563</v>
      </c>
      <c r="K328" s="70">
        <v>45013</v>
      </c>
      <c r="L328" s="69" t="s">
        <v>267</v>
      </c>
      <c r="M328" s="180" t="s">
        <v>266</v>
      </c>
      <c r="N328" s="69" t="s">
        <v>3561</v>
      </c>
      <c r="O328" s="71">
        <v>1476600</v>
      </c>
      <c r="P328" s="71">
        <v>29532</v>
      </c>
    </row>
    <row r="329" spans="1:16" ht="28.8" x14ac:dyDescent="0.3">
      <c r="A329" s="181"/>
      <c r="B329" s="181"/>
      <c r="C329" s="181"/>
      <c r="D329" s="181"/>
      <c r="E329" s="181"/>
      <c r="F329" s="181"/>
      <c r="G329" s="181"/>
      <c r="H329" s="186"/>
      <c r="I329" s="186"/>
      <c r="J329" s="69" t="s">
        <v>3566</v>
      </c>
      <c r="K329" s="70">
        <v>45020</v>
      </c>
      <c r="L329" s="69" t="s">
        <v>90</v>
      </c>
      <c r="M329" s="181" t="s">
        <v>266</v>
      </c>
      <c r="N329" s="69" t="s">
        <v>3564</v>
      </c>
      <c r="O329" s="71">
        <v>1495000</v>
      </c>
      <c r="P329" s="71">
        <v>0</v>
      </c>
    </row>
    <row r="330" spans="1:16" ht="28.8" x14ac:dyDescent="0.3">
      <c r="A330" s="181"/>
      <c r="B330" s="181"/>
      <c r="C330" s="181"/>
      <c r="D330" s="181"/>
      <c r="E330" s="181"/>
      <c r="F330" s="181"/>
      <c r="G330" s="181"/>
      <c r="H330" s="186"/>
      <c r="I330" s="186"/>
      <c r="J330" s="69" t="s">
        <v>3569</v>
      </c>
      <c r="K330" s="70">
        <v>45015</v>
      </c>
      <c r="L330" s="69" t="s">
        <v>89</v>
      </c>
      <c r="M330" s="181" t="s">
        <v>266</v>
      </c>
      <c r="N330" s="69" t="s">
        <v>3567</v>
      </c>
      <c r="O330" s="71">
        <v>993000</v>
      </c>
      <c r="P330" s="71">
        <v>0</v>
      </c>
    </row>
    <row r="331" spans="1:16" ht="28.8" x14ac:dyDescent="0.3">
      <c r="A331" s="181"/>
      <c r="B331" s="181"/>
      <c r="C331" s="181"/>
      <c r="D331" s="181"/>
      <c r="E331" s="181"/>
      <c r="F331" s="181"/>
      <c r="G331" s="181"/>
      <c r="H331" s="186"/>
      <c r="I331" s="186"/>
      <c r="J331" s="69" t="s">
        <v>3572</v>
      </c>
      <c r="K331" s="70">
        <v>45016</v>
      </c>
      <c r="L331" s="69" t="s">
        <v>267</v>
      </c>
      <c r="M331" s="180" t="s">
        <v>348</v>
      </c>
      <c r="N331" s="69" t="s">
        <v>3570</v>
      </c>
      <c r="O331" s="71">
        <v>1483200</v>
      </c>
      <c r="P331" s="71">
        <v>29664</v>
      </c>
    </row>
    <row r="332" spans="1:16" ht="28.8" x14ac:dyDescent="0.3">
      <c r="A332" s="181"/>
      <c r="B332" s="181"/>
      <c r="C332" s="181"/>
      <c r="D332" s="181"/>
      <c r="E332" s="181"/>
      <c r="F332" s="181"/>
      <c r="G332" s="181"/>
      <c r="H332" s="186"/>
      <c r="I332" s="186"/>
      <c r="J332" s="69" t="s">
        <v>3575</v>
      </c>
      <c r="K332" s="70">
        <v>45013</v>
      </c>
      <c r="L332" s="69" t="s">
        <v>90</v>
      </c>
      <c r="M332" s="181" t="s">
        <v>348</v>
      </c>
      <c r="N332" s="69" t="s">
        <v>3573</v>
      </c>
      <c r="O332" s="71">
        <v>1465000</v>
      </c>
      <c r="P332" s="71">
        <v>0</v>
      </c>
    </row>
    <row r="333" spans="1:16" ht="28.8" x14ac:dyDescent="0.3">
      <c r="A333" s="181"/>
      <c r="B333" s="181"/>
      <c r="C333" s="181"/>
      <c r="D333" s="181"/>
      <c r="E333" s="181"/>
      <c r="F333" s="181"/>
      <c r="G333" s="181"/>
      <c r="H333" s="186"/>
      <c r="I333" s="186"/>
      <c r="J333" s="69" t="s">
        <v>3578</v>
      </c>
      <c r="K333" s="70">
        <v>45020</v>
      </c>
      <c r="L333" s="69" t="s">
        <v>89</v>
      </c>
      <c r="M333" s="181" t="s">
        <v>348</v>
      </c>
      <c r="N333" s="69" t="s">
        <v>3576</v>
      </c>
      <c r="O333" s="71">
        <v>980000</v>
      </c>
      <c r="P333" s="71">
        <v>0</v>
      </c>
    </row>
    <row r="334" spans="1:16" ht="43.2" x14ac:dyDescent="0.3">
      <c r="A334" s="181"/>
      <c r="B334" s="181"/>
      <c r="C334" s="181"/>
      <c r="D334" s="181"/>
      <c r="E334" s="181"/>
      <c r="F334" s="181"/>
      <c r="G334" s="181"/>
      <c r="H334" s="186"/>
      <c r="I334" s="186"/>
      <c r="J334" s="69" t="s">
        <v>3581</v>
      </c>
      <c r="K334" s="70">
        <v>45015</v>
      </c>
      <c r="L334" s="69" t="s">
        <v>267</v>
      </c>
      <c r="M334" s="180" t="s">
        <v>268</v>
      </c>
      <c r="N334" s="69" t="s">
        <v>3579</v>
      </c>
      <c r="O334" s="71">
        <v>1492450</v>
      </c>
      <c r="P334" s="71">
        <v>29849</v>
      </c>
    </row>
    <row r="335" spans="1:16" ht="43.2" x14ac:dyDescent="0.3">
      <c r="A335" s="181"/>
      <c r="B335" s="181"/>
      <c r="C335" s="181"/>
      <c r="D335" s="181"/>
      <c r="E335" s="181"/>
      <c r="F335" s="181"/>
      <c r="G335" s="181"/>
      <c r="H335" s="186"/>
      <c r="I335" s="186"/>
      <c r="J335" s="69" t="s">
        <v>3584</v>
      </c>
      <c r="K335" s="70">
        <v>45022</v>
      </c>
      <c r="L335" s="69" t="s">
        <v>90</v>
      </c>
      <c r="M335" s="181" t="s">
        <v>268</v>
      </c>
      <c r="N335" s="69" t="s">
        <v>3582</v>
      </c>
      <c r="O335" s="71">
        <v>1490000</v>
      </c>
      <c r="P335" s="71">
        <v>0</v>
      </c>
    </row>
    <row r="336" spans="1:16" ht="28.8" x14ac:dyDescent="0.3">
      <c r="A336" s="181"/>
      <c r="B336" s="181"/>
      <c r="C336" s="181"/>
      <c r="D336" s="181"/>
      <c r="E336" s="181"/>
      <c r="F336" s="181"/>
      <c r="G336" s="181"/>
      <c r="H336" s="186"/>
      <c r="I336" s="186"/>
      <c r="J336" s="69" t="s">
        <v>3587</v>
      </c>
      <c r="K336" s="70">
        <v>45019</v>
      </c>
      <c r="L336" s="69" t="s">
        <v>89</v>
      </c>
      <c r="M336" s="181" t="s">
        <v>268</v>
      </c>
      <c r="N336" s="69" t="s">
        <v>3585</v>
      </c>
      <c r="O336" s="71">
        <v>918000</v>
      </c>
      <c r="P336" s="71">
        <v>0</v>
      </c>
    </row>
    <row r="337" spans="1:16" ht="28.8" x14ac:dyDescent="0.3">
      <c r="A337" s="181"/>
      <c r="B337" s="181"/>
      <c r="C337" s="181"/>
      <c r="D337" s="181"/>
      <c r="E337" s="181"/>
      <c r="F337" s="181"/>
      <c r="G337" s="181"/>
      <c r="H337" s="72" t="s">
        <v>3798</v>
      </c>
      <c r="I337" s="184">
        <v>45069</v>
      </c>
      <c r="J337" s="69" t="s">
        <v>3717</v>
      </c>
      <c r="K337" s="70">
        <v>45057</v>
      </c>
      <c r="L337" s="69" t="s">
        <v>354</v>
      </c>
      <c r="M337" s="180" t="s">
        <v>1476</v>
      </c>
      <c r="N337" s="69" t="s">
        <v>3714</v>
      </c>
      <c r="O337" s="71">
        <v>18540000</v>
      </c>
      <c r="P337" s="71">
        <v>741600</v>
      </c>
    </row>
    <row r="338" spans="1:16" ht="43.2" x14ac:dyDescent="0.3">
      <c r="A338" s="181"/>
      <c r="B338" s="181"/>
      <c r="C338" s="181"/>
      <c r="D338" s="181"/>
      <c r="E338" s="181"/>
      <c r="F338" s="181"/>
      <c r="G338" s="181"/>
      <c r="H338" s="72" t="s">
        <v>3801</v>
      </c>
      <c r="I338" s="185">
        <v>45069</v>
      </c>
      <c r="J338" s="69" t="s">
        <v>3726</v>
      </c>
      <c r="K338" s="70">
        <v>45042</v>
      </c>
      <c r="L338" s="180" t="s">
        <v>267</v>
      </c>
      <c r="M338" s="181" t="s">
        <v>1476</v>
      </c>
      <c r="N338" s="69" t="s">
        <v>3724</v>
      </c>
      <c r="O338" s="71">
        <v>1449100</v>
      </c>
      <c r="P338" s="71">
        <v>28982</v>
      </c>
    </row>
    <row r="339" spans="1:16" ht="43.2" x14ac:dyDescent="0.3">
      <c r="A339" s="181"/>
      <c r="B339" s="181"/>
      <c r="C339" s="181"/>
      <c r="D339" s="181"/>
      <c r="E339" s="181"/>
      <c r="F339" s="181"/>
      <c r="G339" s="181"/>
      <c r="H339" s="72" t="s">
        <v>3804</v>
      </c>
      <c r="I339" s="185">
        <v>45069</v>
      </c>
      <c r="J339" s="69" t="s">
        <v>3735</v>
      </c>
      <c r="K339" s="70">
        <v>45049</v>
      </c>
      <c r="L339" s="181" t="s">
        <v>267</v>
      </c>
      <c r="M339" s="181" t="s">
        <v>1476</v>
      </c>
      <c r="N339" s="69" t="s">
        <v>3732</v>
      </c>
      <c r="O339" s="71">
        <v>1450100</v>
      </c>
      <c r="P339" s="71">
        <v>29002</v>
      </c>
    </row>
    <row r="340" spans="1:16" ht="43.2" x14ac:dyDescent="0.3">
      <c r="A340" s="181"/>
      <c r="B340" s="181"/>
      <c r="C340" s="181"/>
      <c r="D340" s="181"/>
      <c r="E340" s="181"/>
      <c r="F340" s="181"/>
      <c r="G340" s="181"/>
      <c r="H340" s="72" t="s">
        <v>3806</v>
      </c>
      <c r="I340" s="185">
        <v>45069</v>
      </c>
      <c r="J340" s="69" t="s">
        <v>3744</v>
      </c>
      <c r="K340" s="70">
        <v>45043</v>
      </c>
      <c r="L340" s="180" t="s">
        <v>90</v>
      </c>
      <c r="M340" s="181" t="s">
        <v>1476</v>
      </c>
      <c r="N340" s="69" t="s">
        <v>3741</v>
      </c>
      <c r="O340" s="71">
        <v>1475000</v>
      </c>
      <c r="P340" s="71">
        <v>0</v>
      </c>
    </row>
    <row r="341" spans="1:16" ht="43.2" x14ac:dyDescent="0.3">
      <c r="A341" s="181"/>
      <c r="B341" s="181"/>
      <c r="C341" s="181"/>
      <c r="D341" s="181"/>
      <c r="E341" s="181"/>
      <c r="F341" s="181"/>
      <c r="G341" s="181"/>
      <c r="H341" s="72" t="s">
        <v>3808</v>
      </c>
      <c r="I341" s="185">
        <v>45069</v>
      </c>
      <c r="J341" s="69" t="s">
        <v>3748</v>
      </c>
      <c r="K341" s="70">
        <v>45050</v>
      </c>
      <c r="L341" s="181" t="s">
        <v>90</v>
      </c>
      <c r="M341" s="181" t="s">
        <v>1476</v>
      </c>
      <c r="N341" s="69" t="s">
        <v>3745</v>
      </c>
      <c r="O341" s="71">
        <v>1490000</v>
      </c>
      <c r="P341" s="71">
        <v>0</v>
      </c>
    </row>
    <row r="342" spans="1:16" ht="28.8" x14ac:dyDescent="0.3">
      <c r="A342" s="181"/>
      <c r="B342" s="181"/>
      <c r="C342" s="181"/>
      <c r="D342" s="181"/>
      <c r="E342" s="181"/>
      <c r="F342" s="181"/>
      <c r="G342" s="181"/>
      <c r="H342" s="72" t="s">
        <v>3717</v>
      </c>
      <c r="I342" s="185">
        <v>45069</v>
      </c>
      <c r="J342" s="69" t="s">
        <v>3752</v>
      </c>
      <c r="K342" s="70">
        <v>45044</v>
      </c>
      <c r="L342" s="180" t="s">
        <v>89</v>
      </c>
      <c r="M342" s="181" t="s">
        <v>1476</v>
      </c>
      <c r="N342" s="69" t="s">
        <v>3750</v>
      </c>
      <c r="O342" s="71">
        <v>980000</v>
      </c>
      <c r="P342" s="71">
        <v>0</v>
      </c>
    </row>
    <row r="343" spans="1:16" ht="28.8" x14ac:dyDescent="0.3">
      <c r="A343" s="181"/>
      <c r="B343" s="181"/>
      <c r="C343" s="181"/>
      <c r="D343" s="181"/>
      <c r="E343" s="181"/>
      <c r="F343" s="181"/>
      <c r="G343" s="181"/>
      <c r="H343" s="72" t="s">
        <v>3726</v>
      </c>
      <c r="I343" s="185">
        <v>45069</v>
      </c>
      <c r="J343" s="69" t="s">
        <v>3756</v>
      </c>
      <c r="K343" s="70">
        <v>45051</v>
      </c>
      <c r="L343" s="181" t="s">
        <v>89</v>
      </c>
      <c r="M343" s="181" t="s">
        <v>1476</v>
      </c>
      <c r="N343" s="69" t="s">
        <v>3753</v>
      </c>
      <c r="O343" s="71">
        <v>970000</v>
      </c>
      <c r="P343" s="71">
        <v>0</v>
      </c>
    </row>
    <row r="344" spans="1:16" ht="28.8" x14ac:dyDescent="0.3">
      <c r="A344" s="181"/>
      <c r="B344" s="181"/>
      <c r="C344" s="181"/>
      <c r="D344" s="181"/>
      <c r="E344" s="181"/>
      <c r="F344" s="181"/>
      <c r="G344" s="181"/>
      <c r="H344" s="72" t="s">
        <v>3735</v>
      </c>
      <c r="I344" s="185">
        <v>45069</v>
      </c>
      <c r="J344" s="69" t="s">
        <v>3761</v>
      </c>
      <c r="K344" s="70">
        <v>45050</v>
      </c>
      <c r="L344" s="69" t="s">
        <v>3757</v>
      </c>
      <c r="M344" s="181" t="s">
        <v>1476</v>
      </c>
      <c r="N344" s="69" t="s">
        <v>3759</v>
      </c>
      <c r="O344" s="71">
        <v>33600000</v>
      </c>
      <c r="P344" s="71">
        <v>3783784</v>
      </c>
    </row>
    <row r="345" spans="1:16" ht="43.2" x14ac:dyDescent="0.3">
      <c r="A345" s="181"/>
      <c r="B345" s="181"/>
      <c r="C345" s="181"/>
      <c r="D345" s="181"/>
      <c r="E345" s="181"/>
      <c r="F345" s="181"/>
      <c r="G345" s="181"/>
      <c r="H345" s="72" t="s">
        <v>3744</v>
      </c>
      <c r="I345" s="185">
        <v>45069</v>
      </c>
      <c r="J345" s="69" t="s">
        <v>3765</v>
      </c>
      <c r="K345" s="182">
        <v>45057</v>
      </c>
      <c r="L345" s="180" t="s">
        <v>3021</v>
      </c>
      <c r="M345" s="180" t="s">
        <v>1477</v>
      </c>
      <c r="N345" s="69" t="s">
        <v>3763</v>
      </c>
      <c r="O345" s="71">
        <v>2000000</v>
      </c>
      <c r="P345" s="71">
        <v>300000</v>
      </c>
    </row>
    <row r="346" spans="1:16" ht="43.2" x14ac:dyDescent="0.3">
      <c r="A346" s="181"/>
      <c r="B346" s="181"/>
      <c r="C346" s="181"/>
      <c r="D346" s="181"/>
      <c r="E346" s="181"/>
      <c r="F346" s="181"/>
      <c r="G346" s="181"/>
      <c r="H346" s="72" t="s">
        <v>3748</v>
      </c>
      <c r="I346" s="185">
        <v>45069</v>
      </c>
      <c r="J346" s="69" t="s">
        <v>3767</v>
      </c>
      <c r="K346" s="183">
        <v>45057</v>
      </c>
      <c r="L346" s="181" t="s">
        <v>3021</v>
      </c>
      <c r="M346" s="181" t="s">
        <v>1477</v>
      </c>
      <c r="N346" s="69" t="s">
        <v>3763</v>
      </c>
      <c r="O346" s="71">
        <v>2000000</v>
      </c>
      <c r="P346" s="71">
        <v>100000</v>
      </c>
    </row>
    <row r="347" spans="1:16" ht="43.2" x14ac:dyDescent="0.3">
      <c r="A347" s="181"/>
      <c r="B347" s="181"/>
      <c r="C347" s="181"/>
      <c r="D347" s="181"/>
      <c r="E347" s="181"/>
      <c r="F347" s="181"/>
      <c r="G347" s="181"/>
      <c r="H347" s="72" t="s">
        <v>3752</v>
      </c>
      <c r="I347" s="185">
        <v>45069</v>
      </c>
      <c r="J347" s="69" t="s">
        <v>3769</v>
      </c>
      <c r="K347" s="183">
        <v>45057</v>
      </c>
      <c r="L347" s="181" t="s">
        <v>3021</v>
      </c>
      <c r="M347" s="181" t="s">
        <v>1477</v>
      </c>
      <c r="N347" s="69" t="s">
        <v>3763</v>
      </c>
      <c r="O347" s="71">
        <v>2000000</v>
      </c>
      <c r="P347" s="71">
        <v>300000</v>
      </c>
    </row>
    <row r="348" spans="1:16" ht="43.2" x14ac:dyDescent="0.3">
      <c r="A348" s="181"/>
      <c r="B348" s="181"/>
      <c r="C348" s="181"/>
      <c r="D348" s="181"/>
      <c r="E348" s="181"/>
      <c r="F348" s="181"/>
      <c r="G348" s="181"/>
      <c r="H348" s="72" t="s">
        <v>4052</v>
      </c>
      <c r="I348" s="184">
        <v>45103</v>
      </c>
      <c r="J348" s="69" t="s">
        <v>3916</v>
      </c>
      <c r="K348" s="70">
        <v>45062</v>
      </c>
      <c r="L348" s="180" t="s">
        <v>354</v>
      </c>
      <c r="M348" s="180" t="s">
        <v>1450</v>
      </c>
      <c r="N348" s="69" t="s">
        <v>3912</v>
      </c>
      <c r="O348" s="71">
        <v>909000</v>
      </c>
      <c r="P348" s="71">
        <v>0</v>
      </c>
    </row>
    <row r="349" spans="1:16" ht="43.2" x14ac:dyDescent="0.3">
      <c r="A349" s="181"/>
      <c r="B349" s="181"/>
      <c r="C349" s="181"/>
      <c r="D349" s="181"/>
      <c r="E349" s="181"/>
      <c r="F349" s="181"/>
      <c r="G349" s="181"/>
      <c r="H349" s="72" t="s">
        <v>4009</v>
      </c>
      <c r="I349" s="185">
        <v>45103</v>
      </c>
      <c r="J349" s="69" t="s">
        <v>3919</v>
      </c>
      <c r="K349" s="182">
        <v>45063</v>
      </c>
      <c r="L349" s="181" t="s">
        <v>354</v>
      </c>
      <c r="M349" s="181" t="s">
        <v>1450</v>
      </c>
      <c r="N349" s="69" t="s">
        <v>3917</v>
      </c>
      <c r="O349" s="71">
        <v>317600</v>
      </c>
      <c r="P349" s="71">
        <v>0</v>
      </c>
    </row>
    <row r="350" spans="1:16" ht="43.2" x14ac:dyDescent="0.3">
      <c r="A350" s="181"/>
      <c r="B350" s="181"/>
      <c r="C350" s="181"/>
      <c r="D350" s="181"/>
      <c r="E350" s="181"/>
      <c r="F350" s="181"/>
      <c r="G350" s="181"/>
      <c r="H350" s="72" t="s">
        <v>4013</v>
      </c>
      <c r="I350" s="185">
        <v>45103</v>
      </c>
      <c r="J350" s="69" t="s">
        <v>3922</v>
      </c>
      <c r="K350" s="183">
        <v>45063</v>
      </c>
      <c r="L350" s="181" t="s">
        <v>354</v>
      </c>
      <c r="M350" s="181" t="s">
        <v>1450</v>
      </c>
      <c r="N350" s="69" t="s">
        <v>3920</v>
      </c>
      <c r="O350" s="71">
        <v>864000</v>
      </c>
      <c r="P350" s="71">
        <v>0</v>
      </c>
    </row>
    <row r="351" spans="1:16" ht="43.2" x14ac:dyDescent="0.3">
      <c r="A351" s="181"/>
      <c r="B351" s="181"/>
      <c r="C351" s="181"/>
      <c r="D351" s="181"/>
      <c r="E351" s="181"/>
      <c r="F351" s="181"/>
      <c r="G351" s="181"/>
      <c r="H351" s="72" t="s">
        <v>3973</v>
      </c>
      <c r="I351" s="185">
        <v>45103</v>
      </c>
      <c r="J351" s="69" t="s">
        <v>4112</v>
      </c>
      <c r="K351" s="70">
        <v>45089</v>
      </c>
      <c r="L351" s="69" t="s">
        <v>1757</v>
      </c>
      <c r="M351" s="69" t="s">
        <v>162</v>
      </c>
      <c r="N351" s="69" t="s">
        <v>4108</v>
      </c>
      <c r="O351" s="71">
        <v>4539902</v>
      </c>
      <c r="P351" s="71">
        <v>0</v>
      </c>
    </row>
    <row r="352" spans="1:16" ht="43.2" x14ac:dyDescent="0.3">
      <c r="A352" s="181"/>
      <c r="B352" s="181"/>
      <c r="C352" s="181"/>
      <c r="D352" s="181"/>
      <c r="E352" s="181"/>
      <c r="F352" s="181"/>
      <c r="G352" s="181"/>
      <c r="H352" s="72" t="s">
        <v>4114</v>
      </c>
      <c r="I352" s="185">
        <v>45103</v>
      </c>
      <c r="J352" s="69" t="s">
        <v>4039</v>
      </c>
      <c r="K352" s="70">
        <v>45063</v>
      </c>
      <c r="L352" s="69" t="s">
        <v>4035</v>
      </c>
      <c r="M352" s="69" t="s">
        <v>1475</v>
      </c>
      <c r="N352" s="69" t="s">
        <v>4037</v>
      </c>
      <c r="O352" s="71">
        <v>1240000</v>
      </c>
      <c r="P352" s="71">
        <v>0</v>
      </c>
    </row>
    <row r="353" spans="1:16" ht="43.2" x14ac:dyDescent="0.3">
      <c r="A353" s="181"/>
      <c r="B353" s="181"/>
      <c r="C353" s="181"/>
      <c r="D353" s="181"/>
      <c r="E353" s="181"/>
      <c r="F353" s="181"/>
      <c r="G353" s="181"/>
      <c r="H353" s="72" t="s">
        <v>4016</v>
      </c>
      <c r="I353" s="185">
        <v>45103</v>
      </c>
      <c r="J353" s="69" t="s">
        <v>4044</v>
      </c>
      <c r="K353" s="70">
        <v>45061</v>
      </c>
      <c r="L353" s="69" t="s">
        <v>4040</v>
      </c>
      <c r="M353" s="69" t="s">
        <v>1478</v>
      </c>
      <c r="N353" s="69" t="s">
        <v>4042</v>
      </c>
      <c r="O353" s="71">
        <v>1460000</v>
      </c>
      <c r="P353" s="71">
        <v>0</v>
      </c>
    </row>
    <row r="354" spans="1:16" ht="57.6" x14ac:dyDescent="0.3">
      <c r="A354" s="181"/>
      <c r="B354" s="181"/>
      <c r="C354" s="181"/>
      <c r="D354" s="181"/>
      <c r="E354" s="181"/>
      <c r="F354" s="181"/>
      <c r="G354" s="181"/>
      <c r="H354" s="72" t="s">
        <v>4020</v>
      </c>
      <c r="I354" s="185">
        <v>45103</v>
      </c>
      <c r="J354" s="69" t="s">
        <v>4047</v>
      </c>
      <c r="K354" s="70">
        <v>45048</v>
      </c>
      <c r="L354" s="180" t="s">
        <v>354</v>
      </c>
      <c r="M354" s="180" t="s">
        <v>338</v>
      </c>
      <c r="N354" s="69" t="s">
        <v>4045</v>
      </c>
      <c r="O354" s="71">
        <v>2625000</v>
      </c>
      <c r="P354" s="71">
        <v>78750</v>
      </c>
    </row>
    <row r="355" spans="1:16" ht="43.2" x14ac:dyDescent="0.3">
      <c r="A355" s="181"/>
      <c r="B355" s="181"/>
      <c r="C355" s="181"/>
      <c r="D355" s="181"/>
      <c r="E355" s="181"/>
      <c r="F355" s="181"/>
      <c r="G355" s="181"/>
      <c r="H355" s="72" t="s">
        <v>3976</v>
      </c>
      <c r="I355" s="185">
        <v>45103</v>
      </c>
      <c r="J355" s="69" t="s">
        <v>4138</v>
      </c>
      <c r="K355" s="70">
        <v>45085</v>
      </c>
      <c r="L355" s="181" t="s">
        <v>354</v>
      </c>
      <c r="M355" s="181" t="s">
        <v>338</v>
      </c>
      <c r="N355" s="69" t="s">
        <v>4134</v>
      </c>
      <c r="O355" s="71">
        <v>729000</v>
      </c>
      <c r="P355" s="71">
        <v>0</v>
      </c>
    </row>
    <row r="356" spans="1:16" ht="43.2" x14ac:dyDescent="0.3">
      <c r="A356" s="181"/>
      <c r="B356" s="181"/>
      <c r="C356" s="181"/>
      <c r="D356" s="181"/>
      <c r="E356" s="181"/>
      <c r="F356" s="181"/>
      <c r="G356" s="181"/>
      <c r="H356" s="72" t="s">
        <v>3979</v>
      </c>
      <c r="I356" s="185">
        <v>45103</v>
      </c>
      <c r="J356" s="69" t="s">
        <v>4142</v>
      </c>
      <c r="K356" s="70">
        <v>45086</v>
      </c>
      <c r="L356" s="181" t="s">
        <v>354</v>
      </c>
      <c r="M356" s="181" t="s">
        <v>338</v>
      </c>
      <c r="N356" s="69" t="s">
        <v>4139</v>
      </c>
      <c r="O356" s="71">
        <v>532000</v>
      </c>
      <c r="P356" s="71">
        <v>0</v>
      </c>
    </row>
    <row r="357" spans="1:16" ht="43.2" x14ac:dyDescent="0.3">
      <c r="A357" s="181"/>
      <c r="B357" s="181"/>
      <c r="C357" s="181"/>
      <c r="D357" s="181"/>
      <c r="E357" s="181"/>
      <c r="F357" s="181"/>
      <c r="G357" s="181"/>
      <c r="H357" s="72" t="s">
        <v>3982</v>
      </c>
      <c r="I357" s="185">
        <v>45103</v>
      </c>
      <c r="J357" s="69" t="s">
        <v>4147</v>
      </c>
      <c r="K357" s="182">
        <v>45093</v>
      </c>
      <c r="L357" s="181" t="s">
        <v>354</v>
      </c>
      <c r="M357" s="181" t="s">
        <v>338</v>
      </c>
      <c r="N357" s="69" t="s">
        <v>4143</v>
      </c>
      <c r="O357" s="71">
        <v>752500</v>
      </c>
      <c r="P357" s="71">
        <v>0</v>
      </c>
    </row>
    <row r="358" spans="1:16" ht="43.2" x14ac:dyDescent="0.3">
      <c r="A358" s="181"/>
      <c r="B358" s="181"/>
      <c r="C358" s="181"/>
      <c r="D358" s="181"/>
      <c r="E358" s="181"/>
      <c r="F358" s="181"/>
      <c r="G358" s="181"/>
      <c r="H358" s="72" t="s">
        <v>3985</v>
      </c>
      <c r="I358" s="185">
        <v>45103</v>
      </c>
      <c r="J358" s="69" t="s">
        <v>4151</v>
      </c>
      <c r="K358" s="183">
        <v>45093</v>
      </c>
      <c r="L358" s="181" t="s">
        <v>354</v>
      </c>
      <c r="M358" s="181" t="s">
        <v>338</v>
      </c>
      <c r="N358" s="69" t="s">
        <v>4148</v>
      </c>
      <c r="O358" s="71">
        <v>1595000</v>
      </c>
      <c r="P358" s="71">
        <v>0</v>
      </c>
    </row>
    <row r="359" spans="1:16" ht="43.2" x14ac:dyDescent="0.3">
      <c r="A359" s="181"/>
      <c r="B359" s="181"/>
      <c r="C359" s="181"/>
      <c r="D359" s="181"/>
      <c r="E359" s="181"/>
      <c r="F359" s="181"/>
      <c r="G359" s="181"/>
      <c r="H359" s="72" t="s">
        <v>3988</v>
      </c>
      <c r="I359" s="185">
        <v>45103</v>
      </c>
      <c r="J359" s="69" t="s">
        <v>4156</v>
      </c>
      <c r="K359" s="182">
        <v>45089</v>
      </c>
      <c r="L359" s="180" t="s">
        <v>3178</v>
      </c>
      <c r="M359" s="180" t="s">
        <v>344</v>
      </c>
      <c r="N359" s="69" t="s">
        <v>4153</v>
      </c>
      <c r="O359" s="71">
        <v>1815000</v>
      </c>
      <c r="P359" s="71">
        <v>0</v>
      </c>
    </row>
    <row r="360" spans="1:16" ht="43.2" x14ac:dyDescent="0.3">
      <c r="A360" s="181"/>
      <c r="B360" s="181"/>
      <c r="C360" s="181"/>
      <c r="D360" s="181"/>
      <c r="E360" s="181"/>
      <c r="F360" s="181"/>
      <c r="G360" s="181"/>
      <c r="H360" s="72" t="s">
        <v>3991</v>
      </c>
      <c r="I360" s="185">
        <v>45103</v>
      </c>
      <c r="J360" s="69" t="s">
        <v>4159</v>
      </c>
      <c r="K360" s="183">
        <v>45089</v>
      </c>
      <c r="L360" s="181" t="s">
        <v>3178</v>
      </c>
      <c r="M360" s="181" t="s">
        <v>344</v>
      </c>
      <c r="N360" s="69" t="s">
        <v>4153</v>
      </c>
      <c r="O360" s="71">
        <v>840000</v>
      </c>
      <c r="P360" s="71">
        <v>0</v>
      </c>
    </row>
    <row r="361" spans="1:16" ht="28.8" x14ac:dyDescent="0.3">
      <c r="A361" s="181"/>
      <c r="B361" s="181"/>
      <c r="C361" s="181"/>
      <c r="D361" s="181"/>
      <c r="E361" s="181"/>
      <c r="F361" s="181"/>
      <c r="G361" s="181"/>
      <c r="H361" s="72" t="s">
        <v>4944</v>
      </c>
      <c r="I361" s="184">
        <v>45135</v>
      </c>
      <c r="J361" s="69" t="s">
        <v>4556</v>
      </c>
      <c r="K361" s="70">
        <v>45111</v>
      </c>
      <c r="L361" s="69" t="s">
        <v>1964</v>
      </c>
      <c r="M361" s="180" t="s">
        <v>1450</v>
      </c>
      <c r="N361" s="69" t="s">
        <v>4554</v>
      </c>
      <c r="O361" s="71">
        <v>1440000</v>
      </c>
      <c r="P361" s="71">
        <v>28800</v>
      </c>
    </row>
    <row r="362" spans="1:16" ht="28.8" x14ac:dyDescent="0.3">
      <c r="A362" s="181"/>
      <c r="B362" s="181"/>
      <c r="C362" s="181"/>
      <c r="D362" s="181"/>
      <c r="E362" s="181"/>
      <c r="F362" s="181"/>
      <c r="G362" s="181"/>
      <c r="H362" s="72" t="s">
        <v>4946</v>
      </c>
      <c r="I362" s="185">
        <v>45135</v>
      </c>
      <c r="J362" s="69" t="s">
        <v>4560</v>
      </c>
      <c r="K362" s="70">
        <v>45118</v>
      </c>
      <c r="L362" s="69" t="s">
        <v>90</v>
      </c>
      <c r="M362" s="181" t="s">
        <v>1450</v>
      </c>
      <c r="N362" s="69" t="s">
        <v>4558</v>
      </c>
      <c r="O362" s="71">
        <v>1455000</v>
      </c>
      <c r="P362" s="71">
        <v>0</v>
      </c>
    </row>
    <row r="363" spans="1:16" ht="28.8" x14ac:dyDescent="0.3">
      <c r="A363" s="181"/>
      <c r="B363" s="181"/>
      <c r="C363" s="181"/>
      <c r="D363" s="181"/>
      <c r="E363" s="181"/>
      <c r="F363" s="181"/>
      <c r="G363" s="181"/>
      <c r="H363" s="72" t="s">
        <v>4948</v>
      </c>
      <c r="I363" s="185">
        <v>45135</v>
      </c>
      <c r="J363" s="69" t="s">
        <v>4563</v>
      </c>
      <c r="K363" s="70">
        <v>45125</v>
      </c>
      <c r="L363" s="69" t="s">
        <v>89</v>
      </c>
      <c r="M363" s="181" t="s">
        <v>1450</v>
      </c>
      <c r="N363" s="69" t="s">
        <v>4561</v>
      </c>
      <c r="O363" s="71">
        <v>993000</v>
      </c>
      <c r="P363" s="71">
        <v>0</v>
      </c>
    </row>
    <row r="364" spans="1:16" ht="43.2" x14ac:dyDescent="0.3">
      <c r="A364" s="181"/>
      <c r="B364" s="181"/>
      <c r="C364" s="181"/>
      <c r="D364" s="181"/>
      <c r="E364" s="181"/>
      <c r="F364" s="181"/>
      <c r="G364" s="181"/>
      <c r="H364" s="72" t="s">
        <v>4996</v>
      </c>
      <c r="I364" s="185">
        <v>45135</v>
      </c>
      <c r="J364" s="69" t="s">
        <v>4649</v>
      </c>
      <c r="K364" s="70">
        <v>45126</v>
      </c>
      <c r="L364" s="69" t="s">
        <v>1964</v>
      </c>
      <c r="M364" s="180" t="s">
        <v>264</v>
      </c>
      <c r="N364" s="69" t="s">
        <v>4646</v>
      </c>
      <c r="O364" s="71">
        <v>1493050</v>
      </c>
      <c r="P364" s="71">
        <v>29861</v>
      </c>
    </row>
    <row r="365" spans="1:16" ht="28.8" x14ac:dyDescent="0.3">
      <c r="A365" s="181"/>
      <c r="B365" s="181"/>
      <c r="C365" s="181"/>
      <c r="D365" s="181"/>
      <c r="E365" s="181"/>
      <c r="F365" s="181"/>
      <c r="G365" s="181"/>
      <c r="H365" s="72" t="s">
        <v>4998</v>
      </c>
      <c r="I365" s="185">
        <v>45135</v>
      </c>
      <c r="J365" s="69" t="s">
        <v>4652</v>
      </c>
      <c r="K365" s="70">
        <v>45112</v>
      </c>
      <c r="L365" s="69" t="s">
        <v>90</v>
      </c>
      <c r="M365" s="181" t="s">
        <v>264</v>
      </c>
      <c r="N365" s="69" t="s">
        <v>4650</v>
      </c>
      <c r="O365" s="71">
        <v>1455000</v>
      </c>
      <c r="P365" s="71">
        <v>0</v>
      </c>
    </row>
    <row r="366" spans="1:16" ht="28.8" x14ac:dyDescent="0.3">
      <c r="A366" s="181"/>
      <c r="B366" s="181"/>
      <c r="C366" s="181"/>
      <c r="D366" s="181"/>
      <c r="E366" s="181"/>
      <c r="F366" s="181"/>
      <c r="G366" s="181"/>
      <c r="H366" s="72" t="s">
        <v>5000</v>
      </c>
      <c r="I366" s="185">
        <v>45135</v>
      </c>
      <c r="J366" s="69" t="s">
        <v>4655</v>
      </c>
      <c r="K366" s="70">
        <v>45119</v>
      </c>
      <c r="L366" s="69" t="s">
        <v>89</v>
      </c>
      <c r="M366" s="181" t="s">
        <v>264</v>
      </c>
      <c r="N366" s="69" t="s">
        <v>4653</v>
      </c>
      <c r="O366" s="71">
        <v>972000</v>
      </c>
      <c r="P366" s="71">
        <v>0</v>
      </c>
    </row>
    <row r="367" spans="1:16" ht="43.2" x14ac:dyDescent="0.3">
      <c r="A367" s="181"/>
      <c r="B367" s="181"/>
      <c r="C367" s="181"/>
      <c r="D367" s="181"/>
      <c r="E367" s="181"/>
      <c r="F367" s="181"/>
      <c r="G367" s="181"/>
      <c r="H367" s="72" t="s">
        <v>5002</v>
      </c>
      <c r="I367" s="185">
        <v>45135</v>
      </c>
      <c r="J367" s="69" t="s">
        <v>4658</v>
      </c>
      <c r="K367" s="70">
        <v>45111</v>
      </c>
      <c r="L367" s="69" t="s">
        <v>1623</v>
      </c>
      <c r="M367" s="69" t="s">
        <v>104</v>
      </c>
      <c r="N367" s="69" t="s">
        <v>4656</v>
      </c>
      <c r="O367" s="71">
        <v>181203</v>
      </c>
      <c r="P367" s="71">
        <v>0</v>
      </c>
    </row>
    <row r="368" spans="1:16" ht="43.2" x14ac:dyDescent="0.3">
      <c r="A368" s="181"/>
      <c r="B368" s="181"/>
      <c r="C368" s="181"/>
      <c r="D368" s="181"/>
      <c r="E368" s="181"/>
      <c r="F368" s="181"/>
      <c r="G368" s="181"/>
      <c r="H368" s="72" t="s">
        <v>5004</v>
      </c>
      <c r="I368" s="185">
        <v>45135</v>
      </c>
      <c r="J368" s="69" t="s">
        <v>4661</v>
      </c>
      <c r="K368" s="70">
        <v>45121</v>
      </c>
      <c r="L368" s="69" t="s">
        <v>1964</v>
      </c>
      <c r="M368" s="180" t="s">
        <v>263</v>
      </c>
      <c r="N368" s="69" t="s">
        <v>4659</v>
      </c>
      <c r="O368" s="71">
        <v>1493300</v>
      </c>
      <c r="P368" s="71">
        <v>29866</v>
      </c>
    </row>
    <row r="369" spans="1:16" ht="28.8" x14ac:dyDescent="0.3">
      <c r="A369" s="181"/>
      <c r="B369" s="181"/>
      <c r="C369" s="181"/>
      <c r="D369" s="181"/>
      <c r="E369" s="181"/>
      <c r="F369" s="181"/>
      <c r="G369" s="181"/>
      <c r="H369" s="72" t="s">
        <v>5006</v>
      </c>
      <c r="I369" s="185">
        <v>45135</v>
      </c>
      <c r="J369" s="69" t="s">
        <v>4664</v>
      </c>
      <c r="K369" s="70">
        <v>45127</v>
      </c>
      <c r="L369" s="69" t="s">
        <v>90</v>
      </c>
      <c r="M369" s="181" t="s">
        <v>263</v>
      </c>
      <c r="N369" s="69" t="s">
        <v>4662</v>
      </c>
      <c r="O369" s="71">
        <v>1495000</v>
      </c>
      <c r="P369" s="71">
        <v>0</v>
      </c>
    </row>
    <row r="370" spans="1:16" ht="28.8" x14ac:dyDescent="0.3">
      <c r="A370" s="181"/>
      <c r="B370" s="181"/>
      <c r="C370" s="181"/>
      <c r="D370" s="181"/>
      <c r="E370" s="181"/>
      <c r="F370" s="181"/>
      <c r="G370" s="181"/>
      <c r="H370" s="72" t="s">
        <v>5008</v>
      </c>
      <c r="I370" s="185">
        <v>45135</v>
      </c>
      <c r="J370" s="69" t="s">
        <v>4667</v>
      </c>
      <c r="K370" s="70">
        <v>45113</v>
      </c>
      <c r="L370" s="69" t="s">
        <v>89</v>
      </c>
      <c r="M370" s="181" t="s">
        <v>263</v>
      </c>
      <c r="N370" s="69" t="s">
        <v>4665</v>
      </c>
      <c r="O370" s="71">
        <v>959000</v>
      </c>
      <c r="P370" s="71">
        <v>0</v>
      </c>
    </row>
    <row r="371" spans="1:16" ht="43.2" x14ac:dyDescent="0.3">
      <c r="A371" s="181"/>
      <c r="B371" s="181"/>
      <c r="C371" s="181"/>
      <c r="D371" s="181"/>
      <c r="E371" s="181"/>
      <c r="F371" s="181"/>
      <c r="G371" s="181"/>
      <c r="H371" s="72" t="s">
        <v>5010</v>
      </c>
      <c r="I371" s="185">
        <v>45135</v>
      </c>
      <c r="J371" s="69" t="s">
        <v>4670</v>
      </c>
      <c r="K371" s="70">
        <v>45114</v>
      </c>
      <c r="L371" s="180" t="s">
        <v>3424</v>
      </c>
      <c r="M371" s="180" t="s">
        <v>325</v>
      </c>
      <c r="N371" s="69" t="s">
        <v>4668</v>
      </c>
      <c r="O371" s="71">
        <v>444500</v>
      </c>
      <c r="P371" s="71">
        <v>0</v>
      </c>
    </row>
    <row r="372" spans="1:16" ht="43.2" x14ac:dyDescent="0.3">
      <c r="A372" s="181"/>
      <c r="B372" s="181"/>
      <c r="C372" s="181"/>
      <c r="D372" s="181"/>
      <c r="E372" s="181"/>
      <c r="F372" s="181"/>
      <c r="G372" s="181"/>
      <c r="H372" s="72" t="s">
        <v>5012</v>
      </c>
      <c r="I372" s="185">
        <v>45135</v>
      </c>
      <c r="J372" s="69" t="s">
        <v>4673</v>
      </c>
      <c r="K372" s="70">
        <v>45121</v>
      </c>
      <c r="L372" s="181" t="s">
        <v>3424</v>
      </c>
      <c r="M372" s="181" t="s">
        <v>325</v>
      </c>
      <c r="N372" s="69" t="s">
        <v>4671</v>
      </c>
      <c r="O372" s="71">
        <v>4252912</v>
      </c>
      <c r="P372" s="71">
        <v>0</v>
      </c>
    </row>
    <row r="373" spans="1:16" ht="43.2" x14ac:dyDescent="0.3">
      <c r="A373" s="181"/>
      <c r="B373" s="181"/>
      <c r="C373" s="181"/>
      <c r="D373" s="181"/>
      <c r="E373" s="181"/>
      <c r="F373" s="181"/>
      <c r="G373" s="181"/>
      <c r="H373" s="72" t="s">
        <v>5014</v>
      </c>
      <c r="I373" s="185">
        <v>45135</v>
      </c>
      <c r="J373" s="69" t="s">
        <v>4676</v>
      </c>
      <c r="K373" s="70">
        <v>45131</v>
      </c>
      <c r="L373" s="181" t="s">
        <v>3424</v>
      </c>
      <c r="M373" s="181" t="s">
        <v>325</v>
      </c>
      <c r="N373" s="69" t="s">
        <v>4674</v>
      </c>
      <c r="O373" s="71">
        <v>1075000</v>
      </c>
      <c r="P373" s="71">
        <v>0</v>
      </c>
    </row>
    <row r="374" spans="1:16" ht="43.2" x14ac:dyDescent="0.3">
      <c r="A374" s="181"/>
      <c r="B374" s="181"/>
      <c r="C374" s="181"/>
      <c r="D374" s="181"/>
      <c r="E374" s="181"/>
      <c r="F374" s="181"/>
      <c r="G374" s="181"/>
      <c r="H374" s="72" t="s">
        <v>5016</v>
      </c>
      <c r="I374" s="185">
        <v>45135</v>
      </c>
      <c r="J374" s="69" t="s">
        <v>4679</v>
      </c>
      <c r="K374" s="70">
        <v>45114</v>
      </c>
      <c r="L374" s="69" t="s">
        <v>1964</v>
      </c>
      <c r="M374" s="180" t="s">
        <v>262</v>
      </c>
      <c r="N374" s="69" t="s">
        <v>4677</v>
      </c>
      <c r="O374" s="71">
        <v>1495000</v>
      </c>
      <c r="P374" s="71">
        <v>29900</v>
      </c>
    </row>
    <row r="375" spans="1:16" ht="28.8" x14ac:dyDescent="0.3">
      <c r="A375" s="181"/>
      <c r="B375" s="181"/>
      <c r="C375" s="181"/>
      <c r="D375" s="181"/>
      <c r="E375" s="181"/>
      <c r="F375" s="181"/>
      <c r="G375" s="181"/>
      <c r="H375" s="72" t="s">
        <v>5018</v>
      </c>
      <c r="I375" s="185">
        <v>45135</v>
      </c>
      <c r="J375" s="69" t="s">
        <v>4682</v>
      </c>
      <c r="K375" s="70">
        <v>45121</v>
      </c>
      <c r="L375" s="69" t="s">
        <v>90</v>
      </c>
      <c r="M375" s="181" t="s">
        <v>262</v>
      </c>
      <c r="N375" s="69" t="s">
        <v>4680</v>
      </c>
      <c r="O375" s="71">
        <v>1435000</v>
      </c>
      <c r="P375" s="71">
        <v>0</v>
      </c>
    </row>
    <row r="376" spans="1:16" ht="28.8" x14ac:dyDescent="0.3">
      <c r="A376" s="181"/>
      <c r="B376" s="181"/>
      <c r="C376" s="181"/>
      <c r="D376" s="181"/>
      <c r="E376" s="181"/>
      <c r="F376" s="181"/>
      <c r="G376" s="181"/>
      <c r="H376" s="72" t="s">
        <v>5020</v>
      </c>
      <c r="I376" s="185">
        <v>45135</v>
      </c>
      <c r="J376" s="69" t="s">
        <v>4685</v>
      </c>
      <c r="K376" s="70">
        <v>45128</v>
      </c>
      <c r="L376" s="69" t="s">
        <v>89</v>
      </c>
      <c r="M376" s="181" t="s">
        <v>262</v>
      </c>
      <c r="N376" s="69" t="s">
        <v>4683</v>
      </c>
      <c r="O376" s="71">
        <v>970000</v>
      </c>
      <c r="P376" s="71">
        <v>0</v>
      </c>
    </row>
    <row r="377" spans="1:16" ht="28.8" x14ac:dyDescent="0.3">
      <c r="A377" s="181"/>
      <c r="B377" s="181"/>
      <c r="C377" s="181"/>
      <c r="D377" s="181"/>
      <c r="E377" s="181"/>
      <c r="F377" s="181"/>
      <c r="G377" s="181"/>
      <c r="H377" s="72" t="s">
        <v>4460</v>
      </c>
      <c r="I377" s="185">
        <v>45135</v>
      </c>
      <c r="J377" s="69" t="s">
        <v>4858</v>
      </c>
      <c r="K377" s="70">
        <v>45135</v>
      </c>
      <c r="L377" s="69" t="s">
        <v>4853</v>
      </c>
      <c r="M377" s="69" t="s">
        <v>161</v>
      </c>
      <c r="N377" s="69" t="s">
        <v>4855</v>
      </c>
      <c r="O377" s="71">
        <v>3200000</v>
      </c>
      <c r="P377" s="71">
        <v>0</v>
      </c>
    </row>
    <row r="378" spans="1:16" ht="28.8" x14ac:dyDescent="0.3">
      <c r="A378" s="181"/>
      <c r="B378" s="181"/>
      <c r="C378" s="181"/>
      <c r="D378" s="181"/>
      <c r="E378" s="181"/>
      <c r="F378" s="181"/>
      <c r="G378" s="181"/>
      <c r="H378" s="72" t="s">
        <v>5023</v>
      </c>
      <c r="I378" s="185">
        <v>45135</v>
      </c>
      <c r="J378" s="69" t="s">
        <v>4688</v>
      </c>
      <c r="K378" s="70">
        <v>45117</v>
      </c>
      <c r="L378" s="69" t="s">
        <v>267</v>
      </c>
      <c r="M378" s="180" t="s">
        <v>1472</v>
      </c>
      <c r="N378" s="69" t="s">
        <v>4686</v>
      </c>
      <c r="O378" s="71">
        <v>1477100</v>
      </c>
      <c r="P378" s="71">
        <v>29542</v>
      </c>
    </row>
    <row r="379" spans="1:16" ht="28.8" x14ac:dyDescent="0.3">
      <c r="A379" s="181"/>
      <c r="B379" s="181"/>
      <c r="C379" s="181"/>
      <c r="D379" s="181"/>
      <c r="E379" s="181"/>
      <c r="F379" s="181"/>
      <c r="G379" s="181"/>
      <c r="H379" s="72" t="s">
        <v>5025</v>
      </c>
      <c r="I379" s="185">
        <v>45135</v>
      </c>
      <c r="J379" s="69" t="s">
        <v>4692</v>
      </c>
      <c r="K379" s="70">
        <v>45124</v>
      </c>
      <c r="L379" s="69" t="s">
        <v>90</v>
      </c>
      <c r="M379" s="181" t="s">
        <v>1472</v>
      </c>
      <c r="N379" s="69" t="s">
        <v>4690</v>
      </c>
      <c r="O379" s="71">
        <v>1400000</v>
      </c>
      <c r="P379" s="71">
        <v>0</v>
      </c>
    </row>
    <row r="380" spans="1:16" ht="28.8" x14ac:dyDescent="0.3">
      <c r="A380" s="181"/>
      <c r="B380" s="181"/>
      <c r="C380" s="181"/>
      <c r="D380" s="181"/>
      <c r="E380" s="181"/>
      <c r="F380" s="181"/>
      <c r="G380" s="181"/>
      <c r="H380" s="72" t="s">
        <v>5027</v>
      </c>
      <c r="I380" s="185">
        <v>45135</v>
      </c>
      <c r="J380" s="69" t="s">
        <v>4695</v>
      </c>
      <c r="K380" s="70">
        <v>45131</v>
      </c>
      <c r="L380" s="69" t="s">
        <v>89</v>
      </c>
      <c r="M380" s="181" t="s">
        <v>1472</v>
      </c>
      <c r="N380" s="69" t="s">
        <v>4693</v>
      </c>
      <c r="O380" s="71">
        <v>957000</v>
      </c>
      <c r="P380" s="71">
        <v>0</v>
      </c>
    </row>
    <row r="381" spans="1:16" ht="43.2" x14ac:dyDescent="0.3">
      <c r="A381" s="181"/>
      <c r="B381" s="181"/>
      <c r="C381" s="181"/>
      <c r="D381" s="181"/>
      <c r="E381" s="181"/>
      <c r="F381" s="181"/>
      <c r="G381" s="181"/>
      <c r="H381" s="72" t="s">
        <v>5029</v>
      </c>
      <c r="I381" s="185">
        <v>45135</v>
      </c>
      <c r="J381" s="69" t="s">
        <v>4698</v>
      </c>
      <c r="K381" s="70">
        <v>45125</v>
      </c>
      <c r="L381" s="69" t="s">
        <v>267</v>
      </c>
      <c r="M381" s="180" t="s">
        <v>1474</v>
      </c>
      <c r="N381" s="69" t="s">
        <v>4696</v>
      </c>
      <c r="O381" s="71">
        <v>1487350</v>
      </c>
      <c r="P381" s="71">
        <v>29747</v>
      </c>
    </row>
    <row r="382" spans="1:16" ht="28.8" x14ac:dyDescent="0.3">
      <c r="A382" s="181"/>
      <c r="B382" s="181"/>
      <c r="C382" s="181"/>
      <c r="D382" s="181"/>
      <c r="E382" s="181"/>
      <c r="F382" s="181"/>
      <c r="G382" s="181"/>
      <c r="H382" s="72" t="s">
        <v>5031</v>
      </c>
      <c r="I382" s="185">
        <v>45135</v>
      </c>
      <c r="J382" s="69" t="s">
        <v>4701</v>
      </c>
      <c r="K382" s="70">
        <v>45132</v>
      </c>
      <c r="L382" s="69" t="s">
        <v>90</v>
      </c>
      <c r="M382" s="181" t="s">
        <v>1474</v>
      </c>
      <c r="N382" s="69" t="s">
        <v>4699</v>
      </c>
      <c r="O382" s="71">
        <v>1400000</v>
      </c>
      <c r="P382" s="71">
        <v>0</v>
      </c>
    </row>
    <row r="383" spans="1:16" ht="28.8" x14ac:dyDescent="0.3">
      <c r="A383" s="181"/>
      <c r="B383" s="181"/>
      <c r="C383" s="181"/>
      <c r="D383" s="181"/>
      <c r="E383" s="181"/>
      <c r="F383" s="181"/>
      <c r="G383" s="181"/>
      <c r="H383" s="72" t="s">
        <v>5033</v>
      </c>
      <c r="I383" s="185">
        <v>45135</v>
      </c>
      <c r="J383" s="69" t="s">
        <v>4704</v>
      </c>
      <c r="K383" s="70">
        <v>45118</v>
      </c>
      <c r="L383" s="69" t="s">
        <v>89</v>
      </c>
      <c r="M383" s="181" t="s">
        <v>1474</v>
      </c>
      <c r="N383" s="69" t="s">
        <v>4702</v>
      </c>
      <c r="O383" s="71">
        <v>981000</v>
      </c>
      <c r="P383" s="71">
        <v>0</v>
      </c>
    </row>
    <row r="384" spans="1:16" ht="28.8" x14ac:dyDescent="0.3">
      <c r="A384" s="181"/>
      <c r="B384" s="181"/>
      <c r="C384" s="181"/>
      <c r="D384" s="181"/>
      <c r="E384" s="181"/>
      <c r="F384" s="181"/>
      <c r="G384" s="181"/>
      <c r="H384" s="72" t="s">
        <v>5083</v>
      </c>
      <c r="I384" s="185">
        <v>45135</v>
      </c>
      <c r="J384" s="69" t="s">
        <v>4758</v>
      </c>
      <c r="K384" s="70">
        <v>45113</v>
      </c>
      <c r="L384" s="180" t="s">
        <v>267</v>
      </c>
      <c r="M384" s="180" t="s">
        <v>338</v>
      </c>
      <c r="N384" s="69" t="s">
        <v>4756</v>
      </c>
      <c r="O384" s="71">
        <v>1494100</v>
      </c>
      <c r="P384" s="71">
        <v>29882</v>
      </c>
    </row>
    <row r="385" spans="1:16" ht="28.8" x14ac:dyDescent="0.3">
      <c r="A385" s="181"/>
      <c r="B385" s="181"/>
      <c r="C385" s="181"/>
      <c r="D385" s="181"/>
      <c r="E385" s="181"/>
      <c r="F385" s="181"/>
      <c r="G385" s="181"/>
      <c r="H385" s="72" t="s">
        <v>5085</v>
      </c>
      <c r="I385" s="185">
        <v>45135</v>
      </c>
      <c r="J385" s="69" t="s">
        <v>4761</v>
      </c>
      <c r="K385" s="70">
        <v>45131</v>
      </c>
      <c r="L385" s="181" t="s">
        <v>267</v>
      </c>
      <c r="M385" s="181" t="s">
        <v>338</v>
      </c>
      <c r="N385" s="69" t="s">
        <v>4759</v>
      </c>
      <c r="O385" s="71">
        <v>1474600</v>
      </c>
      <c r="P385" s="71">
        <v>29492</v>
      </c>
    </row>
    <row r="386" spans="1:16" ht="28.8" x14ac:dyDescent="0.3">
      <c r="A386" s="181"/>
      <c r="B386" s="181"/>
      <c r="C386" s="181"/>
      <c r="D386" s="181"/>
      <c r="E386" s="181"/>
      <c r="F386" s="181"/>
      <c r="G386" s="181"/>
      <c r="H386" s="72" t="s">
        <v>5087</v>
      </c>
      <c r="I386" s="185">
        <v>45135</v>
      </c>
      <c r="J386" s="69" t="s">
        <v>4764</v>
      </c>
      <c r="K386" s="70">
        <v>45111</v>
      </c>
      <c r="L386" s="180" t="s">
        <v>90</v>
      </c>
      <c r="M386" s="181" t="s">
        <v>338</v>
      </c>
      <c r="N386" s="69" t="s">
        <v>4762</v>
      </c>
      <c r="O386" s="71">
        <v>1465000</v>
      </c>
      <c r="P386" s="71">
        <v>0</v>
      </c>
    </row>
    <row r="387" spans="1:16" ht="28.8" x14ac:dyDescent="0.3">
      <c r="A387" s="181"/>
      <c r="B387" s="181"/>
      <c r="C387" s="181"/>
      <c r="D387" s="181"/>
      <c r="E387" s="181"/>
      <c r="F387" s="181"/>
      <c r="G387" s="181"/>
      <c r="H387" s="72" t="s">
        <v>5089</v>
      </c>
      <c r="I387" s="185">
        <v>45135</v>
      </c>
      <c r="J387" s="69" t="s">
        <v>4767</v>
      </c>
      <c r="K387" s="70">
        <v>45117</v>
      </c>
      <c r="L387" s="181" t="s">
        <v>90</v>
      </c>
      <c r="M387" s="181" t="s">
        <v>338</v>
      </c>
      <c r="N387" s="69" t="s">
        <v>4765</v>
      </c>
      <c r="O387" s="71">
        <v>1340000</v>
      </c>
      <c r="P387" s="71">
        <v>0</v>
      </c>
    </row>
    <row r="388" spans="1:16" ht="28.8" x14ac:dyDescent="0.3">
      <c r="A388" s="181"/>
      <c r="B388" s="181"/>
      <c r="C388" s="181"/>
      <c r="D388" s="181"/>
      <c r="E388" s="181"/>
      <c r="F388" s="181"/>
      <c r="G388" s="181"/>
      <c r="H388" s="72" t="s">
        <v>5091</v>
      </c>
      <c r="I388" s="185">
        <v>45135</v>
      </c>
      <c r="J388" s="69" t="s">
        <v>4770</v>
      </c>
      <c r="K388" s="70">
        <v>45112</v>
      </c>
      <c r="L388" s="180" t="s">
        <v>89</v>
      </c>
      <c r="M388" s="181" t="s">
        <v>338</v>
      </c>
      <c r="N388" s="69" t="s">
        <v>4768</v>
      </c>
      <c r="O388" s="71">
        <v>950000</v>
      </c>
      <c r="P388" s="71">
        <v>0</v>
      </c>
    </row>
    <row r="389" spans="1:16" ht="28.8" x14ac:dyDescent="0.3">
      <c r="A389" s="181"/>
      <c r="B389" s="181"/>
      <c r="C389" s="181"/>
      <c r="D389" s="181"/>
      <c r="E389" s="181"/>
      <c r="F389" s="181"/>
      <c r="G389" s="181"/>
      <c r="H389" s="72" t="s">
        <v>5093</v>
      </c>
      <c r="I389" s="185">
        <v>45135</v>
      </c>
      <c r="J389" s="69" t="s">
        <v>4773</v>
      </c>
      <c r="K389" s="70">
        <v>45124</v>
      </c>
      <c r="L389" s="181" t="s">
        <v>89</v>
      </c>
      <c r="M389" s="181" t="s">
        <v>338</v>
      </c>
      <c r="N389" s="69" t="s">
        <v>4771</v>
      </c>
      <c r="O389" s="71">
        <v>965000</v>
      </c>
      <c r="P389" s="71">
        <v>0</v>
      </c>
    </row>
    <row r="390" spans="1:16" ht="43.2" x14ac:dyDescent="0.3">
      <c r="A390" s="181"/>
      <c r="B390" s="181"/>
      <c r="C390" s="181"/>
      <c r="D390" s="181"/>
      <c r="E390" s="181"/>
      <c r="F390" s="181"/>
      <c r="G390" s="181"/>
      <c r="H390" s="72" t="s">
        <v>5095</v>
      </c>
      <c r="I390" s="185">
        <v>45135</v>
      </c>
      <c r="J390" s="69" t="s">
        <v>4776</v>
      </c>
      <c r="K390" s="70">
        <v>45131</v>
      </c>
      <c r="L390" s="69" t="s">
        <v>3178</v>
      </c>
      <c r="M390" s="69" t="s">
        <v>344</v>
      </c>
      <c r="N390" s="69" t="s">
        <v>4774</v>
      </c>
      <c r="O390" s="71">
        <v>1818500</v>
      </c>
      <c r="P390" s="71">
        <v>0</v>
      </c>
    </row>
    <row r="391" spans="1:16" ht="28.8" x14ac:dyDescent="0.3">
      <c r="A391" s="181"/>
      <c r="B391" s="181"/>
      <c r="C391" s="181"/>
      <c r="D391" s="181"/>
      <c r="E391" s="181"/>
      <c r="F391" s="181"/>
      <c r="G391" s="181"/>
      <c r="H391" s="72" t="s">
        <v>5097</v>
      </c>
      <c r="I391" s="185">
        <v>45135</v>
      </c>
      <c r="J391" s="69" t="s">
        <v>4779</v>
      </c>
      <c r="K391" s="70">
        <v>45119</v>
      </c>
      <c r="L391" s="69" t="s">
        <v>267</v>
      </c>
      <c r="M391" s="180" t="s">
        <v>266</v>
      </c>
      <c r="N391" s="69" t="s">
        <v>4777</v>
      </c>
      <c r="O391" s="71">
        <v>1464450</v>
      </c>
      <c r="P391" s="71">
        <v>29289</v>
      </c>
    </row>
    <row r="392" spans="1:16" ht="28.8" x14ac:dyDescent="0.3">
      <c r="A392" s="181"/>
      <c r="B392" s="181"/>
      <c r="C392" s="181"/>
      <c r="D392" s="181"/>
      <c r="E392" s="181"/>
      <c r="F392" s="181"/>
      <c r="G392" s="181"/>
      <c r="H392" s="72" t="s">
        <v>5099</v>
      </c>
      <c r="I392" s="185">
        <v>45135</v>
      </c>
      <c r="J392" s="69" t="s">
        <v>4782</v>
      </c>
      <c r="K392" s="70">
        <v>45126</v>
      </c>
      <c r="L392" s="69" t="s">
        <v>90</v>
      </c>
      <c r="M392" s="181" t="s">
        <v>266</v>
      </c>
      <c r="N392" s="69" t="s">
        <v>4780</v>
      </c>
      <c r="O392" s="71">
        <v>1370000</v>
      </c>
      <c r="P392" s="71">
        <v>0</v>
      </c>
    </row>
    <row r="393" spans="1:16" ht="28.8" x14ac:dyDescent="0.3">
      <c r="A393" s="181"/>
      <c r="B393" s="181"/>
      <c r="C393" s="181"/>
      <c r="D393" s="181"/>
      <c r="E393" s="181"/>
      <c r="F393" s="181"/>
      <c r="G393" s="181"/>
      <c r="H393" s="72" t="s">
        <v>5101</v>
      </c>
      <c r="I393" s="185">
        <v>45135</v>
      </c>
      <c r="J393" s="69" t="s">
        <v>4785</v>
      </c>
      <c r="K393" s="70">
        <v>45133</v>
      </c>
      <c r="L393" s="69" t="s">
        <v>89</v>
      </c>
      <c r="M393" s="181" t="s">
        <v>266</v>
      </c>
      <c r="N393" s="69" t="s">
        <v>4783</v>
      </c>
      <c r="O393" s="71">
        <v>981000</v>
      </c>
      <c r="P393" s="71">
        <v>0</v>
      </c>
    </row>
    <row r="394" spans="1:16" ht="28.8" x14ac:dyDescent="0.3">
      <c r="A394" s="181"/>
      <c r="B394" s="181"/>
      <c r="C394" s="181"/>
      <c r="D394" s="181"/>
      <c r="E394" s="181"/>
      <c r="F394" s="181"/>
      <c r="G394" s="181"/>
      <c r="H394" s="72" t="s">
        <v>5103</v>
      </c>
      <c r="I394" s="185">
        <v>45135</v>
      </c>
      <c r="J394" s="69" t="s">
        <v>4789</v>
      </c>
      <c r="K394" s="70">
        <v>45134</v>
      </c>
      <c r="L394" s="69" t="s">
        <v>267</v>
      </c>
      <c r="M394" s="180" t="s">
        <v>348</v>
      </c>
      <c r="N394" s="69" t="s">
        <v>4786</v>
      </c>
      <c r="O394" s="71">
        <v>1482300</v>
      </c>
      <c r="P394" s="71">
        <v>29646</v>
      </c>
    </row>
    <row r="395" spans="1:16" ht="28.8" x14ac:dyDescent="0.3">
      <c r="A395" s="181"/>
      <c r="B395" s="181"/>
      <c r="C395" s="181"/>
      <c r="D395" s="181"/>
      <c r="E395" s="181"/>
      <c r="F395" s="181"/>
      <c r="G395" s="181"/>
      <c r="H395" s="72" t="s">
        <v>5105</v>
      </c>
      <c r="I395" s="185">
        <v>45135</v>
      </c>
      <c r="J395" s="69" t="s">
        <v>4792</v>
      </c>
      <c r="K395" s="70">
        <v>45120</v>
      </c>
      <c r="L395" s="69" t="s">
        <v>90</v>
      </c>
      <c r="M395" s="181" t="s">
        <v>348</v>
      </c>
      <c r="N395" s="69" t="s">
        <v>4790</v>
      </c>
      <c r="O395" s="71">
        <v>1410000</v>
      </c>
      <c r="P395" s="71">
        <v>0</v>
      </c>
    </row>
    <row r="396" spans="1:16" ht="28.8" x14ac:dyDescent="0.3">
      <c r="A396" s="181"/>
      <c r="B396" s="181"/>
      <c r="C396" s="181"/>
      <c r="D396" s="181"/>
      <c r="E396" s="181"/>
      <c r="F396" s="181"/>
      <c r="G396" s="181"/>
      <c r="H396" s="72" t="s">
        <v>4419</v>
      </c>
      <c r="I396" s="185">
        <v>45135</v>
      </c>
      <c r="J396" s="69" t="s">
        <v>4795</v>
      </c>
      <c r="K396" s="70">
        <v>45127</v>
      </c>
      <c r="L396" s="69" t="s">
        <v>89</v>
      </c>
      <c r="M396" s="181" t="s">
        <v>348</v>
      </c>
      <c r="N396" s="69" t="s">
        <v>4793</v>
      </c>
      <c r="O396" s="71">
        <v>987000</v>
      </c>
      <c r="P396" s="71">
        <v>0</v>
      </c>
    </row>
    <row r="397" spans="1:16" ht="43.2" x14ac:dyDescent="0.3">
      <c r="A397" s="181"/>
      <c r="B397" s="181"/>
      <c r="C397" s="181"/>
      <c r="D397" s="181"/>
      <c r="E397" s="181"/>
      <c r="F397" s="181"/>
      <c r="G397" s="181"/>
      <c r="H397" s="72" t="s">
        <v>5108</v>
      </c>
      <c r="I397" s="185">
        <v>45135</v>
      </c>
      <c r="J397" s="69" t="s">
        <v>4798</v>
      </c>
      <c r="K397" s="70">
        <v>45128</v>
      </c>
      <c r="L397" s="69" t="s">
        <v>267</v>
      </c>
      <c r="M397" s="180" t="s">
        <v>268</v>
      </c>
      <c r="N397" s="69" t="s">
        <v>4796</v>
      </c>
      <c r="O397" s="71">
        <v>1499200</v>
      </c>
      <c r="P397" s="71">
        <v>29984</v>
      </c>
    </row>
    <row r="398" spans="1:16" ht="28.8" x14ac:dyDescent="0.3">
      <c r="A398" s="181"/>
      <c r="B398" s="181"/>
      <c r="C398" s="181"/>
      <c r="D398" s="181"/>
      <c r="E398" s="181"/>
      <c r="F398" s="181"/>
      <c r="G398" s="181"/>
      <c r="H398" s="72" t="s">
        <v>5110</v>
      </c>
      <c r="I398" s="185">
        <v>45135</v>
      </c>
      <c r="J398" s="69" t="s">
        <v>4801</v>
      </c>
      <c r="K398" s="70">
        <v>45120</v>
      </c>
      <c r="L398" s="69" t="s">
        <v>89</v>
      </c>
      <c r="M398" s="181" t="s">
        <v>268</v>
      </c>
      <c r="N398" s="69" t="s">
        <v>4799</v>
      </c>
      <c r="O398" s="71">
        <v>970000</v>
      </c>
      <c r="P398" s="71">
        <v>0</v>
      </c>
    </row>
    <row r="399" spans="1:16" ht="43.2" x14ac:dyDescent="0.3">
      <c r="A399" s="181"/>
      <c r="B399" s="181"/>
      <c r="C399" s="181"/>
      <c r="D399" s="181"/>
      <c r="E399" s="181"/>
      <c r="F399" s="181"/>
      <c r="G399" s="181"/>
      <c r="H399" s="72" t="s">
        <v>4463</v>
      </c>
      <c r="I399" s="185">
        <v>45135</v>
      </c>
      <c r="J399" s="69" t="s">
        <v>4864</v>
      </c>
      <c r="K399" s="70">
        <v>45135</v>
      </c>
      <c r="L399" s="69" t="s">
        <v>90</v>
      </c>
      <c r="M399" s="181" t="s">
        <v>268</v>
      </c>
      <c r="N399" s="69" t="s">
        <v>4862</v>
      </c>
      <c r="O399" s="71">
        <v>1455000</v>
      </c>
      <c r="P399" s="71">
        <v>0</v>
      </c>
    </row>
    <row r="400" spans="1:16" ht="43.2" x14ac:dyDescent="0.3">
      <c r="A400" s="181"/>
      <c r="B400" s="181"/>
      <c r="C400" s="180" t="s">
        <v>2437</v>
      </c>
      <c r="D400" s="182">
        <v>44972</v>
      </c>
      <c r="E400" s="180" t="s">
        <v>2436</v>
      </c>
      <c r="F400" s="182">
        <v>44973</v>
      </c>
      <c r="G400" s="69" t="s">
        <v>189</v>
      </c>
      <c r="H400" s="72" t="s">
        <v>1761</v>
      </c>
      <c r="I400" s="184">
        <v>44971</v>
      </c>
      <c r="J400" s="69" t="s">
        <v>1793</v>
      </c>
      <c r="K400" s="70">
        <v>44936</v>
      </c>
      <c r="L400" s="69" t="s">
        <v>354</v>
      </c>
      <c r="M400" s="69" t="s">
        <v>338</v>
      </c>
      <c r="N400" s="69" t="s">
        <v>1791</v>
      </c>
      <c r="O400" s="71">
        <v>506000</v>
      </c>
      <c r="P400" s="71">
        <v>0</v>
      </c>
    </row>
    <row r="401" spans="1:16" ht="43.2" x14ac:dyDescent="0.3">
      <c r="A401" s="181"/>
      <c r="B401" s="181"/>
      <c r="C401" s="181"/>
      <c r="D401" s="181"/>
      <c r="E401" s="181"/>
      <c r="F401" s="181"/>
      <c r="G401" s="180" t="s">
        <v>182</v>
      </c>
      <c r="H401" s="72" t="s">
        <v>1752</v>
      </c>
      <c r="I401" s="185">
        <v>44971</v>
      </c>
      <c r="J401" s="69" t="s">
        <v>1761</v>
      </c>
      <c r="K401" s="70">
        <v>44939</v>
      </c>
      <c r="L401" s="180" t="s">
        <v>1757</v>
      </c>
      <c r="M401" s="180" t="s">
        <v>162</v>
      </c>
      <c r="N401" s="69" t="s">
        <v>1759</v>
      </c>
      <c r="O401" s="71">
        <v>1400000</v>
      </c>
      <c r="P401" s="71">
        <v>0</v>
      </c>
    </row>
    <row r="402" spans="1:16" ht="43.2" x14ac:dyDescent="0.3">
      <c r="A402" s="181"/>
      <c r="B402" s="181"/>
      <c r="C402" s="181"/>
      <c r="D402" s="181"/>
      <c r="E402" s="181"/>
      <c r="F402" s="181"/>
      <c r="G402" s="181"/>
      <c r="H402" s="72" t="s">
        <v>1756</v>
      </c>
      <c r="I402" s="185">
        <v>44971</v>
      </c>
      <c r="J402" s="69" t="s">
        <v>1764</v>
      </c>
      <c r="K402" s="70">
        <v>44953</v>
      </c>
      <c r="L402" s="181" t="s">
        <v>1757</v>
      </c>
      <c r="M402" s="181" t="s">
        <v>162</v>
      </c>
      <c r="N402" s="69" t="s">
        <v>1762</v>
      </c>
      <c r="O402" s="71">
        <v>970000</v>
      </c>
      <c r="P402" s="71">
        <v>0</v>
      </c>
    </row>
    <row r="403" spans="1:16" ht="43.2" x14ac:dyDescent="0.3">
      <c r="A403" s="181"/>
      <c r="B403" s="181"/>
      <c r="C403" s="181"/>
      <c r="D403" s="181"/>
      <c r="E403" s="181"/>
      <c r="F403" s="181"/>
      <c r="G403" s="181"/>
      <c r="H403" s="72" t="s">
        <v>1748</v>
      </c>
      <c r="I403" s="185">
        <v>44971</v>
      </c>
      <c r="J403" s="69" t="s">
        <v>1756</v>
      </c>
      <c r="K403" s="70">
        <v>44958</v>
      </c>
      <c r="L403" s="69" t="s">
        <v>1623</v>
      </c>
      <c r="M403" s="69" t="s">
        <v>104</v>
      </c>
      <c r="N403" s="69" t="s">
        <v>1754</v>
      </c>
      <c r="O403" s="71">
        <v>181023</v>
      </c>
      <c r="P403" s="71">
        <v>0</v>
      </c>
    </row>
    <row r="404" spans="1:16" ht="28.8" x14ac:dyDescent="0.3">
      <c r="A404" s="181"/>
      <c r="B404" s="181"/>
      <c r="C404" s="181"/>
      <c r="D404" s="181"/>
      <c r="E404" s="181"/>
      <c r="F404" s="181"/>
      <c r="G404" s="181"/>
      <c r="H404" s="72" t="s">
        <v>1742</v>
      </c>
      <c r="I404" s="185">
        <v>44971</v>
      </c>
      <c r="J404" s="69" t="s">
        <v>1752</v>
      </c>
      <c r="K404" s="70">
        <v>44944</v>
      </c>
      <c r="L404" s="69" t="s">
        <v>89</v>
      </c>
      <c r="M404" s="180" t="s">
        <v>264</v>
      </c>
      <c r="N404" s="69" t="s">
        <v>1750</v>
      </c>
      <c r="O404" s="71">
        <v>954000</v>
      </c>
      <c r="P404" s="71">
        <v>0</v>
      </c>
    </row>
    <row r="405" spans="1:16" ht="43.2" x14ac:dyDescent="0.3">
      <c r="A405" s="181"/>
      <c r="B405" s="181"/>
      <c r="C405" s="181"/>
      <c r="D405" s="181"/>
      <c r="E405" s="181"/>
      <c r="F405" s="181"/>
      <c r="G405" s="181"/>
      <c r="H405" s="72" t="s">
        <v>1781</v>
      </c>
      <c r="I405" s="185">
        <v>44971</v>
      </c>
      <c r="J405" s="69" t="s">
        <v>1748</v>
      </c>
      <c r="K405" s="70">
        <v>44951</v>
      </c>
      <c r="L405" s="69" t="s">
        <v>90</v>
      </c>
      <c r="M405" s="181" t="s">
        <v>264</v>
      </c>
      <c r="N405" s="69" t="s">
        <v>1746</v>
      </c>
      <c r="O405" s="71">
        <v>1450000</v>
      </c>
      <c r="P405" s="71">
        <v>0</v>
      </c>
    </row>
    <row r="406" spans="1:16" ht="43.2" x14ac:dyDescent="0.3">
      <c r="A406" s="181"/>
      <c r="B406" s="181"/>
      <c r="C406" s="181"/>
      <c r="D406" s="181"/>
      <c r="E406" s="181"/>
      <c r="F406" s="181"/>
      <c r="G406" s="181"/>
      <c r="H406" s="72" t="s">
        <v>1778</v>
      </c>
      <c r="I406" s="185">
        <v>44971</v>
      </c>
      <c r="J406" s="69" t="s">
        <v>1742</v>
      </c>
      <c r="K406" s="70">
        <v>44952</v>
      </c>
      <c r="L406" s="69" t="s">
        <v>354</v>
      </c>
      <c r="M406" s="181" t="s">
        <v>264</v>
      </c>
      <c r="N406" s="69" t="s">
        <v>1739</v>
      </c>
      <c r="O406" s="71">
        <v>506000</v>
      </c>
      <c r="P406" s="71">
        <v>0</v>
      </c>
    </row>
    <row r="407" spans="1:16" ht="43.2" x14ac:dyDescent="0.3">
      <c r="A407" s="181"/>
      <c r="B407" s="181"/>
      <c r="C407" s="180" t="s">
        <v>2271</v>
      </c>
      <c r="D407" s="182">
        <v>44980</v>
      </c>
      <c r="E407" s="180" t="s">
        <v>2434</v>
      </c>
      <c r="F407" s="182">
        <v>44981</v>
      </c>
      <c r="G407" s="180" t="s">
        <v>220</v>
      </c>
      <c r="H407" s="72" t="s">
        <v>2392</v>
      </c>
      <c r="I407" s="184">
        <v>44979</v>
      </c>
      <c r="J407" s="69" t="s">
        <v>2130</v>
      </c>
      <c r="K407" s="70">
        <v>44964</v>
      </c>
      <c r="L407" s="69" t="s">
        <v>90</v>
      </c>
      <c r="M407" s="181" t="s">
        <v>264</v>
      </c>
      <c r="N407" s="69" t="s">
        <v>2128</v>
      </c>
      <c r="O407" s="71">
        <v>1450000</v>
      </c>
      <c r="P407" s="71">
        <v>0</v>
      </c>
    </row>
    <row r="408" spans="1:16" ht="28.8" x14ac:dyDescent="0.3">
      <c r="A408" s="181"/>
      <c r="B408" s="181"/>
      <c r="C408" s="181"/>
      <c r="D408" s="181"/>
      <c r="E408" s="181"/>
      <c r="F408" s="181"/>
      <c r="G408" s="181"/>
      <c r="H408" s="72" t="s">
        <v>2394</v>
      </c>
      <c r="I408" s="185">
        <v>44979</v>
      </c>
      <c r="J408" s="69" t="s">
        <v>2133</v>
      </c>
      <c r="K408" s="70">
        <v>44956</v>
      </c>
      <c r="L408" s="69" t="s">
        <v>89</v>
      </c>
      <c r="M408" s="181" t="s">
        <v>264</v>
      </c>
      <c r="N408" s="69" t="s">
        <v>2131</v>
      </c>
      <c r="O408" s="71">
        <v>961000</v>
      </c>
      <c r="P408" s="71">
        <v>0</v>
      </c>
    </row>
    <row r="409" spans="1:16" ht="43.2" x14ac:dyDescent="0.3">
      <c r="A409" s="181"/>
      <c r="B409" s="181"/>
      <c r="C409" s="181"/>
      <c r="D409" s="181"/>
      <c r="E409" s="181"/>
      <c r="F409" s="181"/>
      <c r="G409" s="181"/>
      <c r="H409" s="72" t="s">
        <v>2398</v>
      </c>
      <c r="I409" s="185">
        <v>44979</v>
      </c>
      <c r="J409" s="69" t="s">
        <v>2145</v>
      </c>
      <c r="K409" s="70">
        <v>44957</v>
      </c>
      <c r="L409" s="69" t="s">
        <v>90</v>
      </c>
      <c r="M409" s="69" t="s">
        <v>263</v>
      </c>
      <c r="N409" s="69" t="s">
        <v>2143</v>
      </c>
      <c r="O409" s="71">
        <v>1475000</v>
      </c>
      <c r="P409" s="71">
        <v>0</v>
      </c>
    </row>
    <row r="410" spans="1:16" ht="43.2" x14ac:dyDescent="0.3">
      <c r="A410" s="181"/>
      <c r="B410" s="181"/>
      <c r="C410" s="181"/>
      <c r="D410" s="181"/>
      <c r="E410" s="181"/>
      <c r="F410" s="181"/>
      <c r="G410" s="181"/>
      <c r="H410" s="72" t="s">
        <v>2402</v>
      </c>
      <c r="I410" s="185">
        <v>44979</v>
      </c>
      <c r="J410" s="69" t="s">
        <v>2153</v>
      </c>
      <c r="K410" s="70">
        <v>44958</v>
      </c>
      <c r="L410" s="69" t="s">
        <v>1964</v>
      </c>
      <c r="M410" s="69" t="s">
        <v>262</v>
      </c>
      <c r="N410" s="69" t="s">
        <v>2151</v>
      </c>
      <c r="O410" s="71">
        <v>1455900</v>
      </c>
      <c r="P410" s="71">
        <v>29118</v>
      </c>
    </row>
    <row r="411" spans="1:16" ht="43.2" x14ac:dyDescent="0.3">
      <c r="A411" s="181"/>
      <c r="B411" s="181"/>
      <c r="C411" s="181"/>
      <c r="D411" s="181"/>
      <c r="E411" s="181"/>
      <c r="F411" s="181"/>
      <c r="G411" s="181"/>
      <c r="H411" s="72" t="s">
        <v>2410</v>
      </c>
      <c r="I411" s="185">
        <v>44979</v>
      </c>
      <c r="J411" s="69" t="s">
        <v>2172</v>
      </c>
      <c r="K411" s="70">
        <v>44967</v>
      </c>
      <c r="L411" s="69" t="s">
        <v>90</v>
      </c>
      <c r="M411" s="69" t="s">
        <v>1472</v>
      </c>
      <c r="N411" s="69" t="s">
        <v>2170</v>
      </c>
      <c r="O411" s="71">
        <v>1355000</v>
      </c>
      <c r="P411" s="71">
        <v>0</v>
      </c>
    </row>
    <row r="412" spans="1:16" ht="43.2" x14ac:dyDescent="0.3">
      <c r="A412" s="181"/>
      <c r="B412" s="181"/>
      <c r="C412" s="181"/>
      <c r="D412" s="181"/>
      <c r="E412" s="181"/>
      <c r="F412" s="181"/>
      <c r="G412" s="181"/>
      <c r="H412" s="72" t="s">
        <v>2416</v>
      </c>
      <c r="I412" s="185">
        <v>44979</v>
      </c>
      <c r="J412" s="69" t="s">
        <v>190</v>
      </c>
      <c r="K412" s="70">
        <v>44960</v>
      </c>
      <c r="L412" s="69" t="s">
        <v>267</v>
      </c>
      <c r="M412" s="180" t="s">
        <v>1474</v>
      </c>
      <c r="N412" s="69" t="s">
        <v>2178</v>
      </c>
      <c r="O412" s="71">
        <v>1471350</v>
      </c>
      <c r="P412" s="71">
        <v>29427</v>
      </c>
    </row>
    <row r="413" spans="1:16" ht="28.8" x14ac:dyDescent="0.3">
      <c r="A413" s="181"/>
      <c r="B413" s="181"/>
      <c r="C413" s="181"/>
      <c r="D413" s="181"/>
      <c r="E413" s="181"/>
      <c r="F413" s="181"/>
      <c r="G413" s="181"/>
      <c r="H413" s="72" t="s">
        <v>2414</v>
      </c>
      <c r="I413" s="185">
        <v>44979</v>
      </c>
      <c r="J413" s="69" t="s">
        <v>2188</v>
      </c>
      <c r="K413" s="70">
        <v>44952</v>
      </c>
      <c r="L413" s="69" t="s">
        <v>89</v>
      </c>
      <c r="M413" s="181" t="s">
        <v>1474</v>
      </c>
      <c r="N413" s="69" t="s">
        <v>2186</v>
      </c>
      <c r="O413" s="71">
        <v>957000</v>
      </c>
      <c r="P413" s="71">
        <v>0</v>
      </c>
    </row>
    <row r="414" spans="1:16" ht="43.2" x14ac:dyDescent="0.3">
      <c r="A414" s="181"/>
      <c r="B414" s="181"/>
      <c r="C414" s="181"/>
      <c r="D414" s="181"/>
      <c r="E414" s="181"/>
      <c r="F414" s="181"/>
      <c r="G414" s="181"/>
      <c r="H414" s="72" t="s">
        <v>2390</v>
      </c>
      <c r="I414" s="185">
        <v>44979</v>
      </c>
      <c r="J414" s="69" t="s">
        <v>2127</v>
      </c>
      <c r="K414" s="70">
        <v>44953</v>
      </c>
      <c r="L414" s="180" t="s">
        <v>1964</v>
      </c>
      <c r="M414" s="69" t="s">
        <v>264</v>
      </c>
      <c r="N414" s="69" t="s">
        <v>2125</v>
      </c>
      <c r="O414" s="71">
        <v>1436150</v>
      </c>
      <c r="P414" s="71">
        <v>28723</v>
      </c>
    </row>
    <row r="415" spans="1:16" ht="43.2" x14ac:dyDescent="0.3">
      <c r="A415" s="181"/>
      <c r="B415" s="181"/>
      <c r="C415" s="181"/>
      <c r="D415" s="181"/>
      <c r="E415" s="181"/>
      <c r="F415" s="181"/>
      <c r="G415" s="181"/>
      <c r="H415" s="72" t="s">
        <v>2396</v>
      </c>
      <c r="I415" s="185">
        <v>44979</v>
      </c>
      <c r="J415" s="69" t="s">
        <v>2140</v>
      </c>
      <c r="K415" s="70">
        <v>44965</v>
      </c>
      <c r="L415" s="181" t="s">
        <v>1964</v>
      </c>
      <c r="M415" s="180" t="s">
        <v>263</v>
      </c>
      <c r="N415" s="69" t="s">
        <v>2138</v>
      </c>
      <c r="O415" s="71">
        <v>1447950</v>
      </c>
      <c r="P415" s="71">
        <v>28959</v>
      </c>
    </row>
    <row r="416" spans="1:16" ht="28.8" x14ac:dyDescent="0.3">
      <c r="A416" s="181"/>
      <c r="B416" s="181"/>
      <c r="C416" s="181"/>
      <c r="D416" s="181"/>
      <c r="E416" s="181"/>
      <c r="F416" s="181"/>
      <c r="G416" s="181"/>
      <c r="H416" s="72" t="s">
        <v>2400</v>
      </c>
      <c r="I416" s="185">
        <v>44979</v>
      </c>
      <c r="J416" s="69" t="s">
        <v>2149</v>
      </c>
      <c r="K416" s="70">
        <v>44973</v>
      </c>
      <c r="L416" s="69" t="s">
        <v>89</v>
      </c>
      <c r="M416" s="181" t="s">
        <v>263</v>
      </c>
      <c r="N416" s="69" t="s">
        <v>2147</v>
      </c>
      <c r="O416" s="71">
        <v>997000</v>
      </c>
      <c r="P416" s="71">
        <v>0</v>
      </c>
    </row>
    <row r="417" spans="1:16" ht="43.2" x14ac:dyDescent="0.3">
      <c r="A417" s="181"/>
      <c r="B417" s="181"/>
      <c r="C417" s="181"/>
      <c r="D417" s="181"/>
      <c r="E417" s="181"/>
      <c r="F417" s="181"/>
      <c r="G417" s="181"/>
      <c r="H417" s="72" t="s">
        <v>2404</v>
      </c>
      <c r="I417" s="185">
        <v>44979</v>
      </c>
      <c r="J417" s="69" t="s">
        <v>2158</v>
      </c>
      <c r="K417" s="70">
        <v>44974</v>
      </c>
      <c r="L417" s="69" t="s">
        <v>90</v>
      </c>
      <c r="M417" s="180" t="s">
        <v>262</v>
      </c>
      <c r="N417" s="69" t="s">
        <v>2156</v>
      </c>
      <c r="O417" s="71">
        <v>1495000</v>
      </c>
      <c r="P417" s="71">
        <v>0</v>
      </c>
    </row>
    <row r="418" spans="1:16" ht="28.8" x14ac:dyDescent="0.3">
      <c r="A418" s="181"/>
      <c r="B418" s="181"/>
      <c r="C418" s="181"/>
      <c r="D418" s="181"/>
      <c r="E418" s="181"/>
      <c r="F418" s="181"/>
      <c r="G418" s="181"/>
      <c r="H418" s="72" t="s">
        <v>2406</v>
      </c>
      <c r="I418" s="185">
        <v>44979</v>
      </c>
      <c r="J418" s="69" t="s">
        <v>2163</v>
      </c>
      <c r="K418" s="70">
        <v>44966</v>
      </c>
      <c r="L418" s="69" t="s">
        <v>89</v>
      </c>
      <c r="M418" s="181" t="s">
        <v>262</v>
      </c>
      <c r="N418" s="69" t="s">
        <v>2160</v>
      </c>
      <c r="O418" s="71">
        <v>948000</v>
      </c>
      <c r="P418" s="71">
        <v>0</v>
      </c>
    </row>
    <row r="419" spans="1:16" ht="43.2" x14ac:dyDescent="0.3">
      <c r="A419" s="181"/>
      <c r="B419" s="181"/>
      <c r="C419" s="181"/>
      <c r="D419" s="181"/>
      <c r="E419" s="181"/>
      <c r="F419" s="181"/>
      <c r="G419" s="181"/>
      <c r="H419" s="72" t="s">
        <v>2408</v>
      </c>
      <c r="I419" s="185">
        <v>44979</v>
      </c>
      <c r="J419" s="69" t="s">
        <v>2167</v>
      </c>
      <c r="K419" s="70">
        <v>44970</v>
      </c>
      <c r="L419" s="69" t="s">
        <v>267</v>
      </c>
      <c r="M419" s="180" t="s">
        <v>1472</v>
      </c>
      <c r="N419" s="69" t="s">
        <v>2165</v>
      </c>
      <c r="O419" s="71">
        <v>1493550</v>
      </c>
      <c r="P419" s="71">
        <v>29871</v>
      </c>
    </row>
    <row r="420" spans="1:16" ht="28.8" x14ac:dyDescent="0.3">
      <c r="A420" s="181"/>
      <c r="B420" s="181"/>
      <c r="C420" s="181"/>
      <c r="D420" s="181"/>
      <c r="E420" s="181"/>
      <c r="F420" s="181"/>
      <c r="G420" s="181"/>
      <c r="H420" s="72" t="s">
        <v>2412</v>
      </c>
      <c r="I420" s="185">
        <v>44979</v>
      </c>
      <c r="J420" s="69" t="s">
        <v>2176</v>
      </c>
      <c r="K420" s="70">
        <v>44959</v>
      </c>
      <c r="L420" s="69" t="s">
        <v>89</v>
      </c>
      <c r="M420" s="181" t="s">
        <v>1472</v>
      </c>
      <c r="N420" s="69" t="s">
        <v>2174</v>
      </c>
      <c r="O420" s="71">
        <v>950000</v>
      </c>
      <c r="P420" s="71">
        <v>0</v>
      </c>
    </row>
    <row r="421" spans="1:16" ht="43.2" x14ac:dyDescent="0.3">
      <c r="A421" s="181"/>
      <c r="B421" s="181"/>
      <c r="C421" s="181"/>
      <c r="D421" s="181"/>
      <c r="E421" s="181"/>
      <c r="F421" s="181"/>
      <c r="G421" s="181"/>
      <c r="H421" s="72" t="s">
        <v>2418</v>
      </c>
      <c r="I421" s="185">
        <v>44979</v>
      </c>
      <c r="J421" s="69" t="s">
        <v>2184</v>
      </c>
      <c r="K421" s="70">
        <v>44971</v>
      </c>
      <c r="L421" s="69" t="s">
        <v>90</v>
      </c>
      <c r="M421" s="69" t="s">
        <v>1474</v>
      </c>
      <c r="N421" s="69" t="s">
        <v>2182</v>
      </c>
      <c r="O421" s="71">
        <v>1340000</v>
      </c>
      <c r="P421" s="71">
        <v>0</v>
      </c>
    </row>
    <row r="422" spans="1:16" ht="28.8" x14ac:dyDescent="0.3">
      <c r="A422" s="181"/>
      <c r="B422" s="181"/>
      <c r="C422" s="181"/>
      <c r="D422" s="181"/>
      <c r="E422" s="181"/>
      <c r="F422" s="181"/>
      <c r="G422" s="180" t="s">
        <v>215</v>
      </c>
      <c r="H422" s="72" t="s">
        <v>2348</v>
      </c>
      <c r="I422" s="185">
        <v>44979</v>
      </c>
      <c r="J422" s="69" t="s">
        <v>1968</v>
      </c>
      <c r="K422" s="70">
        <v>44952</v>
      </c>
      <c r="L422" s="69" t="s">
        <v>1964</v>
      </c>
      <c r="M422" s="180" t="s">
        <v>1450</v>
      </c>
      <c r="N422" s="69" t="s">
        <v>1966</v>
      </c>
      <c r="O422" s="71">
        <v>1466600</v>
      </c>
      <c r="P422" s="71">
        <v>29332</v>
      </c>
    </row>
    <row r="423" spans="1:16" ht="28.8" x14ac:dyDescent="0.3">
      <c r="A423" s="181"/>
      <c r="B423" s="181"/>
      <c r="C423" s="181"/>
      <c r="D423" s="181"/>
      <c r="E423" s="181"/>
      <c r="F423" s="181"/>
      <c r="G423" s="181"/>
      <c r="H423" s="72" t="s">
        <v>2351</v>
      </c>
      <c r="I423" s="185">
        <v>44979</v>
      </c>
      <c r="J423" s="69" t="s">
        <v>1974</v>
      </c>
      <c r="K423" s="70">
        <v>44960</v>
      </c>
      <c r="L423" s="69" t="s">
        <v>90</v>
      </c>
      <c r="M423" s="181" t="s">
        <v>1450</v>
      </c>
      <c r="N423" s="69" t="s">
        <v>1972</v>
      </c>
      <c r="O423" s="71">
        <v>1415000</v>
      </c>
      <c r="P423" s="71">
        <v>0</v>
      </c>
    </row>
    <row r="424" spans="1:16" ht="28.8" x14ac:dyDescent="0.3">
      <c r="A424" s="181"/>
      <c r="B424" s="181"/>
      <c r="C424" s="181"/>
      <c r="D424" s="181"/>
      <c r="E424" s="181"/>
      <c r="F424" s="181"/>
      <c r="G424" s="181"/>
      <c r="H424" s="72" t="s">
        <v>2354</v>
      </c>
      <c r="I424" s="185">
        <v>44979</v>
      </c>
      <c r="J424" s="69" t="s">
        <v>1978</v>
      </c>
      <c r="K424" s="70">
        <v>44963</v>
      </c>
      <c r="L424" s="180" t="s">
        <v>89</v>
      </c>
      <c r="M424" s="181" t="s">
        <v>1450</v>
      </c>
      <c r="N424" s="69" t="s">
        <v>1976</v>
      </c>
      <c r="O424" s="71">
        <v>970000</v>
      </c>
      <c r="P424" s="71">
        <v>0</v>
      </c>
    </row>
    <row r="425" spans="1:16" ht="28.8" x14ac:dyDescent="0.3">
      <c r="A425" s="181"/>
      <c r="B425" s="181"/>
      <c r="C425" s="180" t="s">
        <v>2851</v>
      </c>
      <c r="D425" s="182" t="s">
        <v>714</v>
      </c>
      <c r="E425" s="180" t="s">
        <v>714</v>
      </c>
      <c r="F425" s="182" t="s">
        <v>714</v>
      </c>
      <c r="G425" s="180" t="s">
        <v>613</v>
      </c>
      <c r="H425" s="72" t="s">
        <v>2850</v>
      </c>
      <c r="I425" s="184">
        <v>44992</v>
      </c>
      <c r="J425" s="69" t="s">
        <v>2725</v>
      </c>
      <c r="K425" s="70">
        <v>44956</v>
      </c>
      <c r="L425" s="181" t="s">
        <v>89</v>
      </c>
      <c r="M425" s="180" t="s">
        <v>268</v>
      </c>
      <c r="N425" s="69" t="s">
        <v>2723</v>
      </c>
      <c r="O425" s="71">
        <v>996000</v>
      </c>
      <c r="P425" s="71">
        <v>0</v>
      </c>
    </row>
    <row r="426" spans="1:16" ht="43.2" x14ac:dyDescent="0.3">
      <c r="A426" s="181"/>
      <c r="B426" s="181"/>
      <c r="C426" s="181"/>
      <c r="D426" s="181"/>
      <c r="E426" s="181"/>
      <c r="F426" s="181"/>
      <c r="G426" s="181"/>
      <c r="H426" s="72" t="s">
        <v>2535</v>
      </c>
      <c r="I426" s="185">
        <v>44992</v>
      </c>
      <c r="J426" s="69" t="s">
        <v>2721</v>
      </c>
      <c r="K426" s="70">
        <v>44953</v>
      </c>
      <c r="L426" s="69" t="s">
        <v>90</v>
      </c>
      <c r="M426" s="181" t="s">
        <v>268</v>
      </c>
      <c r="N426" s="69" t="s">
        <v>2719</v>
      </c>
      <c r="O426" s="71">
        <v>1340000</v>
      </c>
      <c r="P426" s="71">
        <v>0</v>
      </c>
    </row>
    <row r="427" spans="1:16" ht="43.2" x14ac:dyDescent="0.3">
      <c r="A427" s="181"/>
      <c r="B427" s="181"/>
      <c r="C427" s="181"/>
      <c r="D427" s="181"/>
      <c r="E427" s="181"/>
      <c r="F427" s="181"/>
      <c r="G427" s="181"/>
      <c r="H427" s="72" t="s">
        <v>2532</v>
      </c>
      <c r="I427" s="185">
        <v>44992</v>
      </c>
      <c r="J427" s="69" t="s">
        <v>2716</v>
      </c>
      <c r="K427" s="70">
        <v>44944</v>
      </c>
      <c r="L427" s="69" t="s">
        <v>267</v>
      </c>
      <c r="M427" s="181" t="s">
        <v>268</v>
      </c>
      <c r="N427" s="69" t="s">
        <v>2714</v>
      </c>
      <c r="O427" s="71">
        <v>1491000</v>
      </c>
      <c r="P427" s="71">
        <v>29820</v>
      </c>
    </row>
    <row r="428" spans="1:16" ht="28.8" x14ac:dyDescent="0.3">
      <c r="A428" s="181"/>
      <c r="B428" s="181"/>
      <c r="C428" s="181"/>
      <c r="D428" s="181"/>
      <c r="E428" s="181"/>
      <c r="F428" s="181"/>
      <c r="G428" s="181"/>
      <c r="H428" s="72" t="s">
        <v>2530</v>
      </c>
      <c r="I428" s="185">
        <v>44992</v>
      </c>
      <c r="J428" s="69" t="s">
        <v>2712</v>
      </c>
      <c r="K428" s="70">
        <v>44950</v>
      </c>
      <c r="L428" s="69" t="s">
        <v>89</v>
      </c>
      <c r="M428" s="180" t="s">
        <v>348</v>
      </c>
      <c r="N428" s="69" t="s">
        <v>2710</v>
      </c>
      <c r="O428" s="71">
        <v>994000</v>
      </c>
      <c r="P428" s="71">
        <v>0</v>
      </c>
    </row>
    <row r="429" spans="1:16" ht="28.8" x14ac:dyDescent="0.3">
      <c r="A429" s="181"/>
      <c r="B429" s="181"/>
      <c r="C429" s="181"/>
      <c r="D429" s="181"/>
      <c r="E429" s="181"/>
      <c r="F429" s="181"/>
      <c r="G429" s="181"/>
      <c r="H429" s="72" t="s">
        <v>2526</v>
      </c>
      <c r="I429" s="185">
        <v>44992</v>
      </c>
      <c r="J429" s="69" t="s">
        <v>2708</v>
      </c>
      <c r="K429" s="70">
        <v>44943</v>
      </c>
      <c r="L429" s="69" t="s">
        <v>90</v>
      </c>
      <c r="M429" s="181" t="s">
        <v>348</v>
      </c>
      <c r="N429" s="69" t="s">
        <v>2706</v>
      </c>
      <c r="O429" s="71">
        <v>1465000</v>
      </c>
      <c r="P429" s="71">
        <v>0</v>
      </c>
    </row>
    <row r="430" spans="1:16" ht="28.8" x14ac:dyDescent="0.3">
      <c r="A430" s="181"/>
      <c r="B430" s="181"/>
      <c r="C430" s="181"/>
      <c r="D430" s="181"/>
      <c r="E430" s="181"/>
      <c r="F430" s="181"/>
      <c r="G430" s="181"/>
      <c r="H430" s="72" t="s">
        <v>2524</v>
      </c>
      <c r="I430" s="185">
        <v>44992</v>
      </c>
      <c r="J430" s="69" t="s">
        <v>2703</v>
      </c>
      <c r="K430" s="70">
        <v>44950</v>
      </c>
      <c r="L430" s="69" t="s">
        <v>267</v>
      </c>
      <c r="M430" s="181" t="s">
        <v>348</v>
      </c>
      <c r="N430" s="69" t="s">
        <v>2701</v>
      </c>
      <c r="O430" s="71">
        <v>1469750</v>
      </c>
      <c r="P430" s="71">
        <v>29395</v>
      </c>
    </row>
    <row r="431" spans="1:16" ht="28.8" x14ac:dyDescent="0.3">
      <c r="A431" s="181"/>
      <c r="B431" s="181"/>
      <c r="C431" s="181"/>
      <c r="D431" s="181"/>
      <c r="E431" s="181"/>
      <c r="F431" s="181"/>
      <c r="G431" s="181"/>
      <c r="H431" s="72" t="s">
        <v>2843</v>
      </c>
      <c r="I431" s="185">
        <v>44992</v>
      </c>
      <c r="J431" s="69" t="s">
        <v>2699</v>
      </c>
      <c r="K431" s="70">
        <v>44945</v>
      </c>
      <c r="L431" s="69" t="s">
        <v>89</v>
      </c>
      <c r="M431" s="180" t="s">
        <v>266</v>
      </c>
      <c r="N431" s="69" t="s">
        <v>2697</v>
      </c>
      <c r="O431" s="71">
        <v>998000</v>
      </c>
      <c r="P431" s="71">
        <v>0</v>
      </c>
    </row>
    <row r="432" spans="1:16" ht="28.8" x14ac:dyDescent="0.3">
      <c r="A432" s="181"/>
      <c r="B432" s="181"/>
      <c r="C432" s="181"/>
      <c r="D432" s="181"/>
      <c r="E432" s="181"/>
      <c r="F432" s="181"/>
      <c r="G432" s="181"/>
      <c r="H432" s="72" t="s">
        <v>2521</v>
      </c>
      <c r="I432" s="185">
        <v>44992</v>
      </c>
      <c r="J432" s="69" t="s">
        <v>2695</v>
      </c>
      <c r="K432" s="70">
        <v>44946</v>
      </c>
      <c r="L432" s="69" t="s">
        <v>90</v>
      </c>
      <c r="M432" s="181" t="s">
        <v>266</v>
      </c>
      <c r="N432" s="69" t="s">
        <v>2693</v>
      </c>
      <c r="O432" s="71">
        <v>1415000</v>
      </c>
      <c r="P432" s="71">
        <v>0</v>
      </c>
    </row>
    <row r="433" spans="1:16" ht="28.8" x14ac:dyDescent="0.3">
      <c r="A433" s="181"/>
      <c r="B433" s="181"/>
      <c r="C433" s="181"/>
      <c r="D433" s="181"/>
      <c r="E433" s="181"/>
      <c r="F433" s="181"/>
      <c r="G433" s="181"/>
      <c r="H433" s="72" t="s">
        <v>2516</v>
      </c>
      <c r="I433" s="185">
        <v>44992</v>
      </c>
      <c r="J433" s="69" t="s">
        <v>2690</v>
      </c>
      <c r="K433" s="70">
        <v>44942</v>
      </c>
      <c r="L433" s="69" t="s">
        <v>267</v>
      </c>
      <c r="M433" s="181" t="s">
        <v>266</v>
      </c>
      <c r="N433" s="69" t="s">
        <v>2688</v>
      </c>
      <c r="O433" s="71">
        <v>1455850</v>
      </c>
      <c r="P433" s="71">
        <v>29117</v>
      </c>
    </row>
    <row r="434" spans="1:16" x14ac:dyDescent="0.3">
      <c r="A434" s="181"/>
      <c r="B434" s="180" t="s">
        <v>387</v>
      </c>
      <c r="C434" s="181"/>
      <c r="D434" s="181"/>
      <c r="E434" s="181"/>
      <c r="F434" s="181"/>
      <c r="G434" s="181"/>
      <c r="H434" s="181"/>
      <c r="I434" s="181"/>
      <c r="J434" s="181"/>
      <c r="K434" s="181"/>
      <c r="L434" s="181"/>
      <c r="M434" s="181"/>
      <c r="N434" s="181"/>
      <c r="O434" s="71">
        <v>279652733</v>
      </c>
      <c r="P434" s="71">
        <v>6130508</v>
      </c>
    </row>
    <row r="435" spans="1:16" x14ac:dyDescent="0.3">
      <c r="A435" s="180" t="s">
        <v>388</v>
      </c>
      <c r="B435" s="181"/>
      <c r="C435" s="181"/>
      <c r="D435" s="181"/>
      <c r="E435" s="181"/>
      <c r="F435" s="181"/>
      <c r="G435" s="181"/>
      <c r="H435" s="181"/>
      <c r="I435" s="181"/>
      <c r="J435" s="181"/>
      <c r="K435" s="181"/>
      <c r="L435" s="181"/>
      <c r="M435" s="181"/>
      <c r="N435" s="181"/>
      <c r="O435" s="71">
        <v>392383559</v>
      </c>
      <c r="P435" s="71">
        <v>6533662</v>
      </c>
    </row>
    <row r="436" spans="1:16" ht="43.2" x14ac:dyDescent="0.3">
      <c r="A436" s="180" t="s">
        <v>65</v>
      </c>
      <c r="B436" s="180" t="s">
        <v>88</v>
      </c>
      <c r="C436" s="180" t="s">
        <v>714</v>
      </c>
      <c r="D436" s="182" t="s">
        <v>714</v>
      </c>
      <c r="E436" s="180" t="s">
        <v>714</v>
      </c>
      <c r="F436" s="182" t="s">
        <v>714</v>
      </c>
      <c r="G436" s="180" t="s">
        <v>714</v>
      </c>
      <c r="H436" s="187" t="s">
        <v>2853</v>
      </c>
      <c r="I436" s="187" t="s">
        <v>714</v>
      </c>
      <c r="J436" s="69" t="s">
        <v>3505</v>
      </c>
      <c r="K436" s="70">
        <v>45007</v>
      </c>
      <c r="L436" s="180" t="s">
        <v>681</v>
      </c>
      <c r="M436" s="69" t="s">
        <v>91</v>
      </c>
      <c r="N436" s="69" t="s">
        <v>3502</v>
      </c>
      <c r="O436" s="71">
        <v>1485000</v>
      </c>
      <c r="P436" s="71">
        <v>29700</v>
      </c>
    </row>
    <row r="437" spans="1:16" ht="28.8" x14ac:dyDescent="0.3">
      <c r="A437" s="181"/>
      <c r="B437" s="181"/>
      <c r="C437" s="181"/>
      <c r="D437" s="181"/>
      <c r="E437" s="181"/>
      <c r="F437" s="181"/>
      <c r="G437" s="181"/>
      <c r="H437" s="186"/>
      <c r="I437" s="186"/>
      <c r="J437" s="69" t="s">
        <v>3517</v>
      </c>
      <c r="K437" s="70">
        <v>45013</v>
      </c>
      <c r="L437" s="181" t="s">
        <v>681</v>
      </c>
      <c r="M437" s="180" t="s">
        <v>92</v>
      </c>
      <c r="N437" s="69" t="s">
        <v>3515</v>
      </c>
      <c r="O437" s="71">
        <v>1500000</v>
      </c>
      <c r="P437" s="71">
        <v>30000</v>
      </c>
    </row>
    <row r="438" spans="1:16" ht="28.8" x14ac:dyDescent="0.3">
      <c r="A438" s="181"/>
      <c r="B438" s="181"/>
      <c r="C438" s="181"/>
      <c r="D438" s="181"/>
      <c r="E438" s="181"/>
      <c r="F438" s="181"/>
      <c r="G438" s="181"/>
      <c r="H438" s="186"/>
      <c r="I438" s="186"/>
      <c r="J438" s="69" t="s">
        <v>3520</v>
      </c>
      <c r="K438" s="70">
        <v>45015</v>
      </c>
      <c r="L438" s="69" t="s">
        <v>90</v>
      </c>
      <c r="M438" s="181" t="s">
        <v>92</v>
      </c>
      <c r="N438" s="69" t="s">
        <v>3518</v>
      </c>
      <c r="O438" s="71">
        <v>1495000</v>
      </c>
      <c r="P438" s="71">
        <v>0</v>
      </c>
    </row>
    <row r="439" spans="1:16" ht="43.2" x14ac:dyDescent="0.3">
      <c r="A439" s="181"/>
      <c r="B439" s="181"/>
      <c r="C439" s="181"/>
      <c r="D439" s="181"/>
      <c r="E439" s="181"/>
      <c r="F439" s="181"/>
      <c r="G439" s="181"/>
      <c r="H439" s="186"/>
      <c r="I439" s="186"/>
      <c r="J439" s="69" t="s">
        <v>3523</v>
      </c>
      <c r="K439" s="70">
        <v>45016</v>
      </c>
      <c r="L439" s="69" t="s">
        <v>89</v>
      </c>
      <c r="M439" s="181" t="s">
        <v>92</v>
      </c>
      <c r="N439" s="69" t="s">
        <v>3521</v>
      </c>
      <c r="O439" s="71">
        <v>990000</v>
      </c>
      <c r="P439" s="71">
        <v>0</v>
      </c>
    </row>
    <row r="440" spans="1:16" ht="28.8" x14ac:dyDescent="0.3">
      <c r="A440" s="181"/>
      <c r="B440" s="181"/>
      <c r="C440" s="181"/>
      <c r="D440" s="181"/>
      <c r="E440" s="181"/>
      <c r="F440" s="181"/>
      <c r="G440" s="181"/>
      <c r="H440" s="186"/>
      <c r="I440" s="186"/>
      <c r="J440" s="69" t="s">
        <v>3526</v>
      </c>
      <c r="K440" s="70">
        <v>45019</v>
      </c>
      <c r="L440" s="69" t="s">
        <v>691</v>
      </c>
      <c r="M440" s="69" t="s">
        <v>177</v>
      </c>
      <c r="N440" s="69" t="s">
        <v>3524</v>
      </c>
      <c r="O440" s="71">
        <v>697000</v>
      </c>
      <c r="P440" s="71">
        <v>0</v>
      </c>
    </row>
    <row r="441" spans="1:16" ht="43.2" x14ac:dyDescent="0.3">
      <c r="A441" s="181"/>
      <c r="B441" s="181"/>
      <c r="C441" s="181"/>
      <c r="D441" s="181"/>
      <c r="E441" s="181"/>
      <c r="F441" s="181"/>
      <c r="G441" s="181"/>
      <c r="H441" s="186"/>
      <c r="I441" s="186"/>
      <c r="J441" s="69" t="s">
        <v>3495</v>
      </c>
      <c r="K441" s="70">
        <v>45022</v>
      </c>
      <c r="L441" s="69" t="s">
        <v>3488</v>
      </c>
      <c r="M441" s="69" t="s">
        <v>191</v>
      </c>
      <c r="N441" s="69" t="s">
        <v>3493</v>
      </c>
      <c r="O441" s="71">
        <v>5860000</v>
      </c>
      <c r="P441" s="71">
        <v>0</v>
      </c>
    </row>
    <row r="442" spans="1:16" ht="43.2" x14ac:dyDescent="0.3">
      <c r="A442" s="181"/>
      <c r="B442" s="181"/>
      <c r="C442" s="181"/>
      <c r="D442" s="181"/>
      <c r="E442" s="181"/>
      <c r="F442" s="181"/>
      <c r="G442" s="181"/>
      <c r="H442" s="186"/>
      <c r="I442" s="186"/>
      <c r="J442" s="69" t="s">
        <v>3695</v>
      </c>
      <c r="K442" s="70">
        <v>45030</v>
      </c>
      <c r="L442" s="69" t="s">
        <v>691</v>
      </c>
      <c r="M442" s="69" t="s">
        <v>177</v>
      </c>
      <c r="N442" s="69" t="s">
        <v>3692</v>
      </c>
      <c r="O442" s="71">
        <v>1568000</v>
      </c>
      <c r="P442" s="71">
        <v>0</v>
      </c>
    </row>
    <row r="443" spans="1:16" ht="43.2" x14ac:dyDescent="0.3">
      <c r="A443" s="181"/>
      <c r="B443" s="181"/>
      <c r="C443" s="181"/>
      <c r="D443" s="181"/>
      <c r="E443" s="181"/>
      <c r="F443" s="181"/>
      <c r="G443" s="181"/>
      <c r="H443" s="186"/>
      <c r="I443" s="186"/>
      <c r="J443" s="69" t="s">
        <v>3699</v>
      </c>
      <c r="K443" s="70">
        <v>45044</v>
      </c>
      <c r="L443" s="180" t="s">
        <v>681</v>
      </c>
      <c r="M443" s="69" t="s">
        <v>93</v>
      </c>
      <c r="N443" s="69" t="s">
        <v>3697</v>
      </c>
      <c r="O443" s="71">
        <v>432000</v>
      </c>
      <c r="P443" s="71">
        <v>17280</v>
      </c>
    </row>
    <row r="444" spans="1:16" ht="43.2" x14ac:dyDescent="0.3">
      <c r="A444" s="181"/>
      <c r="B444" s="181"/>
      <c r="C444" s="181"/>
      <c r="D444" s="181"/>
      <c r="E444" s="181"/>
      <c r="F444" s="181"/>
      <c r="G444" s="181"/>
      <c r="H444" s="186"/>
      <c r="I444" s="186"/>
      <c r="J444" s="69" t="s">
        <v>3901</v>
      </c>
      <c r="K444" s="70">
        <v>45061</v>
      </c>
      <c r="L444" s="181" t="s">
        <v>681</v>
      </c>
      <c r="M444" s="180" t="s">
        <v>3903</v>
      </c>
      <c r="N444" s="69" t="s">
        <v>3899</v>
      </c>
      <c r="O444" s="71">
        <v>1497500</v>
      </c>
      <c r="P444" s="71">
        <v>29950</v>
      </c>
    </row>
    <row r="445" spans="1:16" ht="28.8" x14ac:dyDescent="0.3">
      <c r="A445" s="181"/>
      <c r="B445" s="181"/>
      <c r="C445" s="181"/>
      <c r="D445" s="181"/>
      <c r="E445" s="181"/>
      <c r="F445" s="181"/>
      <c r="G445" s="181"/>
      <c r="H445" s="186"/>
      <c r="I445" s="186"/>
      <c r="J445" s="69" t="s">
        <v>3907</v>
      </c>
      <c r="K445" s="70">
        <v>45065</v>
      </c>
      <c r="L445" s="69" t="s">
        <v>90</v>
      </c>
      <c r="M445" s="181" t="s">
        <v>3903</v>
      </c>
      <c r="N445" s="69" t="s">
        <v>3905</v>
      </c>
      <c r="O445" s="71">
        <v>1500000</v>
      </c>
      <c r="P445" s="71">
        <v>0</v>
      </c>
    </row>
    <row r="446" spans="1:16" ht="43.2" x14ac:dyDescent="0.3">
      <c r="A446" s="181"/>
      <c r="B446" s="181"/>
      <c r="C446" s="181"/>
      <c r="D446" s="181"/>
      <c r="E446" s="181"/>
      <c r="F446" s="181"/>
      <c r="G446" s="181"/>
      <c r="H446" s="186"/>
      <c r="I446" s="186"/>
      <c r="J446" s="69" t="s">
        <v>3911</v>
      </c>
      <c r="K446" s="70">
        <v>45071</v>
      </c>
      <c r="L446" s="69" t="s">
        <v>89</v>
      </c>
      <c r="M446" s="181" t="s">
        <v>3903</v>
      </c>
      <c r="N446" s="69" t="s">
        <v>3909</v>
      </c>
      <c r="O446" s="71">
        <v>1000000</v>
      </c>
      <c r="P446" s="71">
        <v>0</v>
      </c>
    </row>
    <row r="447" spans="1:16" ht="43.2" x14ac:dyDescent="0.3">
      <c r="A447" s="181"/>
      <c r="B447" s="181"/>
      <c r="C447" s="181"/>
      <c r="D447" s="181"/>
      <c r="E447" s="181"/>
      <c r="F447" s="181"/>
      <c r="G447" s="181"/>
      <c r="H447" s="186"/>
      <c r="I447" s="186"/>
      <c r="J447" s="69" t="s">
        <v>2955</v>
      </c>
      <c r="K447" s="70">
        <v>44995</v>
      </c>
      <c r="L447" s="180" t="s">
        <v>1782</v>
      </c>
      <c r="M447" s="180" t="s">
        <v>329</v>
      </c>
      <c r="N447" s="69" t="s">
        <v>2953</v>
      </c>
      <c r="O447" s="71">
        <v>1120000</v>
      </c>
      <c r="P447" s="71">
        <v>0</v>
      </c>
    </row>
    <row r="448" spans="1:16" x14ac:dyDescent="0.3">
      <c r="A448" s="181"/>
      <c r="B448" s="181"/>
      <c r="C448" s="181"/>
      <c r="D448" s="181"/>
      <c r="E448" s="181"/>
      <c r="F448" s="181"/>
      <c r="G448" s="181"/>
      <c r="H448" s="186"/>
      <c r="I448" s="186"/>
      <c r="J448" s="69" t="s">
        <v>2958</v>
      </c>
      <c r="K448" s="182">
        <v>44987</v>
      </c>
      <c r="L448" s="181" t="s">
        <v>1782</v>
      </c>
      <c r="M448" s="181" t="s">
        <v>329</v>
      </c>
      <c r="N448" s="69" t="s">
        <v>2956</v>
      </c>
      <c r="O448" s="71">
        <v>310000</v>
      </c>
      <c r="P448" s="71">
        <v>0</v>
      </c>
    </row>
    <row r="449" spans="1:16" ht="43.2" x14ac:dyDescent="0.3">
      <c r="A449" s="181"/>
      <c r="B449" s="181"/>
      <c r="C449" s="181"/>
      <c r="D449" s="181"/>
      <c r="E449" s="181"/>
      <c r="F449" s="181"/>
      <c r="G449" s="181"/>
      <c r="H449" s="186"/>
      <c r="I449" s="186"/>
      <c r="J449" s="69" t="s">
        <v>2961</v>
      </c>
      <c r="K449" s="183">
        <v>44987</v>
      </c>
      <c r="L449" s="181" t="s">
        <v>1782</v>
      </c>
      <c r="M449" s="181" t="s">
        <v>329</v>
      </c>
      <c r="N449" s="69" t="s">
        <v>2959</v>
      </c>
      <c r="O449" s="71">
        <v>310000</v>
      </c>
      <c r="P449" s="71">
        <v>0</v>
      </c>
    </row>
    <row r="450" spans="1:16" ht="43.2" x14ac:dyDescent="0.3">
      <c r="A450" s="181"/>
      <c r="B450" s="181"/>
      <c r="C450" s="181"/>
      <c r="D450" s="181"/>
      <c r="E450" s="181"/>
      <c r="F450" s="181"/>
      <c r="G450" s="181"/>
      <c r="H450" s="186"/>
      <c r="I450" s="186"/>
      <c r="J450" s="69" t="s">
        <v>2965</v>
      </c>
      <c r="K450" s="70">
        <v>44994</v>
      </c>
      <c r="L450" s="181" t="s">
        <v>1782</v>
      </c>
      <c r="M450" s="181" t="s">
        <v>329</v>
      </c>
      <c r="N450" s="69" t="s">
        <v>2962</v>
      </c>
      <c r="O450" s="71">
        <v>310000</v>
      </c>
      <c r="P450" s="71">
        <v>0</v>
      </c>
    </row>
    <row r="451" spans="1:16" ht="43.2" x14ac:dyDescent="0.3">
      <c r="A451" s="181"/>
      <c r="B451" s="181"/>
      <c r="C451" s="181"/>
      <c r="D451" s="181"/>
      <c r="E451" s="181"/>
      <c r="F451" s="181"/>
      <c r="G451" s="181"/>
      <c r="H451" s="186"/>
      <c r="I451" s="186"/>
      <c r="J451" s="69" t="s">
        <v>2968</v>
      </c>
      <c r="K451" s="182">
        <v>44992</v>
      </c>
      <c r="L451" s="69" t="s">
        <v>354</v>
      </c>
      <c r="M451" s="69" t="s">
        <v>91</v>
      </c>
      <c r="N451" s="69" t="s">
        <v>2966</v>
      </c>
      <c r="O451" s="71">
        <v>308000</v>
      </c>
      <c r="P451" s="71">
        <v>0</v>
      </c>
    </row>
    <row r="452" spans="1:16" x14ac:dyDescent="0.3">
      <c r="A452" s="181"/>
      <c r="B452" s="181"/>
      <c r="C452" s="181"/>
      <c r="D452" s="181"/>
      <c r="E452" s="181"/>
      <c r="F452" s="181"/>
      <c r="G452" s="181"/>
      <c r="H452" s="186"/>
      <c r="I452" s="186"/>
      <c r="J452" s="69" t="s">
        <v>2971</v>
      </c>
      <c r="K452" s="183">
        <v>44992</v>
      </c>
      <c r="L452" s="180" t="s">
        <v>2253</v>
      </c>
      <c r="M452" s="180" t="s">
        <v>332</v>
      </c>
      <c r="N452" s="69" t="s">
        <v>2969</v>
      </c>
      <c r="O452" s="71">
        <v>1960000</v>
      </c>
      <c r="P452" s="71">
        <v>0</v>
      </c>
    </row>
    <row r="453" spans="1:16" x14ac:dyDescent="0.3">
      <c r="A453" s="181"/>
      <c r="B453" s="181"/>
      <c r="C453" s="181"/>
      <c r="D453" s="181"/>
      <c r="E453" s="181"/>
      <c r="F453" s="181"/>
      <c r="G453" s="181"/>
      <c r="H453" s="186"/>
      <c r="I453" s="186"/>
      <c r="J453" s="69" t="s">
        <v>2974</v>
      </c>
      <c r="K453" s="70">
        <v>45006</v>
      </c>
      <c r="L453" s="181" t="s">
        <v>2253</v>
      </c>
      <c r="M453" s="181" t="s">
        <v>332</v>
      </c>
      <c r="N453" s="69" t="s">
        <v>2972</v>
      </c>
      <c r="O453" s="71">
        <v>2090000</v>
      </c>
      <c r="P453" s="71">
        <v>0</v>
      </c>
    </row>
    <row r="454" spans="1:16" ht="43.2" x14ac:dyDescent="0.3">
      <c r="A454" s="181"/>
      <c r="B454" s="181"/>
      <c r="C454" s="181"/>
      <c r="D454" s="181"/>
      <c r="E454" s="181"/>
      <c r="F454" s="181"/>
      <c r="G454" s="181"/>
      <c r="H454" s="186"/>
      <c r="I454" s="186"/>
      <c r="J454" s="69" t="s">
        <v>3484</v>
      </c>
      <c r="K454" s="182">
        <v>45022</v>
      </c>
      <c r="L454" s="180" t="s">
        <v>354</v>
      </c>
      <c r="M454" s="180" t="s">
        <v>87</v>
      </c>
      <c r="N454" s="69" t="s">
        <v>3482</v>
      </c>
      <c r="O454" s="71">
        <v>525100</v>
      </c>
      <c r="P454" s="71">
        <v>0</v>
      </c>
    </row>
    <row r="455" spans="1:16" ht="43.2" x14ac:dyDescent="0.3">
      <c r="A455" s="181"/>
      <c r="B455" s="181"/>
      <c r="C455" s="181"/>
      <c r="D455" s="181"/>
      <c r="E455" s="181"/>
      <c r="F455" s="181"/>
      <c r="G455" s="181"/>
      <c r="H455" s="186"/>
      <c r="I455" s="186"/>
      <c r="J455" s="69" t="s">
        <v>3487</v>
      </c>
      <c r="K455" s="183">
        <v>45022</v>
      </c>
      <c r="L455" s="181" t="s">
        <v>354</v>
      </c>
      <c r="M455" s="181" t="s">
        <v>87</v>
      </c>
      <c r="N455" s="69" t="s">
        <v>3485</v>
      </c>
      <c r="O455" s="71">
        <v>410000</v>
      </c>
      <c r="P455" s="71">
        <v>0</v>
      </c>
    </row>
    <row r="456" spans="1:16" ht="43.2" x14ac:dyDescent="0.3">
      <c r="A456" s="181"/>
      <c r="B456" s="181"/>
      <c r="C456" s="181"/>
      <c r="D456" s="181"/>
      <c r="E456" s="181"/>
      <c r="F456" s="181"/>
      <c r="G456" s="181"/>
      <c r="H456" s="186"/>
      <c r="I456" s="186"/>
      <c r="J456" s="69" t="s">
        <v>3492</v>
      </c>
      <c r="K456" s="70">
        <v>45014</v>
      </c>
      <c r="L456" s="69" t="s">
        <v>3488</v>
      </c>
      <c r="M456" s="69" t="s">
        <v>191</v>
      </c>
      <c r="N456" s="69" t="s">
        <v>3490</v>
      </c>
      <c r="O456" s="71">
        <v>560000</v>
      </c>
      <c r="P456" s="71">
        <v>0</v>
      </c>
    </row>
    <row r="457" spans="1:16" ht="43.2" x14ac:dyDescent="0.3">
      <c r="A457" s="181"/>
      <c r="B457" s="181"/>
      <c r="C457" s="181"/>
      <c r="D457" s="181"/>
      <c r="E457" s="181"/>
      <c r="F457" s="181"/>
      <c r="G457" s="181"/>
      <c r="H457" s="186"/>
      <c r="I457" s="186"/>
      <c r="J457" s="69" t="s">
        <v>3498</v>
      </c>
      <c r="K457" s="70">
        <v>45006</v>
      </c>
      <c r="L457" s="180" t="s">
        <v>354</v>
      </c>
      <c r="M457" s="180" t="s">
        <v>91</v>
      </c>
      <c r="N457" s="69" t="s">
        <v>3496</v>
      </c>
      <c r="O457" s="71">
        <v>352000</v>
      </c>
      <c r="P457" s="71">
        <v>0</v>
      </c>
    </row>
    <row r="458" spans="1:16" ht="43.2" x14ac:dyDescent="0.3">
      <c r="A458" s="181"/>
      <c r="B458" s="181"/>
      <c r="C458" s="181"/>
      <c r="D458" s="181"/>
      <c r="E458" s="181"/>
      <c r="F458" s="181"/>
      <c r="G458" s="181"/>
      <c r="H458" s="186"/>
      <c r="I458" s="186"/>
      <c r="J458" s="69" t="s">
        <v>3501</v>
      </c>
      <c r="K458" s="70">
        <v>45020</v>
      </c>
      <c r="L458" s="181" t="s">
        <v>354</v>
      </c>
      <c r="M458" s="181" t="s">
        <v>91</v>
      </c>
      <c r="N458" s="69" t="s">
        <v>3499</v>
      </c>
      <c r="O458" s="71">
        <v>386000</v>
      </c>
      <c r="P458" s="71">
        <v>0</v>
      </c>
    </row>
    <row r="459" spans="1:16" ht="43.2" x14ac:dyDescent="0.3">
      <c r="A459" s="181"/>
      <c r="B459" s="181"/>
      <c r="C459" s="181"/>
      <c r="D459" s="181"/>
      <c r="E459" s="181"/>
      <c r="F459" s="181"/>
      <c r="G459" s="181"/>
      <c r="H459" s="186"/>
      <c r="I459" s="186"/>
      <c r="J459" s="69" t="s">
        <v>3508</v>
      </c>
      <c r="K459" s="70">
        <v>45009</v>
      </c>
      <c r="L459" s="69" t="s">
        <v>90</v>
      </c>
      <c r="M459" s="181" t="s">
        <v>91</v>
      </c>
      <c r="N459" s="69" t="s">
        <v>3506</v>
      </c>
      <c r="O459" s="71">
        <v>1490000</v>
      </c>
      <c r="P459" s="71">
        <v>0</v>
      </c>
    </row>
    <row r="460" spans="1:16" ht="43.2" x14ac:dyDescent="0.3">
      <c r="A460" s="181"/>
      <c r="B460" s="181"/>
      <c r="C460" s="181"/>
      <c r="D460" s="181"/>
      <c r="E460" s="181"/>
      <c r="F460" s="181"/>
      <c r="G460" s="181"/>
      <c r="H460" s="186"/>
      <c r="I460" s="186"/>
      <c r="J460" s="69" t="s">
        <v>3511</v>
      </c>
      <c r="K460" s="70">
        <v>45012</v>
      </c>
      <c r="L460" s="69" t="s">
        <v>89</v>
      </c>
      <c r="M460" s="181" t="s">
        <v>91</v>
      </c>
      <c r="N460" s="69" t="s">
        <v>3509</v>
      </c>
      <c r="O460" s="71">
        <v>1000000</v>
      </c>
      <c r="P460" s="71">
        <v>0</v>
      </c>
    </row>
    <row r="461" spans="1:16" ht="43.2" x14ac:dyDescent="0.3">
      <c r="A461" s="181"/>
      <c r="B461" s="181"/>
      <c r="C461" s="181"/>
      <c r="D461" s="181"/>
      <c r="E461" s="181"/>
      <c r="F461" s="181"/>
      <c r="G461" s="181"/>
      <c r="H461" s="186"/>
      <c r="I461" s="186"/>
      <c r="J461" s="69" t="s">
        <v>3514</v>
      </c>
      <c r="K461" s="70">
        <v>45020</v>
      </c>
      <c r="L461" s="69" t="s">
        <v>2253</v>
      </c>
      <c r="M461" s="69" t="s">
        <v>332</v>
      </c>
      <c r="N461" s="69" t="s">
        <v>3512</v>
      </c>
      <c r="O461" s="71">
        <v>1810000</v>
      </c>
      <c r="P461" s="71">
        <v>0</v>
      </c>
    </row>
    <row r="462" spans="1:16" ht="43.2" x14ac:dyDescent="0.3">
      <c r="A462" s="181"/>
      <c r="B462" s="181"/>
      <c r="C462" s="181"/>
      <c r="D462" s="181"/>
      <c r="E462" s="181"/>
      <c r="F462" s="181"/>
      <c r="G462" s="181"/>
      <c r="H462" s="72" t="s">
        <v>3769</v>
      </c>
      <c r="I462" s="184">
        <v>45069</v>
      </c>
      <c r="J462" s="69" t="s">
        <v>3773</v>
      </c>
      <c r="K462" s="70">
        <v>45061</v>
      </c>
      <c r="L462" s="180" t="s">
        <v>1782</v>
      </c>
      <c r="M462" s="180" t="s">
        <v>329</v>
      </c>
      <c r="N462" s="69" t="s">
        <v>3770</v>
      </c>
      <c r="O462" s="71">
        <v>2605000</v>
      </c>
      <c r="P462" s="71">
        <v>0</v>
      </c>
    </row>
    <row r="463" spans="1:16" ht="28.8" x14ac:dyDescent="0.3">
      <c r="A463" s="181"/>
      <c r="B463" s="181"/>
      <c r="C463" s="181"/>
      <c r="D463" s="181"/>
      <c r="E463" s="181"/>
      <c r="F463" s="181"/>
      <c r="G463" s="181"/>
      <c r="H463" s="72" t="s">
        <v>3711</v>
      </c>
      <c r="I463" s="185">
        <v>45069</v>
      </c>
      <c r="J463" s="69" t="s">
        <v>3777</v>
      </c>
      <c r="K463" s="70">
        <v>45063</v>
      </c>
      <c r="L463" s="181" t="s">
        <v>1782</v>
      </c>
      <c r="M463" s="181" t="s">
        <v>329</v>
      </c>
      <c r="N463" s="69" t="s">
        <v>3774</v>
      </c>
      <c r="O463" s="71">
        <v>950000</v>
      </c>
      <c r="P463" s="71">
        <v>0</v>
      </c>
    </row>
    <row r="464" spans="1:16" ht="43.2" x14ac:dyDescent="0.3">
      <c r="A464" s="181"/>
      <c r="B464" s="181"/>
      <c r="C464" s="181"/>
      <c r="D464" s="181"/>
      <c r="E464" s="181"/>
      <c r="F464" s="181"/>
      <c r="G464" s="181"/>
      <c r="H464" s="72" t="s">
        <v>3722</v>
      </c>
      <c r="I464" s="185">
        <v>45069</v>
      </c>
      <c r="J464" s="69" t="s">
        <v>3780</v>
      </c>
      <c r="K464" s="70">
        <v>45061</v>
      </c>
      <c r="L464" s="69" t="s">
        <v>267</v>
      </c>
      <c r="M464" s="69" t="s">
        <v>87</v>
      </c>
      <c r="N464" s="69" t="s">
        <v>3778</v>
      </c>
      <c r="O464" s="71">
        <v>770000</v>
      </c>
      <c r="P464" s="71">
        <v>30800</v>
      </c>
    </row>
    <row r="465" spans="1:16" ht="57.6" x14ac:dyDescent="0.3">
      <c r="A465" s="181"/>
      <c r="B465" s="181"/>
      <c r="C465" s="181"/>
      <c r="D465" s="181"/>
      <c r="E465" s="181"/>
      <c r="F465" s="181"/>
      <c r="G465" s="181"/>
      <c r="H465" s="72" t="s">
        <v>3780</v>
      </c>
      <c r="I465" s="185">
        <v>45069</v>
      </c>
      <c r="J465" s="69" t="s">
        <v>3783</v>
      </c>
      <c r="K465" s="70">
        <v>45050</v>
      </c>
      <c r="L465" s="180" t="s">
        <v>354</v>
      </c>
      <c r="M465" s="180" t="s">
        <v>91</v>
      </c>
      <c r="N465" s="69" t="s">
        <v>3781</v>
      </c>
      <c r="O465" s="71">
        <v>399000</v>
      </c>
      <c r="P465" s="71">
        <v>15960</v>
      </c>
    </row>
    <row r="466" spans="1:16" ht="43.2" x14ac:dyDescent="0.3">
      <c r="A466" s="181"/>
      <c r="B466" s="181"/>
      <c r="C466" s="181"/>
      <c r="D466" s="181"/>
      <c r="E466" s="181"/>
      <c r="F466" s="181"/>
      <c r="G466" s="181"/>
      <c r="H466" s="72" t="s">
        <v>3738</v>
      </c>
      <c r="I466" s="185">
        <v>45069</v>
      </c>
      <c r="J466" s="69" t="s">
        <v>3786</v>
      </c>
      <c r="K466" s="182">
        <v>45051</v>
      </c>
      <c r="L466" s="181" t="s">
        <v>354</v>
      </c>
      <c r="M466" s="181" t="s">
        <v>91</v>
      </c>
      <c r="N466" s="69" t="s">
        <v>3784</v>
      </c>
      <c r="O466" s="71">
        <v>420000</v>
      </c>
      <c r="P466" s="71">
        <v>0</v>
      </c>
    </row>
    <row r="467" spans="1:16" ht="43.2" x14ac:dyDescent="0.3">
      <c r="A467" s="181"/>
      <c r="B467" s="181"/>
      <c r="C467" s="181"/>
      <c r="D467" s="181"/>
      <c r="E467" s="181"/>
      <c r="F467" s="181"/>
      <c r="G467" s="181"/>
      <c r="H467" s="72" t="s">
        <v>3773</v>
      </c>
      <c r="I467" s="185">
        <v>45069</v>
      </c>
      <c r="J467" s="69" t="s">
        <v>3789</v>
      </c>
      <c r="K467" s="183">
        <v>45051</v>
      </c>
      <c r="L467" s="69" t="s">
        <v>2253</v>
      </c>
      <c r="M467" s="69" t="s">
        <v>332</v>
      </c>
      <c r="N467" s="69" t="s">
        <v>3787</v>
      </c>
      <c r="O467" s="71">
        <v>2400000</v>
      </c>
      <c r="P467" s="71">
        <v>0</v>
      </c>
    </row>
    <row r="468" spans="1:16" ht="43.2" x14ac:dyDescent="0.3">
      <c r="A468" s="181"/>
      <c r="B468" s="181"/>
      <c r="C468" s="181"/>
      <c r="D468" s="181"/>
      <c r="E468" s="181"/>
      <c r="F468" s="181"/>
      <c r="G468" s="181"/>
      <c r="H468" s="72" t="s">
        <v>3777</v>
      </c>
      <c r="I468" s="185">
        <v>45069</v>
      </c>
      <c r="J468" s="69" t="s">
        <v>3793</v>
      </c>
      <c r="K468" s="70">
        <v>45065</v>
      </c>
      <c r="L468" s="69" t="s">
        <v>354</v>
      </c>
      <c r="M468" s="69" t="s">
        <v>93</v>
      </c>
      <c r="N468" s="69" t="s">
        <v>3790</v>
      </c>
      <c r="O468" s="71">
        <v>440000</v>
      </c>
      <c r="P468" s="71">
        <v>0</v>
      </c>
    </row>
    <row r="469" spans="1:16" ht="43.2" x14ac:dyDescent="0.3">
      <c r="A469" s="181"/>
      <c r="B469" s="181"/>
      <c r="C469" s="181"/>
      <c r="D469" s="181"/>
      <c r="E469" s="181"/>
      <c r="F469" s="181"/>
      <c r="G469" s="181"/>
      <c r="H469" s="72" t="s">
        <v>3994</v>
      </c>
      <c r="I469" s="184">
        <v>45103</v>
      </c>
      <c r="J469" s="69" t="s">
        <v>4123</v>
      </c>
      <c r="K469" s="70">
        <v>45086</v>
      </c>
      <c r="L469" s="69" t="s">
        <v>4118</v>
      </c>
      <c r="M469" s="69" t="s">
        <v>191</v>
      </c>
      <c r="N469" s="69" t="s">
        <v>4119</v>
      </c>
      <c r="O469" s="71">
        <v>5066500</v>
      </c>
      <c r="P469" s="71">
        <v>0</v>
      </c>
    </row>
    <row r="470" spans="1:16" ht="43.2" x14ac:dyDescent="0.3">
      <c r="A470" s="181"/>
      <c r="B470" s="181"/>
      <c r="C470" s="181"/>
      <c r="D470" s="181"/>
      <c r="E470" s="181"/>
      <c r="F470" s="181"/>
      <c r="G470" s="181"/>
      <c r="H470" s="72" t="s">
        <v>3997</v>
      </c>
      <c r="I470" s="185">
        <v>45103</v>
      </c>
      <c r="J470" s="69" t="s">
        <v>4128</v>
      </c>
      <c r="K470" s="70">
        <v>45094</v>
      </c>
      <c r="L470" s="69" t="s">
        <v>2253</v>
      </c>
      <c r="M470" s="69" t="s">
        <v>332</v>
      </c>
      <c r="N470" s="69" t="s">
        <v>4124</v>
      </c>
      <c r="O470" s="71">
        <v>7759762</v>
      </c>
      <c r="P470" s="71">
        <v>0</v>
      </c>
    </row>
    <row r="471" spans="1:16" ht="43.2" x14ac:dyDescent="0.3">
      <c r="A471" s="181"/>
      <c r="B471" s="181"/>
      <c r="C471" s="181"/>
      <c r="D471" s="181"/>
      <c r="E471" s="181"/>
      <c r="F471" s="181"/>
      <c r="G471" s="181"/>
      <c r="H471" s="72" t="s">
        <v>4000</v>
      </c>
      <c r="I471" s="185">
        <v>45103</v>
      </c>
      <c r="J471" s="69" t="s">
        <v>4132</v>
      </c>
      <c r="K471" s="70">
        <v>45086</v>
      </c>
      <c r="L471" s="69" t="s">
        <v>691</v>
      </c>
      <c r="M471" s="69" t="s">
        <v>177</v>
      </c>
      <c r="N471" s="69" t="s">
        <v>4129</v>
      </c>
      <c r="O471" s="71">
        <v>6473000</v>
      </c>
      <c r="P471" s="71">
        <v>0</v>
      </c>
    </row>
    <row r="472" spans="1:16" ht="43.2" x14ac:dyDescent="0.3">
      <c r="A472" s="181"/>
      <c r="B472" s="181"/>
      <c r="C472" s="181"/>
      <c r="D472" s="181"/>
      <c r="E472" s="181"/>
      <c r="F472" s="181"/>
      <c r="G472" s="181"/>
      <c r="H472" s="72" t="s">
        <v>4138</v>
      </c>
      <c r="I472" s="184">
        <v>45125</v>
      </c>
      <c r="J472" s="69" t="s">
        <v>4320</v>
      </c>
      <c r="K472" s="182">
        <v>45103</v>
      </c>
      <c r="L472" s="69" t="s">
        <v>354</v>
      </c>
      <c r="M472" s="69" t="s">
        <v>91</v>
      </c>
      <c r="N472" s="69" t="s">
        <v>4318</v>
      </c>
      <c r="O472" s="71">
        <v>352000</v>
      </c>
      <c r="P472" s="71">
        <v>0</v>
      </c>
    </row>
    <row r="473" spans="1:16" ht="43.2" x14ac:dyDescent="0.3">
      <c r="A473" s="181"/>
      <c r="B473" s="181"/>
      <c r="C473" s="181"/>
      <c r="D473" s="181"/>
      <c r="E473" s="181"/>
      <c r="F473" s="181"/>
      <c r="G473" s="181"/>
      <c r="H473" s="72" t="s">
        <v>4142</v>
      </c>
      <c r="I473" s="185">
        <v>45125</v>
      </c>
      <c r="J473" s="69" t="s">
        <v>4323</v>
      </c>
      <c r="K473" s="183">
        <v>45103</v>
      </c>
      <c r="L473" s="69" t="s">
        <v>2253</v>
      </c>
      <c r="M473" s="69" t="s">
        <v>332</v>
      </c>
      <c r="N473" s="69" t="s">
        <v>4321</v>
      </c>
      <c r="O473" s="71">
        <v>900000</v>
      </c>
      <c r="P473" s="71">
        <v>0</v>
      </c>
    </row>
    <row r="474" spans="1:16" ht="43.2" x14ac:dyDescent="0.3">
      <c r="A474" s="181"/>
      <c r="B474" s="181"/>
      <c r="C474" s="181"/>
      <c r="D474" s="181"/>
      <c r="E474" s="181"/>
      <c r="F474" s="181"/>
      <c r="G474" s="181"/>
      <c r="H474" s="72" t="s">
        <v>4147</v>
      </c>
      <c r="I474" s="185">
        <v>45125</v>
      </c>
      <c r="J474" s="69" t="s">
        <v>4327</v>
      </c>
      <c r="K474" s="70">
        <v>45097</v>
      </c>
      <c r="L474" s="69" t="s">
        <v>354</v>
      </c>
      <c r="M474" s="69" t="s">
        <v>3903</v>
      </c>
      <c r="N474" s="69" t="s">
        <v>4325</v>
      </c>
      <c r="O474" s="71">
        <v>506000</v>
      </c>
      <c r="P474" s="71">
        <v>0</v>
      </c>
    </row>
    <row r="475" spans="1:16" ht="43.2" x14ac:dyDescent="0.3">
      <c r="A475" s="181"/>
      <c r="B475" s="181"/>
      <c r="C475" s="181"/>
      <c r="D475" s="181"/>
      <c r="E475" s="181"/>
      <c r="F475" s="181"/>
      <c r="G475" s="181"/>
      <c r="H475" s="72" t="s">
        <v>4443</v>
      </c>
      <c r="I475" s="184">
        <v>45135</v>
      </c>
      <c r="J475" s="69" t="s">
        <v>4815</v>
      </c>
      <c r="K475" s="70">
        <v>45114</v>
      </c>
      <c r="L475" s="180" t="s">
        <v>1782</v>
      </c>
      <c r="M475" s="180" t="s">
        <v>329</v>
      </c>
      <c r="N475" s="69" t="s">
        <v>4813</v>
      </c>
      <c r="O475" s="71">
        <v>6609500</v>
      </c>
      <c r="P475" s="71">
        <v>0</v>
      </c>
    </row>
    <row r="476" spans="1:16" ht="28.8" x14ac:dyDescent="0.3">
      <c r="A476" s="181"/>
      <c r="B476" s="181"/>
      <c r="C476" s="181"/>
      <c r="D476" s="181"/>
      <c r="E476" s="181"/>
      <c r="F476" s="181"/>
      <c r="G476" s="181"/>
      <c r="H476" s="72" t="s">
        <v>5070</v>
      </c>
      <c r="I476" s="185">
        <v>45135</v>
      </c>
      <c r="J476" s="69" t="s">
        <v>4818</v>
      </c>
      <c r="K476" s="70">
        <v>45124</v>
      </c>
      <c r="L476" s="181" t="s">
        <v>1782</v>
      </c>
      <c r="M476" s="181" t="s">
        <v>329</v>
      </c>
      <c r="N476" s="69" t="s">
        <v>4816</v>
      </c>
      <c r="O476" s="71">
        <v>3969599</v>
      </c>
      <c r="P476" s="71">
        <v>0</v>
      </c>
    </row>
    <row r="477" spans="1:16" ht="57.6" x14ac:dyDescent="0.3">
      <c r="A477" s="181"/>
      <c r="B477" s="181"/>
      <c r="C477" s="181"/>
      <c r="D477" s="181"/>
      <c r="E477" s="181"/>
      <c r="F477" s="181"/>
      <c r="G477" s="181"/>
      <c r="H477" s="72" t="s">
        <v>4437</v>
      </c>
      <c r="I477" s="185">
        <v>45135</v>
      </c>
      <c r="J477" s="69" t="s">
        <v>4823</v>
      </c>
      <c r="K477" s="70">
        <v>45131</v>
      </c>
      <c r="L477" s="69" t="s">
        <v>1946</v>
      </c>
      <c r="M477" s="69" t="s">
        <v>330</v>
      </c>
      <c r="N477" s="69" t="s">
        <v>4821</v>
      </c>
      <c r="O477" s="71">
        <v>300000</v>
      </c>
      <c r="P477" s="71">
        <v>0</v>
      </c>
    </row>
    <row r="478" spans="1:16" ht="28.8" x14ac:dyDescent="0.3">
      <c r="A478" s="181"/>
      <c r="B478" s="181"/>
      <c r="C478" s="181"/>
      <c r="D478" s="181"/>
      <c r="E478" s="181"/>
      <c r="F478" s="181"/>
      <c r="G478" s="181"/>
      <c r="H478" s="72" t="s">
        <v>5073</v>
      </c>
      <c r="I478" s="185">
        <v>45135</v>
      </c>
      <c r="J478" s="69" t="s">
        <v>4826</v>
      </c>
      <c r="K478" s="70">
        <v>45113</v>
      </c>
      <c r="L478" s="180" t="s">
        <v>4118</v>
      </c>
      <c r="M478" s="180" t="s">
        <v>191</v>
      </c>
      <c r="N478" s="69" t="s">
        <v>4824</v>
      </c>
      <c r="O478" s="71">
        <v>5027250</v>
      </c>
      <c r="P478" s="71">
        <v>0</v>
      </c>
    </row>
    <row r="479" spans="1:16" ht="43.2" x14ac:dyDescent="0.3">
      <c r="A479" s="181"/>
      <c r="B479" s="181"/>
      <c r="C479" s="181"/>
      <c r="D479" s="181"/>
      <c r="E479" s="181"/>
      <c r="F479" s="181"/>
      <c r="G479" s="181"/>
      <c r="H479" s="72" t="s">
        <v>5075</v>
      </c>
      <c r="I479" s="185">
        <v>45135</v>
      </c>
      <c r="J479" s="69" t="s">
        <v>4829</v>
      </c>
      <c r="K479" s="70">
        <v>45127</v>
      </c>
      <c r="L479" s="181" t="s">
        <v>4118</v>
      </c>
      <c r="M479" s="181" t="s">
        <v>191</v>
      </c>
      <c r="N479" s="69" t="s">
        <v>4827</v>
      </c>
      <c r="O479" s="71">
        <v>360000</v>
      </c>
      <c r="P479" s="71">
        <v>0</v>
      </c>
    </row>
    <row r="480" spans="1:16" ht="43.2" x14ac:dyDescent="0.3">
      <c r="A480" s="181"/>
      <c r="B480" s="181"/>
      <c r="C480" s="181"/>
      <c r="D480" s="181"/>
      <c r="E480" s="181"/>
      <c r="F480" s="181"/>
      <c r="G480" s="181"/>
      <c r="H480" s="72" t="s">
        <v>4466</v>
      </c>
      <c r="I480" s="185">
        <v>45135</v>
      </c>
      <c r="J480" s="69" t="s">
        <v>4861</v>
      </c>
      <c r="K480" s="70">
        <v>45135</v>
      </c>
      <c r="L480" s="69" t="s">
        <v>2253</v>
      </c>
      <c r="M480" s="69" t="s">
        <v>332</v>
      </c>
      <c r="N480" s="69" t="s">
        <v>4859</v>
      </c>
      <c r="O480" s="71">
        <v>4442000</v>
      </c>
      <c r="P480" s="71">
        <v>0</v>
      </c>
    </row>
    <row r="481" spans="1:16" ht="28.8" x14ac:dyDescent="0.3">
      <c r="A481" s="181"/>
      <c r="B481" s="181"/>
      <c r="C481" s="181"/>
      <c r="D481" s="181"/>
      <c r="E481" s="181"/>
      <c r="F481" s="181"/>
      <c r="G481" s="181"/>
      <c r="H481" s="72" t="s">
        <v>4481</v>
      </c>
      <c r="I481" s="185">
        <v>45135</v>
      </c>
      <c r="J481" s="69" t="s">
        <v>4832</v>
      </c>
      <c r="K481" s="70">
        <v>45131</v>
      </c>
      <c r="L481" s="180" t="s">
        <v>691</v>
      </c>
      <c r="M481" s="180" t="s">
        <v>177</v>
      </c>
      <c r="N481" s="69" t="s">
        <v>4830</v>
      </c>
      <c r="O481" s="71">
        <v>10538130</v>
      </c>
      <c r="P481" s="71">
        <v>0</v>
      </c>
    </row>
    <row r="482" spans="1:16" ht="43.2" x14ac:dyDescent="0.3">
      <c r="A482" s="181"/>
      <c r="B482" s="181"/>
      <c r="C482" s="181"/>
      <c r="D482" s="181"/>
      <c r="E482" s="181"/>
      <c r="F482" s="181"/>
      <c r="G482" s="181"/>
      <c r="H482" s="72" t="s">
        <v>4484</v>
      </c>
      <c r="I482" s="185">
        <v>45135</v>
      </c>
      <c r="J482" s="69" t="s">
        <v>4835</v>
      </c>
      <c r="K482" s="182">
        <v>45133</v>
      </c>
      <c r="L482" s="181" t="s">
        <v>691</v>
      </c>
      <c r="M482" s="181" t="s">
        <v>177</v>
      </c>
      <c r="N482" s="69" t="s">
        <v>4833</v>
      </c>
      <c r="O482" s="71">
        <v>3254430</v>
      </c>
      <c r="P482" s="71">
        <v>0</v>
      </c>
    </row>
    <row r="483" spans="1:16" ht="43.2" x14ac:dyDescent="0.3">
      <c r="A483" s="181"/>
      <c r="B483" s="181"/>
      <c r="C483" s="181"/>
      <c r="D483" s="181"/>
      <c r="E483" s="181"/>
      <c r="F483" s="181"/>
      <c r="G483" s="181"/>
      <c r="H483" s="72" t="s">
        <v>4487</v>
      </c>
      <c r="I483" s="185">
        <v>45135</v>
      </c>
      <c r="J483" s="69" t="s">
        <v>4837</v>
      </c>
      <c r="K483" s="183">
        <v>45133</v>
      </c>
      <c r="L483" s="181" t="s">
        <v>691</v>
      </c>
      <c r="M483" s="181" t="s">
        <v>177</v>
      </c>
      <c r="N483" s="69" t="s">
        <v>4833</v>
      </c>
      <c r="O483" s="71">
        <v>3444930</v>
      </c>
      <c r="P483" s="71">
        <v>0</v>
      </c>
    </row>
    <row r="484" spans="1:16" ht="28.8" x14ac:dyDescent="0.3">
      <c r="A484" s="181"/>
      <c r="B484" s="181"/>
      <c r="C484" s="181"/>
      <c r="D484" s="181"/>
      <c r="E484" s="181"/>
      <c r="F484" s="181"/>
      <c r="G484" s="181"/>
      <c r="H484" s="72" t="s">
        <v>4490</v>
      </c>
      <c r="I484" s="185">
        <v>45135</v>
      </c>
      <c r="J484" s="69" t="s">
        <v>4840</v>
      </c>
      <c r="K484" s="70">
        <v>45119</v>
      </c>
      <c r="L484" s="180" t="s">
        <v>708</v>
      </c>
      <c r="M484" s="180" t="s">
        <v>335</v>
      </c>
      <c r="N484" s="69" t="s">
        <v>4838</v>
      </c>
      <c r="O484" s="71">
        <v>1274000</v>
      </c>
      <c r="P484" s="71">
        <v>0</v>
      </c>
    </row>
    <row r="485" spans="1:16" ht="43.2" x14ac:dyDescent="0.3">
      <c r="A485" s="181"/>
      <c r="B485" s="181"/>
      <c r="C485" s="181"/>
      <c r="D485" s="181"/>
      <c r="E485" s="181"/>
      <c r="F485" s="181"/>
      <c r="G485" s="181"/>
      <c r="H485" s="72" t="s">
        <v>4447</v>
      </c>
      <c r="I485" s="185">
        <v>45135</v>
      </c>
      <c r="J485" s="69" t="s">
        <v>4843</v>
      </c>
      <c r="K485" s="70">
        <v>45129</v>
      </c>
      <c r="L485" s="181" t="s">
        <v>708</v>
      </c>
      <c r="M485" s="181" t="s">
        <v>335</v>
      </c>
      <c r="N485" s="69" t="s">
        <v>4841</v>
      </c>
      <c r="O485" s="71">
        <v>7060500</v>
      </c>
      <c r="P485" s="71">
        <v>0</v>
      </c>
    </row>
    <row r="486" spans="1:16" ht="28.8" x14ac:dyDescent="0.3">
      <c r="A486" s="181"/>
      <c r="B486" s="181"/>
      <c r="C486" s="181"/>
      <c r="D486" s="181"/>
      <c r="E486" s="181"/>
      <c r="F486" s="181"/>
      <c r="G486" s="181"/>
      <c r="H486" s="72" t="s">
        <v>4450</v>
      </c>
      <c r="I486" s="185">
        <v>45135</v>
      </c>
      <c r="J486" s="69" t="s">
        <v>4846</v>
      </c>
      <c r="K486" s="70">
        <v>45117</v>
      </c>
      <c r="L486" s="180" t="s">
        <v>354</v>
      </c>
      <c r="M486" s="180" t="s">
        <v>3903</v>
      </c>
      <c r="N486" s="69" t="s">
        <v>4844</v>
      </c>
      <c r="O486" s="71">
        <v>440000</v>
      </c>
      <c r="P486" s="71">
        <v>0</v>
      </c>
    </row>
    <row r="487" spans="1:16" ht="28.8" x14ac:dyDescent="0.3">
      <c r="A487" s="181"/>
      <c r="B487" s="181"/>
      <c r="C487" s="181"/>
      <c r="D487" s="181"/>
      <c r="E487" s="181"/>
      <c r="F487" s="181"/>
      <c r="G487" s="181"/>
      <c r="H487" s="72" t="s">
        <v>4453</v>
      </c>
      <c r="I487" s="185">
        <v>45135</v>
      </c>
      <c r="J487" s="69" t="s">
        <v>4849</v>
      </c>
      <c r="K487" s="70">
        <v>45125</v>
      </c>
      <c r="L487" s="181" t="s">
        <v>354</v>
      </c>
      <c r="M487" s="181" t="s">
        <v>3903</v>
      </c>
      <c r="N487" s="69" t="s">
        <v>4847</v>
      </c>
      <c r="O487" s="71">
        <v>440000</v>
      </c>
      <c r="P487" s="71">
        <v>0</v>
      </c>
    </row>
    <row r="488" spans="1:16" ht="43.2" x14ac:dyDescent="0.3">
      <c r="A488" s="181"/>
      <c r="B488" s="181"/>
      <c r="C488" s="181"/>
      <c r="D488" s="181"/>
      <c r="E488" s="181"/>
      <c r="F488" s="181"/>
      <c r="G488" s="181"/>
      <c r="H488" s="72" t="s">
        <v>4456</v>
      </c>
      <c r="I488" s="185">
        <v>45135</v>
      </c>
      <c r="J488" s="69" t="s">
        <v>4852</v>
      </c>
      <c r="K488" s="70">
        <v>45134</v>
      </c>
      <c r="L488" s="181" t="s">
        <v>354</v>
      </c>
      <c r="M488" s="181" t="s">
        <v>3903</v>
      </c>
      <c r="N488" s="69" t="s">
        <v>4850</v>
      </c>
      <c r="O488" s="71">
        <v>280000</v>
      </c>
      <c r="P488" s="71">
        <v>0</v>
      </c>
    </row>
    <row r="489" spans="1:16" ht="28.8" x14ac:dyDescent="0.3">
      <c r="A489" s="181"/>
      <c r="B489" s="181"/>
      <c r="C489" s="181"/>
      <c r="D489" s="181"/>
      <c r="E489" s="181"/>
      <c r="F489" s="181"/>
      <c r="G489" s="181"/>
      <c r="H489" s="72" t="s">
        <v>4806</v>
      </c>
      <c r="I489" s="185">
        <v>45135</v>
      </c>
      <c r="J489" s="69" t="s">
        <v>4867</v>
      </c>
      <c r="K489" s="70">
        <v>45135</v>
      </c>
      <c r="L489" s="181" t="s">
        <v>354</v>
      </c>
      <c r="M489" s="181" t="s">
        <v>3903</v>
      </c>
      <c r="N489" s="69" t="s">
        <v>4865</v>
      </c>
      <c r="O489" s="71">
        <v>280000</v>
      </c>
      <c r="P489" s="71">
        <v>0</v>
      </c>
    </row>
    <row r="490" spans="1:16" ht="28.8" x14ac:dyDescent="0.3">
      <c r="A490" s="181"/>
      <c r="B490" s="181"/>
      <c r="C490" s="180" t="s">
        <v>369</v>
      </c>
      <c r="D490" s="182">
        <v>44958</v>
      </c>
      <c r="E490" s="180" t="s">
        <v>1497</v>
      </c>
      <c r="F490" s="182">
        <v>44958</v>
      </c>
      <c r="G490" s="180" t="s">
        <v>235</v>
      </c>
      <c r="H490" s="72" t="s">
        <v>166</v>
      </c>
      <c r="I490" s="184">
        <v>44956</v>
      </c>
      <c r="J490" s="69" t="s">
        <v>233</v>
      </c>
      <c r="K490" s="70">
        <v>44939</v>
      </c>
      <c r="L490" s="180" t="s">
        <v>662</v>
      </c>
      <c r="M490" s="180" t="s">
        <v>329</v>
      </c>
      <c r="N490" s="69" t="s">
        <v>664</v>
      </c>
      <c r="O490" s="71">
        <v>560000</v>
      </c>
      <c r="P490" s="71">
        <v>0</v>
      </c>
    </row>
    <row r="491" spans="1:16" ht="43.2" x14ac:dyDescent="0.3">
      <c r="A491" s="181"/>
      <c r="B491" s="181"/>
      <c r="C491" s="181"/>
      <c r="D491" s="181"/>
      <c r="E491" s="181"/>
      <c r="F491" s="181"/>
      <c r="G491" s="181"/>
      <c r="H491" s="72" t="s">
        <v>159</v>
      </c>
      <c r="I491" s="185">
        <v>44956</v>
      </c>
      <c r="J491" s="69" t="s">
        <v>232</v>
      </c>
      <c r="K491" s="70">
        <v>44946</v>
      </c>
      <c r="L491" s="181" t="s">
        <v>662</v>
      </c>
      <c r="M491" s="181" t="s">
        <v>329</v>
      </c>
      <c r="N491" s="69" t="s">
        <v>666</v>
      </c>
      <c r="O491" s="71">
        <v>1720000</v>
      </c>
      <c r="P491" s="71">
        <v>0</v>
      </c>
    </row>
    <row r="492" spans="1:16" ht="43.2" x14ac:dyDescent="0.3">
      <c r="A492" s="181"/>
      <c r="B492" s="181"/>
      <c r="C492" s="181"/>
      <c r="D492" s="181"/>
      <c r="E492" s="181"/>
      <c r="F492" s="181"/>
      <c r="G492" s="181"/>
      <c r="H492" s="72" t="s">
        <v>163</v>
      </c>
      <c r="I492" s="185">
        <v>44956</v>
      </c>
      <c r="J492" s="69" t="s">
        <v>231</v>
      </c>
      <c r="K492" s="70">
        <v>44930</v>
      </c>
      <c r="L492" s="69" t="s">
        <v>267</v>
      </c>
      <c r="M492" s="180" t="s">
        <v>87</v>
      </c>
      <c r="N492" s="69" t="s">
        <v>670</v>
      </c>
      <c r="O492" s="71">
        <v>1500000</v>
      </c>
      <c r="P492" s="71">
        <v>30000</v>
      </c>
    </row>
    <row r="493" spans="1:16" ht="43.2" x14ac:dyDescent="0.3">
      <c r="A493" s="181"/>
      <c r="B493" s="181"/>
      <c r="C493" s="181"/>
      <c r="D493" s="181"/>
      <c r="E493" s="181"/>
      <c r="F493" s="181"/>
      <c r="G493" s="181"/>
      <c r="H493" s="72" t="s">
        <v>156</v>
      </c>
      <c r="I493" s="185">
        <v>44956</v>
      </c>
      <c r="J493" s="69" t="s">
        <v>230</v>
      </c>
      <c r="K493" s="70">
        <v>44932</v>
      </c>
      <c r="L493" s="69" t="s">
        <v>90</v>
      </c>
      <c r="M493" s="181" t="s">
        <v>87</v>
      </c>
      <c r="N493" s="69" t="s">
        <v>674</v>
      </c>
      <c r="O493" s="71">
        <v>1500000</v>
      </c>
      <c r="P493" s="71">
        <v>0</v>
      </c>
    </row>
    <row r="494" spans="1:16" ht="43.2" x14ac:dyDescent="0.3">
      <c r="A494" s="181"/>
      <c r="B494" s="181"/>
      <c r="C494" s="181"/>
      <c r="D494" s="181"/>
      <c r="E494" s="181"/>
      <c r="F494" s="181"/>
      <c r="G494" s="181"/>
      <c r="H494" s="72" t="s">
        <v>196</v>
      </c>
      <c r="I494" s="185">
        <v>44956</v>
      </c>
      <c r="J494" s="69" t="s">
        <v>229</v>
      </c>
      <c r="K494" s="70">
        <v>44935</v>
      </c>
      <c r="L494" s="69" t="s">
        <v>89</v>
      </c>
      <c r="M494" s="181" t="s">
        <v>87</v>
      </c>
      <c r="N494" s="69" t="s">
        <v>678</v>
      </c>
      <c r="O494" s="71">
        <v>1000000</v>
      </c>
      <c r="P494" s="71">
        <v>0</v>
      </c>
    </row>
    <row r="495" spans="1:16" ht="43.2" x14ac:dyDescent="0.3">
      <c r="A495" s="181"/>
      <c r="B495" s="181"/>
      <c r="C495" s="181"/>
      <c r="D495" s="181"/>
      <c r="E495" s="181"/>
      <c r="F495" s="181"/>
      <c r="G495" s="181"/>
      <c r="H495" s="72" t="s">
        <v>214</v>
      </c>
      <c r="I495" s="185">
        <v>44956</v>
      </c>
      <c r="J495" s="69" t="s">
        <v>228</v>
      </c>
      <c r="K495" s="70">
        <v>44937</v>
      </c>
      <c r="L495" s="69" t="s">
        <v>681</v>
      </c>
      <c r="M495" s="180" t="s">
        <v>92</v>
      </c>
      <c r="N495" s="69" t="s">
        <v>683</v>
      </c>
      <c r="O495" s="71">
        <v>1495000</v>
      </c>
      <c r="P495" s="71">
        <v>29900</v>
      </c>
    </row>
    <row r="496" spans="1:16" ht="43.2" x14ac:dyDescent="0.3">
      <c r="A496" s="181"/>
      <c r="B496" s="181"/>
      <c r="C496" s="181"/>
      <c r="D496" s="181"/>
      <c r="E496" s="181"/>
      <c r="F496" s="181"/>
      <c r="G496" s="181"/>
      <c r="H496" s="72" t="s">
        <v>213</v>
      </c>
      <c r="I496" s="185">
        <v>44956</v>
      </c>
      <c r="J496" s="69" t="s">
        <v>192</v>
      </c>
      <c r="K496" s="70">
        <v>44939</v>
      </c>
      <c r="L496" s="69" t="s">
        <v>90</v>
      </c>
      <c r="M496" s="181" t="s">
        <v>92</v>
      </c>
      <c r="N496" s="69" t="s">
        <v>686</v>
      </c>
      <c r="O496" s="71">
        <v>1450000</v>
      </c>
      <c r="P496" s="71">
        <v>0</v>
      </c>
    </row>
    <row r="497" spans="1:16" ht="28.8" x14ac:dyDescent="0.3">
      <c r="A497" s="181"/>
      <c r="B497" s="181"/>
      <c r="C497" s="181"/>
      <c r="D497" s="181"/>
      <c r="E497" s="181"/>
      <c r="F497" s="181"/>
      <c r="G497" s="181"/>
      <c r="H497" s="72" t="s">
        <v>212</v>
      </c>
      <c r="I497" s="185">
        <v>44956</v>
      </c>
      <c r="J497" s="69" t="s">
        <v>189</v>
      </c>
      <c r="K497" s="70">
        <v>44942</v>
      </c>
      <c r="L497" s="69" t="s">
        <v>89</v>
      </c>
      <c r="M497" s="181" t="s">
        <v>92</v>
      </c>
      <c r="N497" s="69" t="s">
        <v>689</v>
      </c>
      <c r="O497" s="71">
        <v>1000000</v>
      </c>
      <c r="P497" s="71">
        <v>0</v>
      </c>
    </row>
    <row r="498" spans="1:16" ht="43.2" x14ac:dyDescent="0.3">
      <c r="A498" s="181"/>
      <c r="B498" s="181"/>
      <c r="C498" s="181"/>
      <c r="D498" s="181"/>
      <c r="E498" s="181"/>
      <c r="F498" s="181"/>
      <c r="G498" s="181"/>
      <c r="H498" s="72" t="s">
        <v>211</v>
      </c>
      <c r="I498" s="185">
        <v>44956</v>
      </c>
      <c r="J498" s="69" t="s">
        <v>186</v>
      </c>
      <c r="K498" s="70">
        <v>44946</v>
      </c>
      <c r="L498" s="69" t="s">
        <v>691</v>
      </c>
      <c r="M498" s="69" t="s">
        <v>177</v>
      </c>
      <c r="N498" s="69" t="s">
        <v>693</v>
      </c>
      <c r="O498" s="71">
        <v>2015000</v>
      </c>
      <c r="P498" s="71">
        <v>0</v>
      </c>
    </row>
    <row r="499" spans="1:16" ht="43.2" x14ac:dyDescent="0.3">
      <c r="A499" s="181"/>
      <c r="B499" s="181"/>
      <c r="C499" s="181"/>
      <c r="D499" s="181"/>
      <c r="E499" s="181"/>
      <c r="F499" s="181"/>
      <c r="G499" s="181"/>
      <c r="H499" s="72" t="s">
        <v>210</v>
      </c>
      <c r="I499" s="185">
        <v>44956</v>
      </c>
      <c r="J499" s="69" t="s">
        <v>182</v>
      </c>
      <c r="K499" s="182">
        <v>44945</v>
      </c>
      <c r="L499" s="69" t="s">
        <v>354</v>
      </c>
      <c r="M499" s="180" t="s">
        <v>93</v>
      </c>
      <c r="N499" s="69" t="s">
        <v>697</v>
      </c>
      <c r="O499" s="71">
        <v>748000</v>
      </c>
      <c r="P499" s="71">
        <v>0</v>
      </c>
    </row>
    <row r="500" spans="1:16" ht="43.2" x14ac:dyDescent="0.3">
      <c r="A500" s="181"/>
      <c r="B500" s="181"/>
      <c r="C500" s="181"/>
      <c r="D500" s="181"/>
      <c r="E500" s="181"/>
      <c r="F500" s="181"/>
      <c r="G500" s="181"/>
      <c r="H500" s="72" t="s">
        <v>250</v>
      </c>
      <c r="I500" s="185">
        <v>44956</v>
      </c>
      <c r="J500" s="69" t="s">
        <v>188</v>
      </c>
      <c r="K500" s="183">
        <v>44945</v>
      </c>
      <c r="L500" s="69" t="s">
        <v>90</v>
      </c>
      <c r="M500" s="181" t="s">
        <v>93</v>
      </c>
      <c r="N500" s="69" t="s">
        <v>703</v>
      </c>
      <c r="O500" s="71">
        <v>1450000</v>
      </c>
      <c r="P500" s="71">
        <v>0</v>
      </c>
    </row>
    <row r="501" spans="1:16" ht="28.8" x14ac:dyDescent="0.3">
      <c r="A501" s="181"/>
      <c r="B501" s="181"/>
      <c r="C501" s="181"/>
      <c r="D501" s="181"/>
      <c r="E501" s="181"/>
      <c r="F501" s="181"/>
      <c r="G501" s="181"/>
      <c r="H501" s="72" t="s">
        <v>195</v>
      </c>
      <c r="I501" s="185">
        <v>44956</v>
      </c>
      <c r="J501" s="69" t="s">
        <v>226</v>
      </c>
      <c r="K501" s="70">
        <v>44950</v>
      </c>
      <c r="L501" s="69" t="s">
        <v>89</v>
      </c>
      <c r="M501" s="181" t="s">
        <v>93</v>
      </c>
      <c r="N501" s="69" t="s">
        <v>706</v>
      </c>
      <c r="O501" s="71">
        <v>1000000</v>
      </c>
      <c r="P501" s="71">
        <v>0</v>
      </c>
    </row>
    <row r="502" spans="1:16" ht="43.2" x14ac:dyDescent="0.3">
      <c r="A502" s="181"/>
      <c r="B502" s="181"/>
      <c r="C502" s="181"/>
      <c r="D502" s="181"/>
      <c r="E502" s="181"/>
      <c r="F502" s="181"/>
      <c r="G502" s="181"/>
      <c r="H502" s="72" t="s">
        <v>206</v>
      </c>
      <c r="I502" s="185">
        <v>44956</v>
      </c>
      <c r="J502" s="69" t="s">
        <v>225</v>
      </c>
      <c r="K502" s="70">
        <v>44939</v>
      </c>
      <c r="L502" s="180" t="s">
        <v>708</v>
      </c>
      <c r="M502" s="180" t="s">
        <v>335</v>
      </c>
      <c r="N502" s="69" t="s">
        <v>710</v>
      </c>
      <c r="O502" s="71">
        <v>1400000</v>
      </c>
      <c r="P502" s="71">
        <v>0</v>
      </c>
    </row>
    <row r="503" spans="1:16" ht="28.8" x14ac:dyDescent="0.3">
      <c r="A503" s="181"/>
      <c r="B503" s="181"/>
      <c r="C503" s="181"/>
      <c r="D503" s="181"/>
      <c r="E503" s="181"/>
      <c r="F503" s="181"/>
      <c r="G503" s="181"/>
      <c r="H503" s="72" t="s">
        <v>581</v>
      </c>
      <c r="I503" s="185">
        <v>44956</v>
      </c>
      <c r="J503" s="69" t="s">
        <v>224</v>
      </c>
      <c r="K503" s="70">
        <v>44945</v>
      </c>
      <c r="L503" s="181" t="s">
        <v>708</v>
      </c>
      <c r="M503" s="181" t="s">
        <v>335</v>
      </c>
      <c r="N503" s="69" t="s">
        <v>712</v>
      </c>
      <c r="O503" s="71">
        <v>1865000</v>
      </c>
      <c r="P503" s="71">
        <v>0</v>
      </c>
    </row>
    <row r="504" spans="1:16" ht="43.2" x14ac:dyDescent="0.3">
      <c r="A504" s="181"/>
      <c r="B504" s="181"/>
      <c r="C504" s="181"/>
      <c r="D504" s="181"/>
      <c r="E504" s="181"/>
      <c r="F504" s="181"/>
      <c r="G504" s="181"/>
      <c r="H504" s="72" t="s">
        <v>1571</v>
      </c>
      <c r="I504" s="185">
        <v>44956</v>
      </c>
      <c r="J504" s="69" t="s">
        <v>179</v>
      </c>
      <c r="K504" s="70">
        <v>44943</v>
      </c>
      <c r="L504" s="69" t="s">
        <v>681</v>
      </c>
      <c r="M504" s="69" t="s">
        <v>93</v>
      </c>
      <c r="N504" s="69" t="s">
        <v>700</v>
      </c>
      <c r="O504" s="71">
        <v>1497500</v>
      </c>
      <c r="P504" s="71">
        <v>29950</v>
      </c>
    </row>
    <row r="505" spans="1:16" ht="43.2" x14ac:dyDescent="0.3">
      <c r="A505" s="181"/>
      <c r="B505" s="181"/>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81"/>
      <c r="B506" s="181"/>
      <c r="C506" s="180" t="s">
        <v>2271</v>
      </c>
      <c r="D506" s="182">
        <v>44980</v>
      </c>
      <c r="E506" s="180" t="s">
        <v>2434</v>
      </c>
      <c r="F506" s="182">
        <v>44981</v>
      </c>
      <c r="G506" s="180" t="s">
        <v>220</v>
      </c>
      <c r="H506" s="72" t="s">
        <v>2119</v>
      </c>
      <c r="I506" s="184">
        <v>44979</v>
      </c>
      <c r="J506" s="69" t="s">
        <v>2224</v>
      </c>
      <c r="K506" s="70">
        <v>44963</v>
      </c>
      <c r="L506" s="69" t="s">
        <v>90</v>
      </c>
      <c r="M506" s="180" t="s">
        <v>157</v>
      </c>
      <c r="N506" s="69" t="s">
        <v>2222</v>
      </c>
      <c r="O506" s="71">
        <v>1450000</v>
      </c>
      <c r="P506" s="71">
        <v>0</v>
      </c>
    </row>
    <row r="507" spans="1:16" ht="28.8" x14ac:dyDescent="0.3">
      <c r="A507" s="181"/>
      <c r="B507" s="181"/>
      <c r="C507" s="181"/>
      <c r="D507" s="181"/>
      <c r="E507" s="181"/>
      <c r="F507" s="181"/>
      <c r="G507" s="181"/>
      <c r="H507" s="72" t="s">
        <v>2123</v>
      </c>
      <c r="I507" s="185">
        <v>44979</v>
      </c>
      <c r="J507" s="69" t="s">
        <v>2228</v>
      </c>
      <c r="K507" s="70">
        <v>44966</v>
      </c>
      <c r="L507" s="180" t="s">
        <v>89</v>
      </c>
      <c r="M507" s="181" t="s">
        <v>157</v>
      </c>
      <c r="N507" s="69" t="s">
        <v>2226</v>
      </c>
      <c r="O507" s="71">
        <v>995000</v>
      </c>
      <c r="P507" s="71">
        <v>0</v>
      </c>
    </row>
    <row r="508" spans="1:16" ht="43.2" x14ac:dyDescent="0.3">
      <c r="A508" s="181"/>
      <c r="B508" s="181"/>
      <c r="C508" s="181"/>
      <c r="D508" s="181"/>
      <c r="E508" s="181"/>
      <c r="F508" s="181"/>
      <c r="G508" s="181"/>
      <c r="H508" s="72" t="s">
        <v>2236</v>
      </c>
      <c r="I508" s="185">
        <v>44979</v>
      </c>
      <c r="J508" s="69" t="s">
        <v>2248</v>
      </c>
      <c r="K508" s="70">
        <v>44967</v>
      </c>
      <c r="L508" s="181" t="s">
        <v>89</v>
      </c>
      <c r="M508" s="69" t="s">
        <v>91</v>
      </c>
      <c r="N508" s="69" t="s">
        <v>2246</v>
      </c>
      <c r="O508" s="71">
        <v>996000</v>
      </c>
      <c r="P508" s="71">
        <v>0</v>
      </c>
    </row>
    <row r="509" spans="1:16" ht="43.2" x14ac:dyDescent="0.3">
      <c r="A509" s="181"/>
      <c r="B509" s="181"/>
      <c r="C509" s="181"/>
      <c r="D509" s="181"/>
      <c r="E509" s="181"/>
      <c r="F509" s="181"/>
      <c r="G509" s="181"/>
      <c r="H509" s="72" t="s">
        <v>2240</v>
      </c>
      <c r="I509" s="185">
        <v>44979</v>
      </c>
      <c r="J509" s="69" t="s">
        <v>2257</v>
      </c>
      <c r="K509" s="70">
        <v>44956</v>
      </c>
      <c r="L509" s="180" t="s">
        <v>2253</v>
      </c>
      <c r="M509" s="180" t="s">
        <v>332</v>
      </c>
      <c r="N509" s="69" t="s">
        <v>2255</v>
      </c>
      <c r="O509" s="71">
        <v>2010000</v>
      </c>
      <c r="P509" s="71">
        <v>0</v>
      </c>
    </row>
    <row r="510" spans="1:16" ht="43.2" x14ac:dyDescent="0.3">
      <c r="A510" s="181"/>
      <c r="B510" s="181"/>
      <c r="C510" s="181"/>
      <c r="D510" s="181"/>
      <c r="E510" s="181"/>
      <c r="F510" s="181"/>
      <c r="G510" s="181"/>
      <c r="H510" s="72" t="s">
        <v>2244</v>
      </c>
      <c r="I510" s="185">
        <v>44979</v>
      </c>
      <c r="J510" s="69" t="s">
        <v>2260</v>
      </c>
      <c r="K510" s="70">
        <v>44971</v>
      </c>
      <c r="L510" s="181" t="s">
        <v>2253</v>
      </c>
      <c r="M510" s="181" t="s">
        <v>332</v>
      </c>
      <c r="N510" s="69" t="s">
        <v>2258</v>
      </c>
      <c r="O510" s="71">
        <v>1680000</v>
      </c>
      <c r="P510" s="71">
        <v>0</v>
      </c>
    </row>
    <row r="511" spans="1:16" ht="43.2" x14ac:dyDescent="0.3">
      <c r="A511" s="181"/>
      <c r="B511" s="181"/>
      <c r="C511" s="181"/>
      <c r="D511" s="181"/>
      <c r="E511" s="181"/>
      <c r="F511" s="181"/>
      <c r="G511" s="181"/>
      <c r="H511" s="72" t="s">
        <v>2257</v>
      </c>
      <c r="I511" s="185">
        <v>44979</v>
      </c>
      <c r="J511" s="69" t="s">
        <v>2269</v>
      </c>
      <c r="K511" s="70">
        <v>44974</v>
      </c>
      <c r="L511" s="69" t="s">
        <v>708</v>
      </c>
      <c r="M511" s="69" t="s">
        <v>335</v>
      </c>
      <c r="N511" s="69" t="s">
        <v>2267</v>
      </c>
      <c r="O511" s="71">
        <v>1680000</v>
      </c>
      <c r="P511" s="71">
        <v>0</v>
      </c>
    </row>
    <row r="512" spans="1:16" ht="43.2" x14ac:dyDescent="0.3">
      <c r="A512" s="181"/>
      <c r="B512" s="181"/>
      <c r="C512" s="181"/>
      <c r="D512" s="181"/>
      <c r="E512" s="181"/>
      <c r="F512" s="181"/>
      <c r="G512" s="181"/>
      <c r="H512" s="72" t="s">
        <v>2260</v>
      </c>
      <c r="I512" s="185">
        <v>44979</v>
      </c>
      <c r="J512" s="69" t="s">
        <v>2252</v>
      </c>
      <c r="K512" s="182">
        <v>44979</v>
      </c>
      <c r="L512" s="69" t="s">
        <v>354</v>
      </c>
      <c r="M512" s="69" t="s">
        <v>91</v>
      </c>
      <c r="N512" s="69" t="s">
        <v>2249</v>
      </c>
      <c r="O512" s="71">
        <v>308000</v>
      </c>
      <c r="P512" s="71">
        <v>0</v>
      </c>
    </row>
    <row r="513" spans="1:16" ht="43.2" x14ac:dyDescent="0.3">
      <c r="A513" s="181"/>
      <c r="B513" s="181"/>
      <c r="C513" s="181"/>
      <c r="D513" s="181"/>
      <c r="E513" s="181"/>
      <c r="F513" s="181"/>
      <c r="G513" s="181"/>
      <c r="H513" s="72" t="s">
        <v>2266</v>
      </c>
      <c r="I513" s="185">
        <v>44979</v>
      </c>
      <c r="J513" s="69" t="s">
        <v>2263</v>
      </c>
      <c r="K513" s="183">
        <v>44979</v>
      </c>
      <c r="L513" s="69" t="s">
        <v>2253</v>
      </c>
      <c r="M513" s="69" t="s">
        <v>332</v>
      </c>
      <c r="N513" s="69" t="s">
        <v>2261</v>
      </c>
      <c r="O513" s="71">
        <v>1810000</v>
      </c>
      <c r="P513" s="71">
        <v>0</v>
      </c>
    </row>
    <row r="514" spans="1:16" ht="43.2" x14ac:dyDescent="0.3">
      <c r="A514" s="181"/>
      <c r="B514" s="181"/>
      <c r="C514" s="181"/>
      <c r="D514" s="181"/>
      <c r="E514" s="181"/>
      <c r="F514" s="181"/>
      <c r="G514" s="181"/>
      <c r="H514" s="72" t="s">
        <v>2248</v>
      </c>
      <c r="I514" s="185">
        <v>44979</v>
      </c>
      <c r="J514" s="69" t="s">
        <v>2266</v>
      </c>
      <c r="K514" s="70">
        <v>44974</v>
      </c>
      <c r="L514" s="69" t="s">
        <v>354</v>
      </c>
      <c r="M514" s="69" t="s">
        <v>93</v>
      </c>
      <c r="N514" s="69" t="s">
        <v>2264</v>
      </c>
      <c r="O514" s="71">
        <v>264000</v>
      </c>
      <c r="P514" s="71">
        <v>0</v>
      </c>
    </row>
    <row r="515" spans="1:16" ht="43.2" x14ac:dyDescent="0.3">
      <c r="A515" s="181"/>
      <c r="B515" s="181"/>
      <c r="C515" s="181"/>
      <c r="D515" s="181"/>
      <c r="E515" s="181"/>
      <c r="F515" s="181"/>
      <c r="G515" s="181"/>
      <c r="H515" s="72" t="s">
        <v>2232</v>
      </c>
      <c r="I515" s="185">
        <v>44979</v>
      </c>
      <c r="J515" s="69" t="s">
        <v>2244</v>
      </c>
      <c r="K515" s="70">
        <v>44964</v>
      </c>
      <c r="L515" s="69" t="s">
        <v>90</v>
      </c>
      <c r="M515" s="180" t="s">
        <v>91</v>
      </c>
      <c r="N515" s="69" t="s">
        <v>2242</v>
      </c>
      <c r="O515" s="71">
        <v>1495000</v>
      </c>
      <c r="P515" s="71">
        <v>0</v>
      </c>
    </row>
    <row r="516" spans="1:16" ht="43.2" x14ac:dyDescent="0.3">
      <c r="A516" s="181"/>
      <c r="B516" s="181"/>
      <c r="C516" s="181"/>
      <c r="D516" s="181"/>
      <c r="E516" s="181"/>
      <c r="F516" s="181"/>
      <c r="G516" s="181"/>
      <c r="H516" s="72" t="s">
        <v>2228</v>
      </c>
      <c r="I516" s="185">
        <v>44979</v>
      </c>
      <c r="J516" s="69" t="s">
        <v>2240</v>
      </c>
      <c r="K516" s="70">
        <v>44960</v>
      </c>
      <c r="L516" s="69" t="s">
        <v>681</v>
      </c>
      <c r="M516" s="181" t="s">
        <v>91</v>
      </c>
      <c r="N516" s="69" t="s">
        <v>2238</v>
      </c>
      <c r="O516" s="71">
        <v>1500000</v>
      </c>
      <c r="P516" s="71">
        <v>30000</v>
      </c>
    </row>
    <row r="517" spans="1:16" ht="43.2" x14ac:dyDescent="0.3">
      <c r="A517" s="181"/>
      <c r="B517" s="181"/>
      <c r="C517" s="181"/>
      <c r="D517" s="181"/>
      <c r="E517" s="181"/>
      <c r="F517" s="181"/>
      <c r="G517" s="181"/>
      <c r="H517" s="72" t="s">
        <v>2224</v>
      </c>
      <c r="I517" s="185">
        <v>44979</v>
      </c>
      <c r="J517" s="69" t="s">
        <v>2236</v>
      </c>
      <c r="K517" s="70">
        <v>44971</v>
      </c>
      <c r="L517" s="180" t="s">
        <v>354</v>
      </c>
      <c r="M517" s="181" t="s">
        <v>91</v>
      </c>
      <c r="N517" s="69" t="s">
        <v>2234</v>
      </c>
      <c r="O517" s="71">
        <v>264000</v>
      </c>
      <c r="P517" s="71">
        <v>0</v>
      </c>
    </row>
    <row r="518" spans="1:16" ht="28.8" x14ac:dyDescent="0.3">
      <c r="A518" s="181"/>
      <c r="B518" s="181"/>
      <c r="C518" s="181"/>
      <c r="D518" s="181"/>
      <c r="E518" s="181"/>
      <c r="F518" s="181"/>
      <c r="G518" s="181"/>
      <c r="H518" s="72" t="s">
        <v>2220</v>
      </c>
      <c r="I518" s="185">
        <v>44979</v>
      </c>
      <c r="J518" s="69" t="s">
        <v>2232</v>
      </c>
      <c r="K518" s="70">
        <v>44960</v>
      </c>
      <c r="L518" s="181" t="s">
        <v>354</v>
      </c>
      <c r="M518" s="181" t="s">
        <v>91</v>
      </c>
      <c r="N518" s="69" t="s">
        <v>2230</v>
      </c>
      <c r="O518" s="71">
        <v>484000</v>
      </c>
      <c r="P518" s="71">
        <v>0</v>
      </c>
    </row>
    <row r="519" spans="1:16" ht="43.2" x14ac:dyDescent="0.3">
      <c r="A519" s="181"/>
      <c r="B519" s="181"/>
      <c r="C519" s="181"/>
      <c r="D519" s="181"/>
      <c r="E519" s="181"/>
      <c r="F519" s="181"/>
      <c r="G519" s="181"/>
      <c r="H519" s="72" t="s">
        <v>1926</v>
      </c>
      <c r="I519" s="185">
        <v>44979</v>
      </c>
      <c r="J519" s="69" t="s">
        <v>2220</v>
      </c>
      <c r="K519" s="70">
        <v>44958</v>
      </c>
      <c r="L519" s="69" t="s">
        <v>267</v>
      </c>
      <c r="M519" s="69" t="s">
        <v>157</v>
      </c>
      <c r="N519" s="69" t="s">
        <v>2218</v>
      </c>
      <c r="O519" s="71">
        <v>1480000</v>
      </c>
      <c r="P519" s="71">
        <v>29600</v>
      </c>
    </row>
    <row r="520" spans="1:16" ht="28.8" x14ac:dyDescent="0.3">
      <c r="A520" s="181"/>
      <c r="B520" s="181"/>
      <c r="C520" s="180" t="s">
        <v>2851</v>
      </c>
      <c r="D520" s="182" t="s">
        <v>714</v>
      </c>
      <c r="E520" s="180" t="s">
        <v>714</v>
      </c>
      <c r="F520" s="182" t="s">
        <v>714</v>
      </c>
      <c r="G520" s="180" t="s">
        <v>620</v>
      </c>
      <c r="H520" s="72" t="s">
        <v>2544</v>
      </c>
      <c r="I520" s="184">
        <v>44992</v>
      </c>
      <c r="J520" s="69" t="s">
        <v>2682</v>
      </c>
      <c r="K520" s="70">
        <v>44970</v>
      </c>
      <c r="L520" s="69" t="s">
        <v>89</v>
      </c>
      <c r="M520" s="180" t="s">
        <v>93</v>
      </c>
      <c r="N520" s="69" t="s">
        <v>2680</v>
      </c>
      <c r="O520" s="71">
        <v>992000</v>
      </c>
      <c r="P520" s="71">
        <v>0</v>
      </c>
    </row>
    <row r="521" spans="1:16" ht="28.8" x14ac:dyDescent="0.3">
      <c r="A521" s="181"/>
      <c r="B521" s="181"/>
      <c r="C521" s="181"/>
      <c r="D521" s="181"/>
      <c r="E521" s="181"/>
      <c r="F521" s="181"/>
      <c r="G521" s="181"/>
      <c r="H521" s="72" t="s">
        <v>2836</v>
      </c>
      <c r="I521" s="185">
        <v>44992</v>
      </c>
      <c r="J521" s="69" t="s">
        <v>2679</v>
      </c>
      <c r="K521" s="70">
        <v>44985</v>
      </c>
      <c r="L521" s="69" t="s">
        <v>90</v>
      </c>
      <c r="M521" s="181" t="s">
        <v>93</v>
      </c>
      <c r="N521" s="69" t="s">
        <v>2677</v>
      </c>
      <c r="O521" s="71">
        <v>1450000</v>
      </c>
      <c r="P521" s="71">
        <v>0</v>
      </c>
    </row>
    <row r="522" spans="1:16" ht="43.2" x14ac:dyDescent="0.3">
      <c r="A522" s="181"/>
      <c r="B522" s="181"/>
      <c r="C522" s="181"/>
      <c r="D522" s="181"/>
      <c r="E522" s="181"/>
      <c r="F522" s="181"/>
      <c r="G522" s="181"/>
      <c r="H522" s="72" t="s">
        <v>2834</v>
      </c>
      <c r="I522" s="185">
        <v>44992</v>
      </c>
      <c r="J522" s="69" t="s">
        <v>2676</v>
      </c>
      <c r="K522" s="70">
        <v>44979</v>
      </c>
      <c r="L522" s="69" t="s">
        <v>681</v>
      </c>
      <c r="M522" s="181" t="s">
        <v>93</v>
      </c>
      <c r="N522" s="69" t="s">
        <v>2674</v>
      </c>
      <c r="O522" s="71">
        <v>1480000</v>
      </c>
      <c r="P522" s="71">
        <v>29600</v>
      </c>
    </row>
    <row r="523" spans="1:16" ht="43.2" x14ac:dyDescent="0.3">
      <c r="A523" s="181"/>
      <c r="B523" s="181"/>
      <c r="C523" s="181"/>
      <c r="D523" s="181"/>
      <c r="E523" s="181"/>
      <c r="F523" s="181"/>
      <c r="G523" s="181"/>
      <c r="H523" s="72" t="s">
        <v>2832</v>
      </c>
      <c r="I523" s="185">
        <v>44992</v>
      </c>
      <c r="J523" s="69" t="s">
        <v>2673</v>
      </c>
      <c r="K523" s="182">
        <v>44987</v>
      </c>
      <c r="L523" s="69" t="s">
        <v>89</v>
      </c>
      <c r="M523" s="180" t="s">
        <v>87</v>
      </c>
      <c r="N523" s="69" t="s">
        <v>2671</v>
      </c>
      <c r="O523" s="71">
        <v>989000</v>
      </c>
      <c r="P523" s="71">
        <v>0</v>
      </c>
    </row>
    <row r="524" spans="1:16" ht="43.2" x14ac:dyDescent="0.3">
      <c r="A524" s="181"/>
      <c r="B524" s="181"/>
      <c r="C524" s="181"/>
      <c r="D524" s="181"/>
      <c r="E524" s="181"/>
      <c r="F524" s="181"/>
      <c r="G524" s="181"/>
      <c r="H524" s="72" t="s">
        <v>2541</v>
      </c>
      <c r="I524" s="185">
        <v>44992</v>
      </c>
      <c r="J524" s="69" t="s">
        <v>2670</v>
      </c>
      <c r="K524" s="183">
        <v>44987</v>
      </c>
      <c r="L524" s="69" t="s">
        <v>90</v>
      </c>
      <c r="M524" s="181" t="s">
        <v>87</v>
      </c>
      <c r="N524" s="69" t="s">
        <v>2668</v>
      </c>
      <c r="O524" s="71">
        <v>1495000</v>
      </c>
      <c r="P524" s="71">
        <v>0</v>
      </c>
    </row>
    <row r="525" spans="1:16" ht="43.2" x14ac:dyDescent="0.3">
      <c r="A525" s="181"/>
      <c r="B525" s="181"/>
      <c r="C525" s="181"/>
      <c r="D525" s="181"/>
      <c r="E525" s="181"/>
      <c r="F525" s="181"/>
      <c r="G525" s="181"/>
      <c r="H525" s="72" t="s">
        <v>2829</v>
      </c>
      <c r="I525" s="185">
        <v>44992</v>
      </c>
      <c r="J525" s="69" t="s">
        <v>2667</v>
      </c>
      <c r="K525" s="70">
        <v>44986</v>
      </c>
      <c r="L525" s="69" t="s">
        <v>267</v>
      </c>
      <c r="M525" s="181" t="s">
        <v>87</v>
      </c>
      <c r="N525" s="69" t="s">
        <v>2665</v>
      </c>
      <c r="O525" s="71">
        <v>1485000</v>
      </c>
      <c r="P525" s="71">
        <v>29700</v>
      </c>
    </row>
    <row r="526" spans="1:16" ht="43.2" x14ac:dyDescent="0.3">
      <c r="A526" s="181"/>
      <c r="B526" s="181"/>
      <c r="C526" s="181"/>
      <c r="D526" s="181"/>
      <c r="E526" s="181"/>
      <c r="F526" s="181"/>
      <c r="G526" s="181"/>
      <c r="H526" s="72" t="s">
        <v>2538</v>
      </c>
      <c r="I526" s="185">
        <v>44992</v>
      </c>
      <c r="J526" s="69" t="s">
        <v>2664</v>
      </c>
      <c r="K526" s="70">
        <v>44980</v>
      </c>
      <c r="L526" s="69" t="s">
        <v>1782</v>
      </c>
      <c r="M526" s="69" t="s">
        <v>329</v>
      </c>
      <c r="N526" s="69" t="s">
        <v>2662</v>
      </c>
      <c r="O526" s="71">
        <v>1120000</v>
      </c>
      <c r="P526" s="71">
        <v>0</v>
      </c>
    </row>
    <row r="527" spans="1:16" x14ac:dyDescent="0.3">
      <c r="A527" s="181"/>
      <c r="B527" s="180" t="s">
        <v>430</v>
      </c>
      <c r="C527" s="181"/>
      <c r="D527" s="181"/>
      <c r="E527" s="181"/>
      <c r="F527" s="181"/>
      <c r="G527" s="181"/>
      <c r="H527" s="181"/>
      <c r="I527" s="181"/>
      <c r="J527" s="181"/>
      <c r="K527" s="181"/>
      <c r="L527" s="181"/>
      <c r="M527" s="181"/>
      <c r="N527" s="181"/>
      <c r="O527" s="71">
        <v>155034701</v>
      </c>
      <c r="P527" s="71">
        <v>362440</v>
      </c>
    </row>
    <row r="528" spans="1:16" ht="43.2" x14ac:dyDescent="0.3">
      <c r="A528" s="181"/>
      <c r="B528" s="180" t="s">
        <v>66</v>
      </c>
      <c r="C528" s="180" t="s">
        <v>714</v>
      </c>
      <c r="D528" s="182" t="s">
        <v>714</v>
      </c>
      <c r="E528" s="180" t="s">
        <v>714</v>
      </c>
      <c r="F528" s="182" t="s">
        <v>714</v>
      </c>
      <c r="G528" s="180" t="s">
        <v>714</v>
      </c>
      <c r="H528" s="187" t="s">
        <v>2853</v>
      </c>
      <c r="I528" s="187" t="s">
        <v>714</v>
      </c>
      <c r="J528" s="69" t="s">
        <v>3061</v>
      </c>
      <c r="K528" s="70">
        <v>45012</v>
      </c>
      <c r="L528" s="180" t="s">
        <v>131</v>
      </c>
      <c r="M528" s="180" t="s">
        <v>130</v>
      </c>
      <c r="N528" s="69" t="s">
        <v>3058</v>
      </c>
      <c r="O528" s="71">
        <v>460000</v>
      </c>
      <c r="P528" s="71">
        <v>0</v>
      </c>
    </row>
    <row r="529" spans="1:16" ht="57.6" x14ac:dyDescent="0.3">
      <c r="A529" s="181"/>
      <c r="B529" s="181"/>
      <c r="C529" s="181"/>
      <c r="D529" s="181"/>
      <c r="E529" s="181"/>
      <c r="F529" s="181"/>
      <c r="G529" s="181"/>
      <c r="H529" s="186"/>
      <c r="I529" s="186"/>
      <c r="J529" s="69" t="s">
        <v>3066</v>
      </c>
      <c r="K529" s="182">
        <v>45019</v>
      </c>
      <c r="L529" s="181" t="s">
        <v>131</v>
      </c>
      <c r="M529" s="181" t="s">
        <v>130</v>
      </c>
      <c r="N529" s="69" t="s">
        <v>3063</v>
      </c>
      <c r="O529" s="71">
        <v>1328000</v>
      </c>
      <c r="P529" s="71">
        <v>0</v>
      </c>
    </row>
    <row r="530" spans="1:16" ht="43.2" x14ac:dyDescent="0.3">
      <c r="A530" s="181"/>
      <c r="B530" s="181"/>
      <c r="C530" s="181"/>
      <c r="D530" s="181"/>
      <c r="E530" s="181"/>
      <c r="F530" s="181"/>
      <c r="G530" s="181"/>
      <c r="H530" s="186"/>
      <c r="I530" s="186"/>
      <c r="J530" s="69" t="s">
        <v>3069</v>
      </c>
      <c r="K530" s="183">
        <v>45019</v>
      </c>
      <c r="L530" s="181" t="s">
        <v>131</v>
      </c>
      <c r="M530" s="181" t="s">
        <v>130</v>
      </c>
      <c r="N530" s="69" t="s">
        <v>3067</v>
      </c>
      <c r="O530" s="71">
        <v>757000</v>
      </c>
      <c r="P530" s="71">
        <v>0</v>
      </c>
    </row>
    <row r="531" spans="1:16" ht="28.8" x14ac:dyDescent="0.3">
      <c r="A531" s="181"/>
      <c r="B531" s="181"/>
      <c r="C531" s="181"/>
      <c r="D531" s="181"/>
      <c r="E531" s="181"/>
      <c r="F531" s="181"/>
      <c r="G531" s="181"/>
      <c r="H531" s="186"/>
      <c r="I531" s="186"/>
      <c r="J531" s="69" t="s">
        <v>3072</v>
      </c>
      <c r="K531" s="183">
        <v>45019</v>
      </c>
      <c r="L531" s="181" t="s">
        <v>131</v>
      </c>
      <c r="M531" s="181" t="s">
        <v>130</v>
      </c>
      <c r="N531" s="69" t="s">
        <v>3070</v>
      </c>
      <c r="O531" s="71">
        <v>530000</v>
      </c>
      <c r="P531" s="71">
        <v>0</v>
      </c>
    </row>
    <row r="532" spans="1:16" ht="43.2" x14ac:dyDescent="0.3">
      <c r="A532" s="181"/>
      <c r="B532" s="181"/>
      <c r="C532" s="181"/>
      <c r="D532" s="181"/>
      <c r="E532" s="181"/>
      <c r="F532" s="181"/>
      <c r="G532" s="181"/>
      <c r="H532" s="186"/>
      <c r="I532" s="186"/>
      <c r="J532" s="69" t="s">
        <v>3076</v>
      </c>
      <c r="K532" s="70">
        <v>45011</v>
      </c>
      <c r="L532" s="69" t="s">
        <v>135</v>
      </c>
      <c r="M532" s="181" t="s">
        <v>130</v>
      </c>
      <c r="N532" s="69" t="s">
        <v>3073</v>
      </c>
      <c r="O532" s="71">
        <v>443127</v>
      </c>
      <c r="P532" s="71">
        <v>0</v>
      </c>
    </row>
    <row r="533" spans="1:16" ht="43.2" x14ac:dyDescent="0.3">
      <c r="A533" s="181"/>
      <c r="B533" s="181"/>
      <c r="C533" s="181"/>
      <c r="D533" s="181"/>
      <c r="E533" s="181"/>
      <c r="F533" s="181"/>
      <c r="G533" s="181"/>
      <c r="H533" s="186"/>
      <c r="I533" s="186"/>
      <c r="J533" s="69" t="s">
        <v>3079</v>
      </c>
      <c r="K533" s="70">
        <v>45019</v>
      </c>
      <c r="L533" s="69" t="s">
        <v>204</v>
      </c>
      <c r="M533" s="181" t="s">
        <v>130</v>
      </c>
      <c r="N533" s="69" t="s">
        <v>3077</v>
      </c>
      <c r="O533" s="71">
        <v>360720</v>
      </c>
      <c r="P533" s="71">
        <v>0</v>
      </c>
    </row>
    <row r="534" spans="1:16" ht="43.2" x14ac:dyDescent="0.3">
      <c r="A534" s="181"/>
      <c r="B534" s="181"/>
      <c r="C534" s="181"/>
      <c r="D534" s="181"/>
      <c r="E534" s="181"/>
      <c r="F534" s="181"/>
      <c r="G534" s="181"/>
      <c r="H534" s="186"/>
      <c r="I534" s="186"/>
      <c r="J534" s="69" t="s">
        <v>3113</v>
      </c>
      <c r="K534" s="70">
        <v>45012</v>
      </c>
      <c r="L534" s="69" t="s">
        <v>140</v>
      </c>
      <c r="M534" s="69" t="s">
        <v>139</v>
      </c>
      <c r="N534" s="69" t="s">
        <v>3111</v>
      </c>
      <c r="O534" s="71">
        <v>840000</v>
      </c>
      <c r="P534" s="71">
        <v>0</v>
      </c>
    </row>
    <row r="535" spans="1:16" ht="28.8" x14ac:dyDescent="0.3">
      <c r="A535" s="181"/>
      <c r="B535" s="181"/>
      <c r="C535" s="181"/>
      <c r="D535" s="181"/>
      <c r="E535" s="181"/>
      <c r="F535" s="181"/>
      <c r="G535" s="181"/>
      <c r="H535" s="186"/>
      <c r="I535" s="186"/>
      <c r="J535" s="69" t="s">
        <v>3116</v>
      </c>
      <c r="K535" s="182">
        <v>45019</v>
      </c>
      <c r="L535" s="69" t="s">
        <v>258</v>
      </c>
      <c r="M535" s="69" t="s">
        <v>257</v>
      </c>
      <c r="N535" s="69" t="s">
        <v>3114</v>
      </c>
      <c r="O535" s="71">
        <v>4950000</v>
      </c>
      <c r="P535" s="71">
        <v>579730</v>
      </c>
    </row>
    <row r="536" spans="1:16" ht="43.2" x14ac:dyDescent="0.3">
      <c r="A536" s="181"/>
      <c r="B536" s="181"/>
      <c r="C536" s="181"/>
      <c r="D536" s="181"/>
      <c r="E536" s="181"/>
      <c r="F536" s="181"/>
      <c r="G536" s="181"/>
      <c r="H536" s="186"/>
      <c r="I536" s="186"/>
      <c r="J536" s="180" t="s">
        <v>3119</v>
      </c>
      <c r="K536" s="183">
        <v>45019</v>
      </c>
      <c r="L536" s="69" t="s">
        <v>151</v>
      </c>
      <c r="M536" s="180" t="s">
        <v>144</v>
      </c>
      <c r="N536" s="69" t="s">
        <v>3117</v>
      </c>
      <c r="O536" s="71">
        <v>1800000</v>
      </c>
      <c r="P536" s="71">
        <v>0</v>
      </c>
    </row>
    <row r="537" spans="1:16" ht="43.2" x14ac:dyDescent="0.3">
      <c r="A537" s="181"/>
      <c r="B537" s="181"/>
      <c r="C537" s="181"/>
      <c r="D537" s="181"/>
      <c r="E537" s="181"/>
      <c r="F537" s="181"/>
      <c r="G537" s="181"/>
      <c r="H537" s="186"/>
      <c r="I537" s="186"/>
      <c r="J537" s="181"/>
      <c r="K537" s="181"/>
      <c r="L537" s="180" t="s">
        <v>145</v>
      </c>
      <c r="M537" s="181" t="s">
        <v>144</v>
      </c>
      <c r="N537" s="69" t="s">
        <v>3117</v>
      </c>
      <c r="O537" s="71">
        <v>6356000</v>
      </c>
      <c r="P537" s="71">
        <v>0</v>
      </c>
    </row>
    <row r="538" spans="1:16" ht="43.2" x14ac:dyDescent="0.3">
      <c r="A538" s="181"/>
      <c r="B538" s="181"/>
      <c r="C538" s="181"/>
      <c r="D538" s="181"/>
      <c r="E538" s="181"/>
      <c r="F538" s="181"/>
      <c r="G538" s="181"/>
      <c r="H538" s="186"/>
      <c r="I538" s="186"/>
      <c r="J538" s="69" t="s">
        <v>3122</v>
      </c>
      <c r="K538" s="70">
        <v>45001</v>
      </c>
      <c r="L538" s="181" t="s">
        <v>145</v>
      </c>
      <c r="M538" s="181" t="s">
        <v>144</v>
      </c>
      <c r="N538" s="69" t="s">
        <v>3120</v>
      </c>
      <c r="O538" s="71">
        <v>400000</v>
      </c>
      <c r="P538" s="71">
        <v>0</v>
      </c>
    </row>
    <row r="539" spans="1:16" ht="43.2" x14ac:dyDescent="0.3">
      <c r="A539" s="181"/>
      <c r="B539" s="181"/>
      <c r="C539" s="181"/>
      <c r="D539" s="181"/>
      <c r="E539" s="181"/>
      <c r="F539" s="181"/>
      <c r="G539" s="181"/>
      <c r="H539" s="186"/>
      <c r="I539" s="186"/>
      <c r="J539" s="69" t="s">
        <v>3126</v>
      </c>
      <c r="K539" s="70">
        <v>44989</v>
      </c>
      <c r="L539" s="180" t="s">
        <v>203</v>
      </c>
      <c r="M539" s="181" t="s">
        <v>144</v>
      </c>
      <c r="N539" s="69" t="s">
        <v>3123</v>
      </c>
      <c r="O539" s="71">
        <v>481000</v>
      </c>
      <c r="P539" s="71">
        <v>0</v>
      </c>
    </row>
    <row r="540" spans="1:16" ht="43.2" x14ac:dyDescent="0.3">
      <c r="A540" s="181"/>
      <c r="B540" s="181"/>
      <c r="C540" s="181"/>
      <c r="D540" s="181"/>
      <c r="E540" s="181"/>
      <c r="F540" s="181"/>
      <c r="G540" s="181"/>
      <c r="H540" s="186"/>
      <c r="I540" s="186"/>
      <c r="J540" s="69" t="s">
        <v>3130</v>
      </c>
      <c r="K540" s="70">
        <v>45014</v>
      </c>
      <c r="L540" s="181" t="s">
        <v>203</v>
      </c>
      <c r="M540" s="181" t="s">
        <v>144</v>
      </c>
      <c r="N540" s="69" t="s">
        <v>3127</v>
      </c>
      <c r="O540" s="71">
        <v>310000</v>
      </c>
      <c r="P540" s="71">
        <v>0</v>
      </c>
    </row>
    <row r="541" spans="1:16" ht="43.2" x14ac:dyDescent="0.3">
      <c r="A541" s="181"/>
      <c r="B541" s="181"/>
      <c r="C541" s="181"/>
      <c r="D541" s="181"/>
      <c r="E541" s="181"/>
      <c r="F541" s="181"/>
      <c r="G541" s="181"/>
      <c r="H541" s="186"/>
      <c r="I541" s="186"/>
      <c r="J541" s="180" t="s">
        <v>3133</v>
      </c>
      <c r="K541" s="182">
        <v>45019</v>
      </c>
      <c r="L541" s="69" t="s">
        <v>2631</v>
      </c>
      <c r="M541" s="180" t="s">
        <v>149</v>
      </c>
      <c r="N541" s="69" t="s">
        <v>3131</v>
      </c>
      <c r="O541" s="71">
        <v>324000</v>
      </c>
      <c r="P541" s="71">
        <v>518400</v>
      </c>
    </row>
    <row r="542" spans="1:16" ht="43.2" x14ac:dyDescent="0.3">
      <c r="A542" s="181"/>
      <c r="B542" s="181"/>
      <c r="C542" s="181"/>
      <c r="D542" s="181"/>
      <c r="E542" s="181"/>
      <c r="F542" s="181"/>
      <c r="G542" s="181"/>
      <c r="H542" s="186"/>
      <c r="I542" s="186"/>
      <c r="J542" s="181"/>
      <c r="K542" s="181"/>
      <c r="L542" s="69" t="s">
        <v>2624</v>
      </c>
      <c r="M542" s="181" t="s">
        <v>149</v>
      </c>
      <c r="N542" s="69" t="s">
        <v>3131</v>
      </c>
      <c r="O542" s="71">
        <v>2920000</v>
      </c>
      <c r="P542" s="71">
        <v>518400</v>
      </c>
    </row>
    <row r="543" spans="1:16" ht="43.2" x14ac:dyDescent="0.3">
      <c r="A543" s="181"/>
      <c r="B543" s="181"/>
      <c r="C543" s="181"/>
      <c r="D543" s="181"/>
      <c r="E543" s="181"/>
      <c r="F543" s="181"/>
      <c r="G543" s="181"/>
      <c r="H543" s="186"/>
      <c r="I543" s="186"/>
      <c r="J543" s="181"/>
      <c r="K543" s="181"/>
      <c r="L543" s="69" t="s">
        <v>2633</v>
      </c>
      <c r="M543" s="181" t="s">
        <v>149</v>
      </c>
      <c r="N543" s="69" t="s">
        <v>3131</v>
      </c>
      <c r="O543" s="71">
        <v>324000</v>
      </c>
      <c r="P543" s="71">
        <v>518400</v>
      </c>
    </row>
    <row r="544" spans="1:16" ht="43.2" x14ac:dyDescent="0.3">
      <c r="A544" s="181"/>
      <c r="B544" s="181"/>
      <c r="C544" s="181"/>
      <c r="D544" s="181"/>
      <c r="E544" s="181"/>
      <c r="F544" s="181"/>
      <c r="G544" s="181"/>
      <c r="H544" s="186"/>
      <c r="I544" s="186"/>
      <c r="J544" s="181"/>
      <c r="K544" s="181"/>
      <c r="L544" s="69" t="s">
        <v>2635</v>
      </c>
      <c r="M544" s="181" t="s">
        <v>149</v>
      </c>
      <c r="N544" s="69" t="s">
        <v>3131</v>
      </c>
      <c r="O544" s="71">
        <v>680000</v>
      </c>
      <c r="P544" s="71">
        <v>518400</v>
      </c>
    </row>
    <row r="545" spans="1:16" ht="43.2" x14ac:dyDescent="0.3">
      <c r="A545" s="181"/>
      <c r="B545" s="181"/>
      <c r="C545" s="181"/>
      <c r="D545" s="181"/>
      <c r="E545" s="181"/>
      <c r="F545" s="181"/>
      <c r="G545" s="181"/>
      <c r="H545" s="186"/>
      <c r="I545" s="186"/>
      <c r="J545" s="181"/>
      <c r="K545" s="181"/>
      <c r="L545" s="69" t="s">
        <v>2637</v>
      </c>
      <c r="M545" s="181" t="s">
        <v>149</v>
      </c>
      <c r="N545" s="69" t="s">
        <v>3131</v>
      </c>
      <c r="O545" s="71">
        <v>200000</v>
      </c>
      <c r="P545" s="71">
        <v>518400</v>
      </c>
    </row>
    <row r="546" spans="1:16" ht="43.2" x14ac:dyDescent="0.3">
      <c r="A546" s="181"/>
      <c r="B546" s="181"/>
      <c r="C546" s="181"/>
      <c r="D546" s="181"/>
      <c r="E546" s="181"/>
      <c r="F546" s="181"/>
      <c r="G546" s="181"/>
      <c r="H546" s="186"/>
      <c r="I546" s="186"/>
      <c r="J546" s="181"/>
      <c r="K546" s="181"/>
      <c r="L546" s="69" t="s">
        <v>2639</v>
      </c>
      <c r="M546" s="181" t="s">
        <v>149</v>
      </c>
      <c r="N546" s="69" t="s">
        <v>3131</v>
      </c>
      <c r="O546" s="71">
        <v>80000</v>
      </c>
      <c r="P546" s="71">
        <v>518400</v>
      </c>
    </row>
    <row r="547" spans="1:16" ht="43.2" x14ac:dyDescent="0.3">
      <c r="A547" s="181"/>
      <c r="B547" s="181"/>
      <c r="C547" s="181"/>
      <c r="D547" s="181"/>
      <c r="E547" s="181"/>
      <c r="F547" s="181"/>
      <c r="G547" s="181"/>
      <c r="H547" s="186"/>
      <c r="I547" s="186"/>
      <c r="J547" s="181"/>
      <c r="K547" s="181"/>
      <c r="L547" s="69" t="s">
        <v>2641</v>
      </c>
      <c r="M547" s="181" t="s">
        <v>149</v>
      </c>
      <c r="N547" s="69" t="s">
        <v>3131</v>
      </c>
      <c r="O547" s="71">
        <v>200000</v>
      </c>
      <c r="P547" s="71">
        <v>518400</v>
      </c>
    </row>
    <row r="548" spans="1:16" ht="43.2" x14ac:dyDescent="0.3">
      <c r="A548" s="181"/>
      <c r="B548" s="181"/>
      <c r="C548" s="181"/>
      <c r="D548" s="181"/>
      <c r="E548" s="181"/>
      <c r="F548" s="181"/>
      <c r="G548" s="181"/>
      <c r="H548" s="186"/>
      <c r="I548" s="186"/>
      <c r="J548" s="180" t="s">
        <v>3086</v>
      </c>
      <c r="K548" s="183">
        <v>45019</v>
      </c>
      <c r="L548" s="69" t="s">
        <v>249</v>
      </c>
      <c r="M548" s="180" t="s">
        <v>136</v>
      </c>
      <c r="N548" s="69" t="s">
        <v>3084</v>
      </c>
      <c r="O548" s="71">
        <v>800000</v>
      </c>
      <c r="P548" s="71">
        <v>0</v>
      </c>
    </row>
    <row r="549" spans="1:16" ht="43.2" x14ac:dyDescent="0.3">
      <c r="A549" s="181"/>
      <c r="B549" s="181"/>
      <c r="C549" s="181"/>
      <c r="D549" s="181"/>
      <c r="E549" s="181"/>
      <c r="F549" s="181"/>
      <c r="G549" s="181"/>
      <c r="H549" s="186"/>
      <c r="I549" s="186"/>
      <c r="J549" s="181"/>
      <c r="K549" s="181"/>
      <c r="L549" s="69" t="s">
        <v>251</v>
      </c>
      <c r="M549" s="181" t="s">
        <v>136</v>
      </c>
      <c r="N549" s="69" t="s">
        <v>3084</v>
      </c>
      <c r="O549" s="71">
        <v>880000</v>
      </c>
      <c r="P549" s="71">
        <v>0</v>
      </c>
    </row>
    <row r="550" spans="1:16" ht="43.2" x14ac:dyDescent="0.3">
      <c r="A550" s="181"/>
      <c r="B550" s="181"/>
      <c r="C550" s="181"/>
      <c r="D550" s="181"/>
      <c r="E550" s="181"/>
      <c r="F550" s="181"/>
      <c r="G550" s="181"/>
      <c r="H550" s="186"/>
      <c r="I550" s="186"/>
      <c r="J550" s="69" t="s">
        <v>3089</v>
      </c>
      <c r="K550" s="183">
        <v>45019</v>
      </c>
      <c r="L550" s="180" t="s">
        <v>89</v>
      </c>
      <c r="M550" s="181" t="s">
        <v>136</v>
      </c>
      <c r="N550" s="69" t="s">
        <v>3087</v>
      </c>
      <c r="O550" s="71">
        <v>1000000</v>
      </c>
      <c r="P550" s="71">
        <v>0</v>
      </c>
    </row>
    <row r="551" spans="1:16" ht="43.2" x14ac:dyDescent="0.3">
      <c r="A551" s="181"/>
      <c r="B551" s="181"/>
      <c r="C551" s="181"/>
      <c r="D551" s="181"/>
      <c r="E551" s="181"/>
      <c r="F551" s="181"/>
      <c r="G551" s="181"/>
      <c r="H551" s="186"/>
      <c r="I551" s="186"/>
      <c r="J551" s="69" t="s">
        <v>3092</v>
      </c>
      <c r="K551" s="183">
        <v>45019</v>
      </c>
      <c r="L551" s="181" t="s">
        <v>89</v>
      </c>
      <c r="M551" s="181" t="s">
        <v>136</v>
      </c>
      <c r="N551" s="69" t="s">
        <v>3090</v>
      </c>
      <c r="O551" s="71">
        <v>999000</v>
      </c>
      <c r="P551" s="71">
        <v>0</v>
      </c>
    </row>
    <row r="552" spans="1:16" ht="43.2" x14ac:dyDescent="0.3">
      <c r="A552" s="181"/>
      <c r="B552" s="181"/>
      <c r="C552" s="181"/>
      <c r="D552" s="181"/>
      <c r="E552" s="181"/>
      <c r="F552" s="181"/>
      <c r="G552" s="181"/>
      <c r="H552" s="186"/>
      <c r="I552" s="186"/>
      <c r="J552" s="69" t="s">
        <v>3095</v>
      </c>
      <c r="K552" s="183">
        <v>45019</v>
      </c>
      <c r="L552" s="181" t="s">
        <v>89</v>
      </c>
      <c r="M552" s="181" t="s">
        <v>136</v>
      </c>
      <c r="N552" s="69" t="s">
        <v>3093</v>
      </c>
      <c r="O552" s="71">
        <v>996000</v>
      </c>
      <c r="P552" s="71">
        <v>0</v>
      </c>
    </row>
    <row r="553" spans="1:16" ht="43.2" x14ac:dyDescent="0.3">
      <c r="A553" s="181"/>
      <c r="B553" s="181"/>
      <c r="C553" s="181"/>
      <c r="D553" s="181"/>
      <c r="E553" s="181"/>
      <c r="F553" s="181"/>
      <c r="G553" s="181"/>
      <c r="H553" s="186"/>
      <c r="I553" s="186"/>
      <c r="J553" s="69" t="s">
        <v>3101</v>
      </c>
      <c r="K553" s="183">
        <v>45019</v>
      </c>
      <c r="L553" s="180" t="s">
        <v>90</v>
      </c>
      <c r="M553" s="181" t="s">
        <v>136</v>
      </c>
      <c r="N553" s="69" t="s">
        <v>3099</v>
      </c>
      <c r="O553" s="71">
        <v>1497500</v>
      </c>
      <c r="P553" s="71">
        <v>0</v>
      </c>
    </row>
    <row r="554" spans="1:16" ht="43.2" x14ac:dyDescent="0.3">
      <c r="A554" s="181"/>
      <c r="B554" s="181"/>
      <c r="C554" s="181"/>
      <c r="D554" s="181"/>
      <c r="E554" s="181"/>
      <c r="F554" s="181"/>
      <c r="G554" s="181"/>
      <c r="H554" s="186"/>
      <c r="I554" s="186"/>
      <c r="J554" s="69" t="s">
        <v>3107</v>
      </c>
      <c r="K554" s="183">
        <v>45019</v>
      </c>
      <c r="L554" s="181" t="s">
        <v>90</v>
      </c>
      <c r="M554" s="181" t="s">
        <v>136</v>
      </c>
      <c r="N554" s="69" t="s">
        <v>3105</v>
      </c>
      <c r="O554" s="71">
        <v>1490000</v>
      </c>
      <c r="P554" s="71">
        <v>0</v>
      </c>
    </row>
    <row r="555" spans="1:16" ht="43.2" x14ac:dyDescent="0.3">
      <c r="A555" s="181"/>
      <c r="B555" s="181"/>
      <c r="C555" s="181"/>
      <c r="D555" s="181"/>
      <c r="E555" s="181"/>
      <c r="F555" s="181"/>
      <c r="G555" s="181"/>
      <c r="H555" s="186"/>
      <c r="I555" s="186"/>
      <c r="J555" s="69" t="s">
        <v>3110</v>
      </c>
      <c r="K555" s="183">
        <v>45019</v>
      </c>
      <c r="L555" s="181" t="s">
        <v>90</v>
      </c>
      <c r="M555" s="181" t="s">
        <v>136</v>
      </c>
      <c r="N555" s="69" t="s">
        <v>3108</v>
      </c>
      <c r="O555" s="71">
        <v>1500000</v>
      </c>
      <c r="P555" s="71">
        <v>0</v>
      </c>
    </row>
    <row r="556" spans="1:16" ht="43.2" x14ac:dyDescent="0.3">
      <c r="A556" s="181"/>
      <c r="B556" s="181"/>
      <c r="C556" s="181"/>
      <c r="D556" s="181"/>
      <c r="E556" s="181"/>
      <c r="F556" s="181"/>
      <c r="G556" s="181"/>
      <c r="H556" s="186"/>
      <c r="I556" s="186"/>
      <c r="J556" s="69" t="s">
        <v>3291</v>
      </c>
      <c r="K556" s="182">
        <v>45015</v>
      </c>
      <c r="L556" s="180" t="s">
        <v>564</v>
      </c>
      <c r="M556" s="180" t="s">
        <v>64</v>
      </c>
      <c r="N556" s="69" t="s">
        <v>3289</v>
      </c>
      <c r="O556" s="71">
        <v>1080000</v>
      </c>
      <c r="P556" s="71">
        <v>0</v>
      </c>
    </row>
    <row r="557" spans="1:16" ht="43.2" x14ac:dyDescent="0.3">
      <c r="A557" s="181"/>
      <c r="B557" s="181"/>
      <c r="C557" s="181"/>
      <c r="D557" s="181"/>
      <c r="E557" s="181"/>
      <c r="F557" s="181"/>
      <c r="G557" s="181"/>
      <c r="H557" s="186"/>
      <c r="I557" s="186"/>
      <c r="J557" s="69" t="s">
        <v>3295</v>
      </c>
      <c r="K557" s="183">
        <v>45015</v>
      </c>
      <c r="L557" s="181" t="s">
        <v>564</v>
      </c>
      <c r="M557" s="181" t="s">
        <v>64</v>
      </c>
      <c r="N557" s="69" t="s">
        <v>3293</v>
      </c>
      <c r="O557" s="71">
        <v>963260</v>
      </c>
      <c r="P557" s="71">
        <v>0</v>
      </c>
    </row>
    <row r="558" spans="1:16" ht="43.2" x14ac:dyDescent="0.3">
      <c r="A558" s="181"/>
      <c r="B558" s="181"/>
      <c r="C558" s="181"/>
      <c r="D558" s="181"/>
      <c r="E558" s="181"/>
      <c r="F558" s="181"/>
      <c r="G558" s="181"/>
      <c r="H558" s="186"/>
      <c r="I558" s="186"/>
      <c r="J558" s="69" t="s">
        <v>3334</v>
      </c>
      <c r="K558" s="70">
        <v>45013</v>
      </c>
      <c r="L558" s="69" t="s">
        <v>70</v>
      </c>
      <c r="M558" s="69" t="s">
        <v>69</v>
      </c>
      <c r="N558" s="69" t="s">
        <v>3332</v>
      </c>
      <c r="O558" s="71">
        <v>1400000</v>
      </c>
      <c r="P558" s="71">
        <v>0</v>
      </c>
    </row>
    <row r="559" spans="1:16" ht="43.2" x14ac:dyDescent="0.3">
      <c r="A559" s="181"/>
      <c r="B559" s="181"/>
      <c r="C559" s="181"/>
      <c r="D559" s="181"/>
      <c r="E559" s="181"/>
      <c r="F559" s="181"/>
      <c r="G559" s="181"/>
      <c r="H559" s="186"/>
      <c r="I559" s="186"/>
      <c r="J559" s="69" t="s">
        <v>3336</v>
      </c>
      <c r="K559" s="70">
        <v>45000</v>
      </c>
      <c r="L559" s="180" t="s">
        <v>2870</v>
      </c>
      <c r="M559" s="180" t="s">
        <v>209</v>
      </c>
      <c r="N559" s="69" t="s">
        <v>2975</v>
      </c>
      <c r="O559" s="71">
        <v>6231005</v>
      </c>
      <c r="P559" s="71">
        <v>0</v>
      </c>
    </row>
    <row r="560" spans="1:16" ht="43.2" x14ac:dyDescent="0.3">
      <c r="A560" s="181"/>
      <c r="B560" s="181"/>
      <c r="C560" s="181"/>
      <c r="D560" s="181"/>
      <c r="E560" s="181"/>
      <c r="F560" s="181"/>
      <c r="G560" s="181"/>
      <c r="H560" s="186"/>
      <c r="I560" s="186"/>
      <c r="J560" s="69" t="s">
        <v>3339</v>
      </c>
      <c r="K560" s="70">
        <v>45016</v>
      </c>
      <c r="L560" s="181" t="s">
        <v>2870</v>
      </c>
      <c r="M560" s="181" t="s">
        <v>209</v>
      </c>
      <c r="N560" s="69" t="s">
        <v>3337</v>
      </c>
      <c r="O560" s="71">
        <v>364180</v>
      </c>
      <c r="P560" s="71">
        <v>0</v>
      </c>
    </row>
    <row r="561" spans="1:16" ht="57.6" x14ac:dyDescent="0.3">
      <c r="A561" s="181"/>
      <c r="B561" s="181"/>
      <c r="C561" s="181"/>
      <c r="D561" s="181"/>
      <c r="E561" s="181"/>
      <c r="F561" s="181"/>
      <c r="G561" s="181"/>
      <c r="H561" s="186"/>
      <c r="I561" s="186"/>
      <c r="J561" s="69" t="s">
        <v>3342</v>
      </c>
      <c r="K561" s="70">
        <v>45021</v>
      </c>
      <c r="L561" s="69" t="s">
        <v>218</v>
      </c>
      <c r="M561" s="69" t="s">
        <v>288</v>
      </c>
      <c r="N561" s="69" t="s">
        <v>3340</v>
      </c>
      <c r="O561" s="71">
        <v>600000</v>
      </c>
      <c r="P561" s="71">
        <v>0</v>
      </c>
    </row>
    <row r="562" spans="1:16" ht="43.2" x14ac:dyDescent="0.3">
      <c r="A562" s="181"/>
      <c r="B562" s="181"/>
      <c r="C562" s="181"/>
      <c r="D562" s="181"/>
      <c r="E562" s="181"/>
      <c r="F562" s="181"/>
      <c r="G562" s="181"/>
      <c r="H562" s="186"/>
      <c r="I562" s="186"/>
      <c r="J562" s="69" t="s">
        <v>3345</v>
      </c>
      <c r="K562" s="70">
        <v>45002</v>
      </c>
      <c r="L562" s="180" t="s">
        <v>73</v>
      </c>
      <c r="M562" s="180" t="s">
        <v>72</v>
      </c>
      <c r="N562" s="69" t="s">
        <v>3343</v>
      </c>
      <c r="O562" s="71">
        <v>680000</v>
      </c>
      <c r="P562" s="71">
        <v>0</v>
      </c>
    </row>
    <row r="563" spans="1:16" ht="43.2" x14ac:dyDescent="0.3">
      <c r="A563" s="181"/>
      <c r="B563" s="181"/>
      <c r="C563" s="181"/>
      <c r="D563" s="181"/>
      <c r="E563" s="181"/>
      <c r="F563" s="181"/>
      <c r="G563" s="181"/>
      <c r="H563" s="186"/>
      <c r="I563" s="186"/>
      <c r="J563" s="69" t="s">
        <v>3348</v>
      </c>
      <c r="K563" s="70">
        <v>45005</v>
      </c>
      <c r="L563" s="181" t="s">
        <v>73</v>
      </c>
      <c r="M563" s="181" t="s">
        <v>72</v>
      </c>
      <c r="N563" s="69" t="s">
        <v>3346</v>
      </c>
      <c r="O563" s="71">
        <v>840000</v>
      </c>
      <c r="P563" s="71">
        <v>0</v>
      </c>
    </row>
    <row r="564" spans="1:16" ht="43.2" x14ac:dyDescent="0.3">
      <c r="A564" s="181"/>
      <c r="B564" s="181"/>
      <c r="C564" s="181"/>
      <c r="D564" s="181"/>
      <c r="E564" s="181"/>
      <c r="F564" s="181"/>
      <c r="G564" s="181"/>
      <c r="H564" s="186"/>
      <c r="I564" s="186"/>
      <c r="J564" s="69" t="s">
        <v>3351</v>
      </c>
      <c r="K564" s="70">
        <v>45009</v>
      </c>
      <c r="L564" s="181" t="s">
        <v>73</v>
      </c>
      <c r="M564" s="181" t="s">
        <v>72</v>
      </c>
      <c r="N564" s="69" t="s">
        <v>3349</v>
      </c>
      <c r="O564" s="71">
        <v>1356500</v>
      </c>
      <c r="P564" s="71">
        <v>0</v>
      </c>
    </row>
    <row r="565" spans="1:16" ht="57.6" x14ac:dyDescent="0.3">
      <c r="A565" s="181"/>
      <c r="B565" s="181"/>
      <c r="C565" s="181"/>
      <c r="D565" s="181"/>
      <c r="E565" s="181"/>
      <c r="F565" s="181"/>
      <c r="G565" s="181"/>
      <c r="H565" s="186"/>
      <c r="I565" s="186"/>
      <c r="J565" s="69" t="s">
        <v>3354</v>
      </c>
      <c r="K565" s="70">
        <v>45019</v>
      </c>
      <c r="L565" s="181" t="s">
        <v>73</v>
      </c>
      <c r="M565" s="181" t="s">
        <v>72</v>
      </c>
      <c r="N565" s="69" t="s">
        <v>3352</v>
      </c>
      <c r="O565" s="71">
        <v>803000</v>
      </c>
      <c r="P565" s="71">
        <v>0</v>
      </c>
    </row>
    <row r="566" spans="1:16" ht="43.2" x14ac:dyDescent="0.3">
      <c r="A566" s="181"/>
      <c r="B566" s="181"/>
      <c r="C566" s="181"/>
      <c r="D566" s="181"/>
      <c r="E566" s="181"/>
      <c r="F566" s="181"/>
      <c r="G566" s="181"/>
      <c r="H566" s="186"/>
      <c r="I566" s="186"/>
      <c r="J566" s="69" t="s">
        <v>3357</v>
      </c>
      <c r="K566" s="70">
        <v>45006</v>
      </c>
      <c r="L566" s="181" t="s">
        <v>73</v>
      </c>
      <c r="M566" s="69" t="s">
        <v>290</v>
      </c>
      <c r="N566" s="69" t="s">
        <v>3355</v>
      </c>
      <c r="O566" s="71">
        <v>450000</v>
      </c>
      <c r="P566" s="71">
        <v>0</v>
      </c>
    </row>
    <row r="567" spans="1:16" ht="43.2" x14ac:dyDescent="0.3">
      <c r="A567" s="181"/>
      <c r="B567" s="181"/>
      <c r="C567" s="181"/>
      <c r="D567" s="181"/>
      <c r="E567" s="181"/>
      <c r="F567" s="181"/>
      <c r="G567" s="181"/>
      <c r="H567" s="186"/>
      <c r="I567" s="186"/>
      <c r="J567" s="69" t="s">
        <v>3299</v>
      </c>
      <c r="K567" s="182">
        <v>45003</v>
      </c>
      <c r="L567" s="180" t="s">
        <v>572</v>
      </c>
      <c r="M567" s="180" t="s">
        <v>67</v>
      </c>
      <c r="N567" s="69" t="s">
        <v>3296</v>
      </c>
      <c r="O567" s="71">
        <v>6440700</v>
      </c>
      <c r="P567" s="71">
        <v>0</v>
      </c>
    </row>
    <row r="568" spans="1:16" ht="43.2" x14ac:dyDescent="0.3">
      <c r="A568" s="181"/>
      <c r="B568" s="181"/>
      <c r="C568" s="181"/>
      <c r="D568" s="181"/>
      <c r="E568" s="181"/>
      <c r="F568" s="181"/>
      <c r="G568" s="181"/>
      <c r="H568" s="186"/>
      <c r="I568" s="186"/>
      <c r="J568" s="69" t="s">
        <v>3301</v>
      </c>
      <c r="K568" s="183">
        <v>45003</v>
      </c>
      <c r="L568" s="181" t="s">
        <v>572</v>
      </c>
      <c r="M568" s="181" t="s">
        <v>67</v>
      </c>
      <c r="N568" s="69" t="s">
        <v>3296</v>
      </c>
      <c r="O568" s="71">
        <v>6932500</v>
      </c>
      <c r="P568" s="71">
        <v>0</v>
      </c>
    </row>
    <row r="569" spans="1:16" ht="43.2" x14ac:dyDescent="0.3">
      <c r="A569" s="181"/>
      <c r="B569" s="181"/>
      <c r="C569" s="181"/>
      <c r="D569" s="181"/>
      <c r="E569" s="181"/>
      <c r="F569" s="181"/>
      <c r="G569" s="181"/>
      <c r="H569" s="186"/>
      <c r="I569" s="186"/>
      <c r="J569" s="69" t="s">
        <v>3305</v>
      </c>
      <c r="K569" s="182">
        <v>45005</v>
      </c>
      <c r="L569" s="180" t="s">
        <v>2013</v>
      </c>
      <c r="M569" s="181" t="s">
        <v>67</v>
      </c>
      <c r="N569" s="69" t="s">
        <v>3302</v>
      </c>
      <c r="O569" s="71">
        <v>580000</v>
      </c>
      <c r="P569" s="71">
        <v>0</v>
      </c>
    </row>
    <row r="570" spans="1:16" ht="43.2" x14ac:dyDescent="0.3">
      <c r="A570" s="181"/>
      <c r="B570" s="181"/>
      <c r="C570" s="181"/>
      <c r="D570" s="181"/>
      <c r="E570" s="181"/>
      <c r="F570" s="181"/>
      <c r="G570" s="181"/>
      <c r="H570" s="186"/>
      <c r="I570" s="186"/>
      <c r="J570" s="69" t="s">
        <v>3307</v>
      </c>
      <c r="K570" s="183">
        <v>45005</v>
      </c>
      <c r="L570" s="181" t="s">
        <v>2013</v>
      </c>
      <c r="M570" s="181" t="s">
        <v>67</v>
      </c>
      <c r="N570" s="69" t="s">
        <v>3302</v>
      </c>
      <c r="O570" s="71">
        <v>210000</v>
      </c>
      <c r="P570" s="71">
        <v>0</v>
      </c>
    </row>
    <row r="571" spans="1:16" ht="57.6" x14ac:dyDescent="0.3">
      <c r="A571" s="181"/>
      <c r="B571" s="181"/>
      <c r="C571" s="181"/>
      <c r="D571" s="181"/>
      <c r="E571" s="181"/>
      <c r="F571" s="181"/>
      <c r="G571" s="181"/>
      <c r="H571" s="186"/>
      <c r="I571" s="186"/>
      <c r="J571" s="69" t="s">
        <v>3310</v>
      </c>
      <c r="K571" s="70">
        <v>45013</v>
      </c>
      <c r="L571" s="181" t="s">
        <v>2013</v>
      </c>
      <c r="M571" s="181" t="s">
        <v>67</v>
      </c>
      <c r="N571" s="69" t="s">
        <v>3308</v>
      </c>
      <c r="O571" s="71">
        <v>580000</v>
      </c>
      <c r="P571" s="71">
        <v>0</v>
      </c>
    </row>
    <row r="572" spans="1:16" ht="43.2" x14ac:dyDescent="0.3">
      <c r="A572" s="181"/>
      <c r="B572" s="181"/>
      <c r="C572" s="181"/>
      <c r="D572" s="181"/>
      <c r="E572" s="181"/>
      <c r="F572" s="181"/>
      <c r="G572" s="181"/>
      <c r="H572" s="186"/>
      <c r="I572" s="186"/>
      <c r="J572" s="69" t="s">
        <v>3313</v>
      </c>
      <c r="K572" s="70">
        <v>45017</v>
      </c>
      <c r="L572" s="69" t="s">
        <v>572</v>
      </c>
      <c r="M572" s="181" t="s">
        <v>67</v>
      </c>
      <c r="N572" s="69" t="s">
        <v>3311</v>
      </c>
      <c r="O572" s="71">
        <v>4566500</v>
      </c>
      <c r="P572" s="71">
        <v>0</v>
      </c>
    </row>
    <row r="573" spans="1:16" ht="43.2" x14ac:dyDescent="0.3">
      <c r="A573" s="181"/>
      <c r="B573" s="181"/>
      <c r="C573" s="181"/>
      <c r="D573" s="181"/>
      <c r="E573" s="181"/>
      <c r="F573" s="181"/>
      <c r="G573" s="181"/>
      <c r="H573" s="186"/>
      <c r="I573" s="186"/>
      <c r="J573" s="69" t="s">
        <v>3614</v>
      </c>
      <c r="K573" s="70">
        <v>45047</v>
      </c>
      <c r="L573" s="180" t="s">
        <v>2013</v>
      </c>
      <c r="M573" s="181" t="s">
        <v>67</v>
      </c>
      <c r="N573" s="69" t="s">
        <v>3611</v>
      </c>
      <c r="O573" s="71">
        <v>9237520</v>
      </c>
      <c r="P573" s="71">
        <v>0</v>
      </c>
    </row>
    <row r="574" spans="1:16" ht="43.2" x14ac:dyDescent="0.3">
      <c r="A574" s="181"/>
      <c r="B574" s="181"/>
      <c r="C574" s="181"/>
      <c r="D574" s="181"/>
      <c r="E574" s="181"/>
      <c r="F574" s="181"/>
      <c r="G574" s="181"/>
      <c r="H574" s="186"/>
      <c r="I574" s="186"/>
      <c r="J574" s="69" t="s">
        <v>3619</v>
      </c>
      <c r="K574" s="70">
        <v>45045</v>
      </c>
      <c r="L574" s="181" t="s">
        <v>2013</v>
      </c>
      <c r="M574" s="181" t="s">
        <v>67</v>
      </c>
      <c r="N574" s="69" t="s">
        <v>3616</v>
      </c>
      <c r="O574" s="71">
        <v>15092500</v>
      </c>
      <c r="P574" s="71">
        <v>0</v>
      </c>
    </row>
    <row r="575" spans="1:16" ht="43.2" x14ac:dyDescent="0.3">
      <c r="A575" s="181"/>
      <c r="B575" s="181"/>
      <c r="C575" s="181"/>
      <c r="D575" s="181"/>
      <c r="E575" s="181"/>
      <c r="F575" s="181"/>
      <c r="G575" s="181"/>
      <c r="H575" s="186"/>
      <c r="I575" s="186"/>
      <c r="J575" s="69" t="s">
        <v>3622</v>
      </c>
      <c r="K575" s="70">
        <v>45028</v>
      </c>
      <c r="L575" s="69" t="s">
        <v>70</v>
      </c>
      <c r="M575" s="69" t="s">
        <v>69</v>
      </c>
      <c r="N575" s="69" t="s">
        <v>3620</v>
      </c>
      <c r="O575" s="71">
        <v>930000</v>
      </c>
      <c r="P575" s="71">
        <v>0</v>
      </c>
    </row>
    <row r="576" spans="1:16" ht="43.2" x14ac:dyDescent="0.3">
      <c r="A576" s="181"/>
      <c r="B576" s="181"/>
      <c r="C576" s="181"/>
      <c r="D576" s="181"/>
      <c r="E576" s="181"/>
      <c r="F576" s="181"/>
      <c r="G576" s="181"/>
      <c r="H576" s="186"/>
      <c r="I576" s="186"/>
      <c r="J576" s="69" t="s">
        <v>3625</v>
      </c>
      <c r="K576" s="70">
        <v>44998</v>
      </c>
      <c r="L576" s="69" t="s">
        <v>218</v>
      </c>
      <c r="M576" s="69" t="s">
        <v>217</v>
      </c>
      <c r="N576" s="69" t="s">
        <v>3623</v>
      </c>
      <c r="O576" s="71">
        <v>1050000</v>
      </c>
      <c r="P576" s="71">
        <v>0</v>
      </c>
    </row>
    <row r="577" spans="1:16" ht="43.2" x14ac:dyDescent="0.3">
      <c r="A577" s="181"/>
      <c r="B577" s="181"/>
      <c r="C577" s="181"/>
      <c r="D577" s="181"/>
      <c r="E577" s="181"/>
      <c r="F577" s="181"/>
      <c r="G577" s="181"/>
      <c r="H577" s="186"/>
      <c r="I577" s="186"/>
      <c r="J577" s="69" t="s">
        <v>3647</v>
      </c>
      <c r="K577" s="70">
        <v>45047</v>
      </c>
      <c r="L577" s="69" t="s">
        <v>145</v>
      </c>
      <c r="M577" s="69" t="s">
        <v>144</v>
      </c>
      <c r="N577" s="69" t="s">
        <v>3645</v>
      </c>
      <c r="O577" s="71">
        <v>1435000</v>
      </c>
      <c r="P577" s="71">
        <v>15400</v>
      </c>
    </row>
    <row r="578" spans="1:16" ht="43.2" x14ac:dyDescent="0.3">
      <c r="A578" s="181"/>
      <c r="B578" s="181"/>
      <c r="C578" s="181"/>
      <c r="D578" s="181"/>
      <c r="E578" s="181"/>
      <c r="F578" s="181"/>
      <c r="G578" s="181"/>
      <c r="H578" s="186"/>
      <c r="I578" s="186"/>
      <c r="J578" s="69" t="s">
        <v>3650</v>
      </c>
      <c r="K578" s="70">
        <v>45028</v>
      </c>
      <c r="L578" s="69" t="s">
        <v>2948</v>
      </c>
      <c r="M578" s="69" t="s">
        <v>265</v>
      </c>
      <c r="N578" s="69" t="s">
        <v>3648</v>
      </c>
      <c r="O578" s="71">
        <v>37520000</v>
      </c>
      <c r="P578" s="71">
        <v>4394234</v>
      </c>
    </row>
    <row r="579" spans="1:16" ht="43.2" x14ac:dyDescent="0.3">
      <c r="A579" s="181"/>
      <c r="B579" s="181"/>
      <c r="C579" s="181"/>
      <c r="D579" s="181"/>
      <c r="E579" s="181"/>
      <c r="F579" s="181"/>
      <c r="G579" s="181"/>
      <c r="H579" s="186"/>
      <c r="I579" s="186"/>
      <c r="J579" s="180" t="s">
        <v>3654</v>
      </c>
      <c r="K579" s="182">
        <v>45048</v>
      </c>
      <c r="L579" s="69" t="s">
        <v>2631</v>
      </c>
      <c r="M579" s="180" t="s">
        <v>149</v>
      </c>
      <c r="N579" s="69" t="s">
        <v>3651</v>
      </c>
      <c r="O579" s="71">
        <v>324000</v>
      </c>
      <c r="P579" s="71">
        <v>518400</v>
      </c>
    </row>
    <row r="580" spans="1:16" ht="43.2" x14ac:dyDescent="0.3">
      <c r="A580" s="181"/>
      <c r="B580" s="181"/>
      <c r="C580" s="181"/>
      <c r="D580" s="181"/>
      <c r="E580" s="181"/>
      <c r="F580" s="181"/>
      <c r="G580" s="181"/>
      <c r="H580" s="186"/>
      <c r="I580" s="186"/>
      <c r="J580" s="181"/>
      <c r="K580" s="181"/>
      <c r="L580" s="69" t="s">
        <v>2624</v>
      </c>
      <c r="M580" s="181" t="s">
        <v>149</v>
      </c>
      <c r="N580" s="69" t="s">
        <v>3651</v>
      </c>
      <c r="O580" s="71">
        <v>2920000</v>
      </c>
      <c r="P580" s="71">
        <v>518400</v>
      </c>
    </row>
    <row r="581" spans="1:16" ht="43.2" x14ac:dyDescent="0.3">
      <c r="A581" s="181"/>
      <c r="B581" s="181"/>
      <c r="C581" s="181"/>
      <c r="D581" s="181"/>
      <c r="E581" s="181"/>
      <c r="F581" s="181"/>
      <c r="G581" s="181"/>
      <c r="H581" s="186"/>
      <c r="I581" s="186"/>
      <c r="J581" s="181"/>
      <c r="K581" s="181"/>
      <c r="L581" s="69" t="s">
        <v>2633</v>
      </c>
      <c r="M581" s="181" t="s">
        <v>149</v>
      </c>
      <c r="N581" s="69" t="s">
        <v>3651</v>
      </c>
      <c r="O581" s="71">
        <v>324000</v>
      </c>
      <c r="P581" s="71">
        <v>518400</v>
      </c>
    </row>
    <row r="582" spans="1:16" ht="43.2" x14ac:dyDescent="0.3">
      <c r="A582" s="181"/>
      <c r="B582" s="181"/>
      <c r="C582" s="181"/>
      <c r="D582" s="181"/>
      <c r="E582" s="181"/>
      <c r="F582" s="181"/>
      <c r="G582" s="181"/>
      <c r="H582" s="186"/>
      <c r="I582" s="186"/>
      <c r="J582" s="181"/>
      <c r="K582" s="181"/>
      <c r="L582" s="69" t="s">
        <v>2635</v>
      </c>
      <c r="M582" s="181" t="s">
        <v>149</v>
      </c>
      <c r="N582" s="69" t="s">
        <v>3651</v>
      </c>
      <c r="O582" s="71">
        <v>680000</v>
      </c>
      <c r="P582" s="71">
        <v>518400</v>
      </c>
    </row>
    <row r="583" spans="1:16" ht="43.2" x14ac:dyDescent="0.3">
      <c r="A583" s="181"/>
      <c r="B583" s="181"/>
      <c r="C583" s="181"/>
      <c r="D583" s="181"/>
      <c r="E583" s="181"/>
      <c r="F583" s="181"/>
      <c r="G583" s="181"/>
      <c r="H583" s="186"/>
      <c r="I583" s="186"/>
      <c r="J583" s="181"/>
      <c r="K583" s="181"/>
      <c r="L583" s="69" t="s">
        <v>2637</v>
      </c>
      <c r="M583" s="181" t="s">
        <v>149</v>
      </c>
      <c r="N583" s="69" t="s">
        <v>3651</v>
      </c>
      <c r="O583" s="71">
        <v>200000</v>
      </c>
      <c r="P583" s="71">
        <v>518400</v>
      </c>
    </row>
    <row r="584" spans="1:16" ht="43.2" x14ac:dyDescent="0.3">
      <c r="A584" s="181"/>
      <c r="B584" s="181"/>
      <c r="C584" s="181"/>
      <c r="D584" s="181"/>
      <c r="E584" s="181"/>
      <c r="F584" s="181"/>
      <c r="G584" s="181"/>
      <c r="H584" s="186"/>
      <c r="I584" s="186"/>
      <c r="J584" s="181"/>
      <c r="K584" s="181"/>
      <c r="L584" s="69" t="s">
        <v>2639</v>
      </c>
      <c r="M584" s="181" t="s">
        <v>149</v>
      </c>
      <c r="N584" s="69" t="s">
        <v>3651</v>
      </c>
      <c r="O584" s="71">
        <v>80000</v>
      </c>
      <c r="P584" s="71">
        <v>518400</v>
      </c>
    </row>
    <row r="585" spans="1:16" ht="43.2" x14ac:dyDescent="0.3">
      <c r="A585" s="181"/>
      <c r="B585" s="181"/>
      <c r="C585" s="181"/>
      <c r="D585" s="181"/>
      <c r="E585" s="181"/>
      <c r="F585" s="181"/>
      <c r="G585" s="181"/>
      <c r="H585" s="186"/>
      <c r="I585" s="186"/>
      <c r="J585" s="181"/>
      <c r="K585" s="181"/>
      <c r="L585" s="69" t="s">
        <v>2641</v>
      </c>
      <c r="M585" s="181" t="s">
        <v>149</v>
      </c>
      <c r="N585" s="69" t="s">
        <v>3651</v>
      </c>
      <c r="O585" s="71">
        <v>200000</v>
      </c>
      <c r="P585" s="71">
        <v>518400</v>
      </c>
    </row>
    <row r="586" spans="1:16" ht="43.2" x14ac:dyDescent="0.3">
      <c r="A586" s="181"/>
      <c r="B586" s="181"/>
      <c r="C586" s="181"/>
      <c r="D586" s="181"/>
      <c r="E586" s="181"/>
      <c r="F586" s="181"/>
      <c r="G586" s="181"/>
      <c r="H586" s="186"/>
      <c r="I586" s="186"/>
      <c r="J586" s="69" t="s">
        <v>3830</v>
      </c>
      <c r="K586" s="70">
        <v>45050</v>
      </c>
      <c r="L586" s="69" t="s">
        <v>2517</v>
      </c>
      <c r="M586" s="69" t="s">
        <v>227</v>
      </c>
      <c r="N586" s="69" t="s">
        <v>3828</v>
      </c>
      <c r="O586" s="71">
        <v>300000</v>
      </c>
      <c r="P586" s="71">
        <v>0</v>
      </c>
    </row>
    <row r="587" spans="1:16" ht="43.2" x14ac:dyDescent="0.3">
      <c r="A587" s="181"/>
      <c r="B587" s="181"/>
      <c r="C587" s="181"/>
      <c r="D587" s="181"/>
      <c r="E587" s="181"/>
      <c r="F587" s="181"/>
      <c r="G587" s="181"/>
      <c r="H587" s="186"/>
      <c r="I587" s="186"/>
      <c r="J587" s="69" t="s">
        <v>3835</v>
      </c>
      <c r="K587" s="70">
        <v>45053</v>
      </c>
      <c r="L587" s="180" t="s">
        <v>3831</v>
      </c>
      <c r="M587" s="180" t="s">
        <v>67</v>
      </c>
      <c r="N587" s="69" t="s">
        <v>3832</v>
      </c>
      <c r="O587" s="71">
        <v>6133900</v>
      </c>
      <c r="P587" s="71">
        <v>0</v>
      </c>
    </row>
    <row r="588" spans="1:16" ht="43.2" x14ac:dyDescent="0.3">
      <c r="A588" s="181"/>
      <c r="B588" s="181"/>
      <c r="C588" s="181"/>
      <c r="D588" s="181"/>
      <c r="E588" s="181"/>
      <c r="F588" s="181"/>
      <c r="G588" s="181"/>
      <c r="H588" s="186"/>
      <c r="I588" s="186"/>
      <c r="J588" s="69" t="s">
        <v>3838</v>
      </c>
      <c r="K588" s="70">
        <v>45051</v>
      </c>
      <c r="L588" s="181" t="s">
        <v>3831</v>
      </c>
      <c r="M588" s="181" t="s">
        <v>67</v>
      </c>
      <c r="N588" s="69" t="s">
        <v>3836</v>
      </c>
      <c r="O588" s="71">
        <v>3060000</v>
      </c>
      <c r="P588" s="71">
        <v>0</v>
      </c>
    </row>
    <row r="589" spans="1:16" ht="43.2" x14ac:dyDescent="0.3">
      <c r="A589" s="181"/>
      <c r="B589" s="181"/>
      <c r="C589" s="181"/>
      <c r="D589" s="181"/>
      <c r="E589" s="181"/>
      <c r="F589" s="181"/>
      <c r="G589" s="181"/>
      <c r="H589" s="186"/>
      <c r="I589" s="186"/>
      <c r="J589" s="69" t="s">
        <v>3841</v>
      </c>
      <c r="K589" s="70">
        <v>45027</v>
      </c>
      <c r="L589" s="69" t="s">
        <v>2870</v>
      </c>
      <c r="M589" s="69" t="s">
        <v>209</v>
      </c>
      <c r="N589" s="69" t="s">
        <v>3839</v>
      </c>
      <c r="O589" s="71">
        <v>310500</v>
      </c>
      <c r="P589" s="71">
        <v>0</v>
      </c>
    </row>
    <row r="590" spans="1:16" ht="43.2" x14ac:dyDescent="0.3">
      <c r="A590" s="181"/>
      <c r="B590" s="181"/>
      <c r="C590" s="181"/>
      <c r="D590" s="181"/>
      <c r="E590" s="181"/>
      <c r="F590" s="181"/>
      <c r="G590" s="181"/>
      <c r="H590" s="186"/>
      <c r="I590" s="186"/>
      <c r="J590" s="69" t="s">
        <v>3845</v>
      </c>
      <c r="K590" s="70">
        <v>45046</v>
      </c>
      <c r="L590" s="180" t="s">
        <v>131</v>
      </c>
      <c r="M590" s="180" t="s">
        <v>130</v>
      </c>
      <c r="N590" s="69" t="s">
        <v>3842</v>
      </c>
      <c r="O590" s="71">
        <v>40000</v>
      </c>
      <c r="P590" s="71">
        <v>0</v>
      </c>
    </row>
    <row r="591" spans="1:16" ht="43.2" x14ac:dyDescent="0.3">
      <c r="A591" s="181"/>
      <c r="B591" s="181"/>
      <c r="C591" s="181"/>
      <c r="D591" s="181"/>
      <c r="E591" s="181"/>
      <c r="F591" s="181"/>
      <c r="G591" s="181"/>
      <c r="H591" s="186"/>
      <c r="I591" s="186"/>
      <c r="J591" s="69" t="s">
        <v>3848</v>
      </c>
      <c r="K591" s="70">
        <v>45050</v>
      </c>
      <c r="L591" s="181" t="s">
        <v>131</v>
      </c>
      <c r="M591" s="181" t="s">
        <v>130</v>
      </c>
      <c r="N591" s="69" t="s">
        <v>3846</v>
      </c>
      <c r="O591" s="71">
        <v>610000</v>
      </c>
      <c r="P591" s="71">
        <v>0</v>
      </c>
    </row>
    <row r="592" spans="1:16" ht="43.2" x14ac:dyDescent="0.3">
      <c r="A592" s="181"/>
      <c r="B592" s="181"/>
      <c r="C592" s="181"/>
      <c r="D592" s="181"/>
      <c r="E592" s="181"/>
      <c r="F592" s="181"/>
      <c r="G592" s="181"/>
      <c r="H592" s="186"/>
      <c r="I592" s="186"/>
      <c r="J592" s="69" t="s">
        <v>3851</v>
      </c>
      <c r="K592" s="70">
        <v>45053</v>
      </c>
      <c r="L592" s="181" t="s">
        <v>131</v>
      </c>
      <c r="M592" s="181" t="s">
        <v>130</v>
      </c>
      <c r="N592" s="69" t="s">
        <v>3849</v>
      </c>
      <c r="O592" s="71">
        <v>60000</v>
      </c>
      <c r="P592" s="71">
        <v>0</v>
      </c>
    </row>
    <row r="593" spans="1:16" ht="28.8" x14ac:dyDescent="0.3">
      <c r="A593" s="181"/>
      <c r="B593" s="181"/>
      <c r="C593" s="181"/>
      <c r="D593" s="181"/>
      <c r="E593" s="181"/>
      <c r="F593" s="181"/>
      <c r="G593" s="181"/>
      <c r="H593" s="186"/>
      <c r="I593" s="186"/>
      <c r="J593" s="69" t="s">
        <v>3855</v>
      </c>
      <c r="K593" s="70">
        <v>45054</v>
      </c>
      <c r="L593" s="181" t="s">
        <v>131</v>
      </c>
      <c r="M593" s="181" t="s">
        <v>130</v>
      </c>
      <c r="N593" s="69" t="s">
        <v>3852</v>
      </c>
      <c r="O593" s="71">
        <v>500000</v>
      </c>
      <c r="P593" s="71">
        <v>0</v>
      </c>
    </row>
    <row r="594" spans="1:16" ht="43.2" x14ac:dyDescent="0.3">
      <c r="A594" s="181"/>
      <c r="B594" s="181"/>
      <c r="C594" s="181"/>
      <c r="D594" s="181"/>
      <c r="E594" s="181"/>
      <c r="F594" s="181"/>
      <c r="G594" s="181"/>
      <c r="H594" s="186"/>
      <c r="I594" s="186"/>
      <c r="J594" s="69" t="s">
        <v>3859</v>
      </c>
      <c r="K594" s="70">
        <v>45055</v>
      </c>
      <c r="L594" s="181" t="s">
        <v>131</v>
      </c>
      <c r="M594" s="181" t="s">
        <v>130</v>
      </c>
      <c r="N594" s="69" t="s">
        <v>3856</v>
      </c>
      <c r="O594" s="71">
        <v>227400</v>
      </c>
      <c r="P594" s="71">
        <v>0</v>
      </c>
    </row>
    <row r="595" spans="1:16" ht="43.2" x14ac:dyDescent="0.3">
      <c r="A595" s="181"/>
      <c r="B595" s="181"/>
      <c r="C595" s="181"/>
      <c r="D595" s="181"/>
      <c r="E595" s="181"/>
      <c r="F595" s="181"/>
      <c r="G595" s="181"/>
      <c r="H595" s="186"/>
      <c r="I595" s="186"/>
      <c r="J595" s="69" t="s">
        <v>3862</v>
      </c>
      <c r="K595" s="70">
        <v>45048</v>
      </c>
      <c r="L595" s="69" t="s">
        <v>135</v>
      </c>
      <c r="M595" s="181" t="s">
        <v>130</v>
      </c>
      <c r="N595" s="69" t="s">
        <v>3860</v>
      </c>
      <c r="O595" s="71">
        <v>248400</v>
      </c>
      <c r="P595" s="71">
        <v>0</v>
      </c>
    </row>
    <row r="596" spans="1:16" ht="43.2" x14ac:dyDescent="0.3">
      <c r="A596" s="181"/>
      <c r="B596" s="181"/>
      <c r="C596" s="181"/>
      <c r="D596" s="181"/>
      <c r="E596" s="181"/>
      <c r="F596" s="181"/>
      <c r="G596" s="181"/>
      <c r="H596" s="186"/>
      <c r="I596" s="186"/>
      <c r="J596" s="69" t="s">
        <v>3865</v>
      </c>
      <c r="K596" s="70">
        <v>45029</v>
      </c>
      <c r="L596" s="180" t="s">
        <v>134</v>
      </c>
      <c r="M596" s="181" t="s">
        <v>130</v>
      </c>
      <c r="N596" s="69" t="s">
        <v>3863</v>
      </c>
      <c r="O596" s="71">
        <v>972000</v>
      </c>
      <c r="P596" s="71">
        <v>0</v>
      </c>
    </row>
    <row r="597" spans="1:16" ht="43.2" x14ac:dyDescent="0.3">
      <c r="A597" s="181"/>
      <c r="B597" s="181"/>
      <c r="C597" s="181"/>
      <c r="D597" s="181"/>
      <c r="E597" s="181"/>
      <c r="F597" s="181"/>
      <c r="G597" s="181"/>
      <c r="H597" s="186"/>
      <c r="I597" s="186"/>
      <c r="J597" s="69" t="s">
        <v>3868</v>
      </c>
      <c r="K597" s="70">
        <v>45033</v>
      </c>
      <c r="L597" s="181" t="s">
        <v>134</v>
      </c>
      <c r="M597" s="181" t="s">
        <v>130</v>
      </c>
      <c r="N597" s="69" t="s">
        <v>3866</v>
      </c>
      <c r="O597" s="71">
        <v>2934000</v>
      </c>
      <c r="P597" s="71">
        <v>0</v>
      </c>
    </row>
    <row r="598" spans="1:16" ht="28.8" x14ac:dyDescent="0.3">
      <c r="A598" s="181"/>
      <c r="B598" s="181"/>
      <c r="C598" s="181"/>
      <c r="D598" s="181"/>
      <c r="E598" s="181"/>
      <c r="F598" s="181"/>
      <c r="G598" s="181"/>
      <c r="H598" s="186"/>
      <c r="I598" s="186"/>
      <c r="J598" s="69" t="s">
        <v>3871</v>
      </c>
      <c r="K598" s="182">
        <v>45049</v>
      </c>
      <c r="L598" s="181" t="s">
        <v>134</v>
      </c>
      <c r="M598" s="181" t="s">
        <v>130</v>
      </c>
      <c r="N598" s="69" t="s">
        <v>3869</v>
      </c>
      <c r="O598" s="71">
        <v>2679000</v>
      </c>
      <c r="P598" s="71">
        <v>0</v>
      </c>
    </row>
    <row r="599" spans="1:16" ht="28.8" x14ac:dyDescent="0.3">
      <c r="A599" s="181"/>
      <c r="B599" s="181"/>
      <c r="C599" s="181"/>
      <c r="D599" s="181"/>
      <c r="E599" s="181"/>
      <c r="F599" s="181"/>
      <c r="G599" s="181"/>
      <c r="H599" s="186"/>
      <c r="I599" s="186"/>
      <c r="J599" s="69" t="s">
        <v>3874</v>
      </c>
      <c r="K599" s="183">
        <v>45049</v>
      </c>
      <c r="L599" s="181" t="s">
        <v>134</v>
      </c>
      <c r="M599" s="181" t="s">
        <v>130</v>
      </c>
      <c r="N599" s="69" t="s">
        <v>3872</v>
      </c>
      <c r="O599" s="71">
        <v>1320000</v>
      </c>
      <c r="P599" s="71">
        <v>0</v>
      </c>
    </row>
    <row r="600" spans="1:16" ht="43.2" x14ac:dyDescent="0.3">
      <c r="A600" s="181"/>
      <c r="B600" s="181"/>
      <c r="C600" s="181"/>
      <c r="D600" s="181"/>
      <c r="E600" s="181"/>
      <c r="F600" s="181"/>
      <c r="G600" s="181"/>
      <c r="H600" s="186"/>
      <c r="I600" s="186"/>
      <c r="J600" s="69" t="s">
        <v>3877</v>
      </c>
      <c r="K600" s="70">
        <v>45034</v>
      </c>
      <c r="L600" s="69" t="s">
        <v>202</v>
      </c>
      <c r="M600" s="181" t="s">
        <v>130</v>
      </c>
      <c r="N600" s="69" t="s">
        <v>3875</v>
      </c>
      <c r="O600" s="71">
        <v>1750000</v>
      </c>
      <c r="P600" s="71">
        <v>0</v>
      </c>
    </row>
    <row r="601" spans="1:16" ht="28.8" x14ac:dyDescent="0.3">
      <c r="A601" s="181"/>
      <c r="B601" s="181"/>
      <c r="C601" s="181"/>
      <c r="D601" s="181"/>
      <c r="E601" s="181"/>
      <c r="F601" s="181"/>
      <c r="G601" s="181"/>
      <c r="H601" s="186"/>
      <c r="I601" s="186"/>
      <c r="J601" s="69" t="s">
        <v>3890</v>
      </c>
      <c r="K601" s="70">
        <v>45048</v>
      </c>
      <c r="L601" s="69" t="s">
        <v>258</v>
      </c>
      <c r="M601" s="69" t="s">
        <v>257</v>
      </c>
      <c r="N601" s="69" t="s">
        <v>3888</v>
      </c>
      <c r="O601" s="71">
        <v>4950000</v>
      </c>
      <c r="P601" s="71">
        <v>579730</v>
      </c>
    </row>
    <row r="602" spans="1:16" ht="43.2" x14ac:dyDescent="0.3">
      <c r="A602" s="181"/>
      <c r="B602" s="181"/>
      <c r="C602" s="181"/>
      <c r="D602" s="181"/>
      <c r="E602" s="181"/>
      <c r="F602" s="181"/>
      <c r="G602" s="181"/>
      <c r="H602" s="186"/>
      <c r="I602" s="186"/>
      <c r="J602" s="180" t="s">
        <v>3880</v>
      </c>
      <c r="K602" s="182">
        <v>45051</v>
      </c>
      <c r="L602" s="69" t="s">
        <v>3881</v>
      </c>
      <c r="M602" s="180" t="s">
        <v>136</v>
      </c>
      <c r="N602" s="69" t="s">
        <v>3878</v>
      </c>
      <c r="O602" s="71">
        <v>5450000</v>
      </c>
      <c r="P602" s="71">
        <v>1979280</v>
      </c>
    </row>
    <row r="603" spans="1:16" ht="43.2" x14ac:dyDescent="0.3">
      <c r="A603" s="181"/>
      <c r="B603" s="181"/>
      <c r="C603" s="181"/>
      <c r="D603" s="181"/>
      <c r="E603" s="181"/>
      <c r="F603" s="181"/>
      <c r="G603" s="181"/>
      <c r="H603" s="186"/>
      <c r="I603" s="186"/>
      <c r="J603" s="181"/>
      <c r="K603" s="181"/>
      <c r="L603" s="69" t="s">
        <v>249</v>
      </c>
      <c r="M603" s="181" t="s">
        <v>136</v>
      </c>
      <c r="N603" s="69" t="s">
        <v>3878</v>
      </c>
      <c r="O603" s="71">
        <v>5450000</v>
      </c>
      <c r="P603" s="71">
        <v>1979280</v>
      </c>
    </row>
    <row r="604" spans="1:16" ht="43.2" x14ac:dyDescent="0.3">
      <c r="A604" s="181"/>
      <c r="B604" s="181"/>
      <c r="C604" s="181"/>
      <c r="D604" s="181"/>
      <c r="E604" s="181"/>
      <c r="F604" s="181"/>
      <c r="G604" s="181"/>
      <c r="H604" s="186"/>
      <c r="I604" s="186"/>
      <c r="J604" s="181"/>
      <c r="K604" s="181"/>
      <c r="L604" s="69" t="s">
        <v>251</v>
      </c>
      <c r="M604" s="181" t="s">
        <v>136</v>
      </c>
      <c r="N604" s="69" t="s">
        <v>3878</v>
      </c>
      <c r="O604" s="71">
        <v>6000000</v>
      </c>
      <c r="P604" s="71">
        <v>1979280</v>
      </c>
    </row>
    <row r="605" spans="1:16" ht="43.2" x14ac:dyDescent="0.3">
      <c r="A605" s="181"/>
      <c r="B605" s="181"/>
      <c r="C605" s="181"/>
      <c r="D605" s="181"/>
      <c r="E605" s="181"/>
      <c r="F605" s="181"/>
      <c r="G605" s="181"/>
      <c r="H605" s="186"/>
      <c r="I605" s="186"/>
      <c r="J605" s="180" t="s">
        <v>3885</v>
      </c>
      <c r="K605" s="182">
        <v>45054</v>
      </c>
      <c r="L605" s="69" t="s">
        <v>1712</v>
      </c>
      <c r="M605" s="181" t="s">
        <v>136</v>
      </c>
      <c r="N605" s="69" t="s">
        <v>3883</v>
      </c>
      <c r="O605" s="71">
        <v>800000</v>
      </c>
      <c r="P605" s="71">
        <v>0</v>
      </c>
    </row>
    <row r="606" spans="1:16" ht="43.2" x14ac:dyDescent="0.3">
      <c r="A606" s="181"/>
      <c r="B606" s="181"/>
      <c r="C606" s="181"/>
      <c r="D606" s="181"/>
      <c r="E606" s="181"/>
      <c r="F606" s="181"/>
      <c r="G606" s="181"/>
      <c r="H606" s="186"/>
      <c r="I606" s="186"/>
      <c r="J606" s="181"/>
      <c r="K606" s="181"/>
      <c r="L606" s="69" t="s">
        <v>1717</v>
      </c>
      <c r="M606" s="181" t="s">
        <v>136</v>
      </c>
      <c r="N606" s="69" t="s">
        <v>3883</v>
      </c>
      <c r="O606" s="71">
        <v>880000</v>
      </c>
      <c r="P606" s="71">
        <v>0</v>
      </c>
    </row>
    <row r="607" spans="1:16" ht="43.2" x14ac:dyDescent="0.3">
      <c r="A607" s="181"/>
      <c r="B607" s="181"/>
      <c r="C607" s="181"/>
      <c r="D607" s="181"/>
      <c r="E607" s="181"/>
      <c r="F607" s="181"/>
      <c r="G607" s="181"/>
      <c r="H607" s="186"/>
      <c r="I607" s="186"/>
      <c r="J607" s="69" t="s">
        <v>3887</v>
      </c>
      <c r="K607" s="70">
        <v>45055</v>
      </c>
      <c r="L607" s="69" t="s">
        <v>89</v>
      </c>
      <c r="M607" s="181" t="s">
        <v>136</v>
      </c>
      <c r="N607" s="69" t="s">
        <v>3883</v>
      </c>
      <c r="O607" s="71">
        <v>999000</v>
      </c>
      <c r="P607" s="71">
        <v>0</v>
      </c>
    </row>
    <row r="608" spans="1:16" ht="43.2" x14ac:dyDescent="0.3">
      <c r="A608" s="181"/>
      <c r="B608" s="181"/>
      <c r="C608" s="181"/>
      <c r="D608" s="181"/>
      <c r="E608" s="181"/>
      <c r="F608" s="181"/>
      <c r="G608" s="181"/>
      <c r="H608" s="186"/>
      <c r="I608" s="186"/>
      <c r="J608" s="69" t="s">
        <v>2857</v>
      </c>
      <c r="K608" s="182">
        <v>45000</v>
      </c>
      <c r="L608" s="180" t="s">
        <v>2013</v>
      </c>
      <c r="M608" s="180" t="s">
        <v>67</v>
      </c>
      <c r="N608" s="69" t="s">
        <v>2852</v>
      </c>
      <c r="O608" s="71">
        <v>5849000</v>
      </c>
      <c r="P608" s="71">
        <v>0</v>
      </c>
    </row>
    <row r="609" spans="1:16" ht="43.2" x14ac:dyDescent="0.3">
      <c r="A609" s="181"/>
      <c r="B609" s="181"/>
      <c r="C609" s="181"/>
      <c r="D609" s="181"/>
      <c r="E609" s="181"/>
      <c r="F609" s="181"/>
      <c r="G609" s="181"/>
      <c r="H609" s="186"/>
      <c r="I609" s="186"/>
      <c r="J609" s="69" t="s">
        <v>2860</v>
      </c>
      <c r="K609" s="183">
        <v>45000</v>
      </c>
      <c r="L609" s="181" t="s">
        <v>2013</v>
      </c>
      <c r="M609" s="181" t="s">
        <v>67</v>
      </c>
      <c r="N609" s="69" t="s">
        <v>2852</v>
      </c>
      <c r="O609" s="71">
        <v>6065005</v>
      </c>
      <c r="P609" s="71">
        <v>0</v>
      </c>
    </row>
    <row r="610" spans="1:16" ht="43.2" x14ac:dyDescent="0.3">
      <c r="A610" s="181"/>
      <c r="B610" s="181"/>
      <c r="C610" s="181"/>
      <c r="D610" s="181"/>
      <c r="E610" s="181"/>
      <c r="F610" s="181"/>
      <c r="G610" s="181"/>
      <c r="H610" s="186"/>
      <c r="I610" s="186"/>
      <c r="J610" s="69" t="s">
        <v>2864</v>
      </c>
      <c r="K610" s="70">
        <v>44997</v>
      </c>
      <c r="L610" s="69" t="s">
        <v>70</v>
      </c>
      <c r="M610" s="69" t="s">
        <v>69</v>
      </c>
      <c r="N610" s="69" t="s">
        <v>2861</v>
      </c>
      <c r="O610" s="71">
        <v>720000</v>
      </c>
      <c r="P610" s="71">
        <v>0</v>
      </c>
    </row>
    <row r="611" spans="1:16" ht="43.2" x14ac:dyDescent="0.3">
      <c r="A611" s="181"/>
      <c r="B611" s="181"/>
      <c r="C611" s="181"/>
      <c r="D611" s="181"/>
      <c r="E611" s="181"/>
      <c r="F611" s="181"/>
      <c r="G611" s="181"/>
      <c r="H611" s="186"/>
      <c r="I611" s="186"/>
      <c r="J611" s="69" t="s">
        <v>2869</v>
      </c>
      <c r="K611" s="70">
        <v>45001</v>
      </c>
      <c r="L611" s="69" t="s">
        <v>218</v>
      </c>
      <c r="M611" s="69" t="s">
        <v>217</v>
      </c>
      <c r="N611" s="69" t="s">
        <v>2866</v>
      </c>
      <c r="O611" s="71">
        <v>300000</v>
      </c>
      <c r="P611" s="71">
        <v>0</v>
      </c>
    </row>
    <row r="612" spans="1:16" ht="43.2" x14ac:dyDescent="0.3">
      <c r="A612" s="181"/>
      <c r="B612" s="181"/>
      <c r="C612" s="181"/>
      <c r="D612" s="181"/>
      <c r="E612" s="181"/>
      <c r="F612" s="181"/>
      <c r="G612" s="181"/>
      <c r="H612" s="186"/>
      <c r="I612" s="186"/>
      <c r="J612" s="69" t="s">
        <v>2874</v>
      </c>
      <c r="K612" s="70">
        <v>44997</v>
      </c>
      <c r="L612" s="69" t="s">
        <v>2870</v>
      </c>
      <c r="M612" s="69" t="s">
        <v>209</v>
      </c>
      <c r="N612" s="69" t="s">
        <v>2872</v>
      </c>
      <c r="O612" s="71">
        <v>1440000</v>
      </c>
      <c r="P612" s="71">
        <v>0</v>
      </c>
    </row>
    <row r="613" spans="1:16" ht="43.2" x14ac:dyDescent="0.3">
      <c r="A613" s="181"/>
      <c r="B613" s="181"/>
      <c r="C613" s="181"/>
      <c r="D613" s="181"/>
      <c r="E613" s="181"/>
      <c r="F613" s="181"/>
      <c r="G613" s="181"/>
      <c r="H613" s="186"/>
      <c r="I613" s="186"/>
      <c r="J613" s="69" t="s">
        <v>2878</v>
      </c>
      <c r="K613" s="70">
        <v>44992</v>
      </c>
      <c r="L613" s="69" t="s">
        <v>218</v>
      </c>
      <c r="M613" s="69" t="s">
        <v>288</v>
      </c>
      <c r="N613" s="69" t="s">
        <v>2876</v>
      </c>
      <c r="O613" s="71">
        <v>150000</v>
      </c>
      <c r="P613" s="71">
        <v>0</v>
      </c>
    </row>
    <row r="614" spans="1:16" ht="43.2" x14ac:dyDescent="0.3">
      <c r="A614" s="181"/>
      <c r="B614" s="181"/>
      <c r="C614" s="181"/>
      <c r="D614" s="181"/>
      <c r="E614" s="181"/>
      <c r="F614" s="181"/>
      <c r="G614" s="181"/>
      <c r="H614" s="186"/>
      <c r="I614" s="186"/>
      <c r="J614" s="69" t="s">
        <v>2882</v>
      </c>
      <c r="K614" s="70">
        <v>44991</v>
      </c>
      <c r="L614" s="180" t="s">
        <v>73</v>
      </c>
      <c r="M614" s="180" t="s">
        <v>72</v>
      </c>
      <c r="N614" s="69" t="s">
        <v>2879</v>
      </c>
      <c r="O614" s="71">
        <v>310000</v>
      </c>
      <c r="P614" s="71">
        <v>0</v>
      </c>
    </row>
    <row r="615" spans="1:16" ht="43.2" x14ac:dyDescent="0.3">
      <c r="A615" s="181"/>
      <c r="B615" s="181"/>
      <c r="C615" s="181"/>
      <c r="D615" s="181"/>
      <c r="E615" s="181"/>
      <c r="F615" s="181"/>
      <c r="G615" s="181"/>
      <c r="H615" s="186"/>
      <c r="I615" s="186"/>
      <c r="J615" s="69" t="s">
        <v>2977</v>
      </c>
      <c r="K615" s="70">
        <v>45000</v>
      </c>
      <c r="L615" s="181" t="s">
        <v>73</v>
      </c>
      <c r="M615" s="181" t="s">
        <v>72</v>
      </c>
      <c r="N615" s="69" t="s">
        <v>2975</v>
      </c>
      <c r="O615" s="71">
        <v>6031505</v>
      </c>
      <c r="P615" s="71">
        <v>0</v>
      </c>
    </row>
    <row r="616" spans="1:16" ht="43.2" x14ac:dyDescent="0.3">
      <c r="A616" s="181"/>
      <c r="B616" s="181"/>
      <c r="C616" s="181"/>
      <c r="D616" s="181"/>
      <c r="E616" s="181"/>
      <c r="F616" s="181"/>
      <c r="G616" s="181"/>
      <c r="H616" s="186"/>
      <c r="I616" s="186"/>
      <c r="J616" s="69" t="s">
        <v>2885</v>
      </c>
      <c r="K616" s="70">
        <v>44985</v>
      </c>
      <c r="L616" s="180" t="s">
        <v>131</v>
      </c>
      <c r="M616" s="180" t="s">
        <v>130</v>
      </c>
      <c r="N616" s="69" t="s">
        <v>2883</v>
      </c>
      <c r="O616" s="71">
        <v>1000000</v>
      </c>
      <c r="P616" s="71">
        <v>0</v>
      </c>
    </row>
    <row r="617" spans="1:16" ht="43.2" x14ac:dyDescent="0.3">
      <c r="A617" s="181"/>
      <c r="B617" s="181"/>
      <c r="C617" s="181"/>
      <c r="D617" s="181"/>
      <c r="E617" s="181"/>
      <c r="F617" s="181"/>
      <c r="G617" s="181"/>
      <c r="H617" s="186"/>
      <c r="I617" s="186"/>
      <c r="J617" s="69" t="s">
        <v>2889</v>
      </c>
      <c r="K617" s="70">
        <v>44998</v>
      </c>
      <c r="L617" s="181" t="s">
        <v>131</v>
      </c>
      <c r="M617" s="181" t="s">
        <v>130</v>
      </c>
      <c r="N617" s="69" t="s">
        <v>2886</v>
      </c>
      <c r="O617" s="71">
        <v>768000</v>
      </c>
      <c r="P617" s="71">
        <v>0</v>
      </c>
    </row>
    <row r="618" spans="1:16" ht="28.8" x14ac:dyDescent="0.3">
      <c r="A618" s="181"/>
      <c r="B618" s="181"/>
      <c r="C618" s="181"/>
      <c r="D618" s="181"/>
      <c r="E618" s="181"/>
      <c r="F618" s="181"/>
      <c r="G618" s="181"/>
      <c r="H618" s="186"/>
      <c r="I618" s="186"/>
      <c r="J618" s="69" t="s">
        <v>2892</v>
      </c>
      <c r="K618" s="70">
        <v>45001</v>
      </c>
      <c r="L618" s="181" t="s">
        <v>131</v>
      </c>
      <c r="M618" s="181" t="s">
        <v>130</v>
      </c>
      <c r="N618" s="69" t="s">
        <v>2890</v>
      </c>
      <c r="O618" s="71">
        <v>665000</v>
      </c>
      <c r="P618" s="71">
        <v>0</v>
      </c>
    </row>
    <row r="619" spans="1:16" ht="43.2" x14ac:dyDescent="0.3">
      <c r="A619" s="181"/>
      <c r="B619" s="181"/>
      <c r="C619" s="181"/>
      <c r="D619" s="181"/>
      <c r="E619" s="181"/>
      <c r="F619" s="181"/>
      <c r="G619" s="181"/>
      <c r="H619" s="186"/>
      <c r="I619" s="186"/>
      <c r="J619" s="69" t="s">
        <v>2896</v>
      </c>
      <c r="K619" s="70">
        <v>45002</v>
      </c>
      <c r="L619" s="69" t="s">
        <v>202</v>
      </c>
      <c r="M619" s="181" t="s">
        <v>130</v>
      </c>
      <c r="N619" s="69" t="s">
        <v>2893</v>
      </c>
      <c r="O619" s="71">
        <v>1750000</v>
      </c>
      <c r="P619" s="71">
        <v>0</v>
      </c>
    </row>
    <row r="620" spans="1:16" ht="43.2" x14ac:dyDescent="0.3">
      <c r="A620" s="181"/>
      <c r="B620" s="181"/>
      <c r="C620" s="181"/>
      <c r="D620" s="181"/>
      <c r="E620" s="181"/>
      <c r="F620" s="181"/>
      <c r="G620" s="181"/>
      <c r="H620" s="186"/>
      <c r="I620" s="186"/>
      <c r="J620" s="69" t="s">
        <v>2899</v>
      </c>
      <c r="K620" s="182">
        <v>45000</v>
      </c>
      <c r="L620" s="180" t="s">
        <v>89</v>
      </c>
      <c r="M620" s="180" t="s">
        <v>136</v>
      </c>
      <c r="N620" s="69" t="s">
        <v>2897</v>
      </c>
      <c r="O620" s="71">
        <v>995000</v>
      </c>
      <c r="P620" s="71">
        <v>0</v>
      </c>
    </row>
    <row r="621" spans="1:16" ht="43.2" x14ac:dyDescent="0.3">
      <c r="A621" s="181"/>
      <c r="B621" s="181"/>
      <c r="C621" s="181"/>
      <c r="D621" s="181"/>
      <c r="E621" s="181"/>
      <c r="F621" s="181"/>
      <c r="G621" s="181"/>
      <c r="H621" s="186"/>
      <c r="I621" s="186"/>
      <c r="J621" s="69" t="s">
        <v>2902</v>
      </c>
      <c r="K621" s="183">
        <v>45000</v>
      </c>
      <c r="L621" s="181" t="s">
        <v>89</v>
      </c>
      <c r="M621" s="181" t="s">
        <v>136</v>
      </c>
      <c r="N621" s="69" t="s">
        <v>2900</v>
      </c>
      <c r="O621" s="71">
        <v>1000000</v>
      </c>
      <c r="P621" s="71">
        <v>0</v>
      </c>
    </row>
    <row r="622" spans="1:16" ht="43.2" x14ac:dyDescent="0.3">
      <c r="A622" s="181"/>
      <c r="B622" s="181"/>
      <c r="C622" s="181"/>
      <c r="D622" s="181"/>
      <c r="E622" s="181"/>
      <c r="F622" s="181"/>
      <c r="G622" s="181"/>
      <c r="H622" s="186"/>
      <c r="I622" s="186"/>
      <c r="J622" s="69" t="s">
        <v>2905</v>
      </c>
      <c r="K622" s="183">
        <v>45000</v>
      </c>
      <c r="L622" s="181" t="s">
        <v>89</v>
      </c>
      <c r="M622" s="181" t="s">
        <v>136</v>
      </c>
      <c r="N622" s="69" t="s">
        <v>2903</v>
      </c>
      <c r="O622" s="71">
        <v>997000</v>
      </c>
      <c r="P622" s="71">
        <v>0</v>
      </c>
    </row>
    <row r="623" spans="1:16" ht="43.2" x14ac:dyDescent="0.3">
      <c r="A623" s="181"/>
      <c r="B623" s="181"/>
      <c r="C623" s="181"/>
      <c r="D623" s="181"/>
      <c r="E623" s="181"/>
      <c r="F623" s="181"/>
      <c r="G623" s="181"/>
      <c r="H623" s="186"/>
      <c r="I623" s="186"/>
      <c r="J623" s="69" t="s">
        <v>2908</v>
      </c>
      <c r="K623" s="183">
        <v>45000</v>
      </c>
      <c r="L623" s="181" t="s">
        <v>89</v>
      </c>
      <c r="M623" s="181" t="s">
        <v>136</v>
      </c>
      <c r="N623" s="69" t="s">
        <v>2906</v>
      </c>
      <c r="O623" s="71">
        <v>996000</v>
      </c>
      <c r="P623" s="71">
        <v>0</v>
      </c>
    </row>
    <row r="624" spans="1:16" ht="43.2" x14ac:dyDescent="0.3">
      <c r="A624" s="181"/>
      <c r="B624" s="181"/>
      <c r="C624" s="181"/>
      <c r="D624" s="181"/>
      <c r="E624" s="181"/>
      <c r="F624" s="181"/>
      <c r="G624" s="181"/>
      <c r="H624" s="186"/>
      <c r="I624" s="186"/>
      <c r="J624" s="69" t="s">
        <v>2911</v>
      </c>
      <c r="K624" s="183">
        <v>45000</v>
      </c>
      <c r="L624" s="180" t="s">
        <v>90</v>
      </c>
      <c r="M624" s="181" t="s">
        <v>136</v>
      </c>
      <c r="N624" s="69" t="s">
        <v>2909</v>
      </c>
      <c r="O624" s="71">
        <v>1500000</v>
      </c>
      <c r="P624" s="71">
        <v>0</v>
      </c>
    </row>
    <row r="625" spans="1:16" ht="43.2" x14ac:dyDescent="0.3">
      <c r="A625" s="181"/>
      <c r="B625" s="181"/>
      <c r="C625" s="181"/>
      <c r="D625" s="181"/>
      <c r="E625" s="181"/>
      <c r="F625" s="181"/>
      <c r="G625" s="181"/>
      <c r="H625" s="186"/>
      <c r="I625" s="186"/>
      <c r="J625" s="69" t="s">
        <v>2914</v>
      </c>
      <c r="K625" s="183">
        <v>45000</v>
      </c>
      <c r="L625" s="181" t="s">
        <v>90</v>
      </c>
      <c r="M625" s="181" t="s">
        <v>136</v>
      </c>
      <c r="N625" s="69" t="s">
        <v>2912</v>
      </c>
      <c r="O625" s="71">
        <v>1465000</v>
      </c>
      <c r="P625" s="71">
        <v>0</v>
      </c>
    </row>
    <row r="626" spans="1:16" ht="43.2" x14ac:dyDescent="0.3">
      <c r="A626" s="181"/>
      <c r="B626" s="181"/>
      <c r="C626" s="181"/>
      <c r="D626" s="181"/>
      <c r="E626" s="181"/>
      <c r="F626" s="181"/>
      <c r="G626" s="181"/>
      <c r="H626" s="186"/>
      <c r="I626" s="186"/>
      <c r="J626" s="69" t="s">
        <v>2917</v>
      </c>
      <c r="K626" s="183">
        <v>45000</v>
      </c>
      <c r="L626" s="181" t="s">
        <v>90</v>
      </c>
      <c r="M626" s="181" t="s">
        <v>136</v>
      </c>
      <c r="N626" s="69" t="s">
        <v>2915</v>
      </c>
      <c r="O626" s="71">
        <v>1480000</v>
      </c>
      <c r="P626" s="71">
        <v>0</v>
      </c>
    </row>
    <row r="627" spans="1:16" ht="43.2" x14ac:dyDescent="0.3">
      <c r="A627" s="181"/>
      <c r="B627" s="181"/>
      <c r="C627" s="181"/>
      <c r="D627" s="181"/>
      <c r="E627" s="181"/>
      <c r="F627" s="181"/>
      <c r="G627" s="181"/>
      <c r="H627" s="186"/>
      <c r="I627" s="186"/>
      <c r="J627" s="69" t="s">
        <v>2919</v>
      </c>
      <c r="K627" s="183">
        <v>45000</v>
      </c>
      <c r="L627" s="181" t="s">
        <v>90</v>
      </c>
      <c r="M627" s="181" t="s">
        <v>136</v>
      </c>
      <c r="N627" s="69" t="s">
        <v>2915</v>
      </c>
      <c r="O627" s="71">
        <v>1490000</v>
      </c>
      <c r="P627" s="71">
        <v>0</v>
      </c>
    </row>
    <row r="628" spans="1:16" ht="43.2" x14ac:dyDescent="0.3">
      <c r="A628" s="181"/>
      <c r="B628" s="181"/>
      <c r="C628" s="181"/>
      <c r="D628" s="181"/>
      <c r="E628" s="181"/>
      <c r="F628" s="181"/>
      <c r="G628" s="181"/>
      <c r="H628" s="186"/>
      <c r="I628" s="186"/>
      <c r="J628" s="180" t="s">
        <v>2922</v>
      </c>
      <c r="K628" s="182">
        <v>44991</v>
      </c>
      <c r="L628" s="69" t="s">
        <v>151</v>
      </c>
      <c r="M628" s="180" t="s">
        <v>144</v>
      </c>
      <c r="N628" s="69" t="s">
        <v>2920</v>
      </c>
      <c r="O628" s="71">
        <v>1800000</v>
      </c>
      <c r="P628" s="71">
        <v>0</v>
      </c>
    </row>
    <row r="629" spans="1:16" ht="43.2" x14ac:dyDescent="0.3">
      <c r="A629" s="181"/>
      <c r="B629" s="181"/>
      <c r="C629" s="181"/>
      <c r="D629" s="181"/>
      <c r="E629" s="181"/>
      <c r="F629" s="181"/>
      <c r="G629" s="181"/>
      <c r="H629" s="186"/>
      <c r="I629" s="186"/>
      <c r="J629" s="181"/>
      <c r="K629" s="181"/>
      <c r="L629" s="69" t="s">
        <v>145</v>
      </c>
      <c r="M629" s="181" t="s">
        <v>144</v>
      </c>
      <c r="N629" s="69" t="s">
        <v>2920</v>
      </c>
      <c r="O629" s="71">
        <v>6069000</v>
      </c>
      <c r="P629" s="71">
        <v>0</v>
      </c>
    </row>
    <row r="630" spans="1:16" ht="43.2" x14ac:dyDescent="0.3">
      <c r="A630" s="181"/>
      <c r="B630" s="181"/>
      <c r="C630" s="181"/>
      <c r="D630" s="181"/>
      <c r="E630" s="181"/>
      <c r="F630" s="181"/>
      <c r="G630" s="181"/>
      <c r="H630" s="186"/>
      <c r="I630" s="186"/>
      <c r="J630" s="69" t="s">
        <v>2927</v>
      </c>
      <c r="K630" s="70">
        <v>45002</v>
      </c>
      <c r="L630" s="69" t="s">
        <v>2923</v>
      </c>
      <c r="M630" s="181" t="s">
        <v>144</v>
      </c>
      <c r="N630" s="69" t="s">
        <v>2925</v>
      </c>
      <c r="O630" s="71">
        <v>1475000</v>
      </c>
      <c r="P630" s="71">
        <v>29500</v>
      </c>
    </row>
    <row r="631" spans="1:16" ht="43.2" x14ac:dyDescent="0.3">
      <c r="A631" s="181"/>
      <c r="B631" s="181"/>
      <c r="C631" s="181"/>
      <c r="D631" s="181"/>
      <c r="E631" s="181"/>
      <c r="F631" s="181"/>
      <c r="G631" s="181"/>
      <c r="H631" s="186"/>
      <c r="I631" s="186"/>
      <c r="J631" s="69" t="s">
        <v>2933</v>
      </c>
      <c r="K631" s="70">
        <v>44995</v>
      </c>
      <c r="L631" s="69" t="s">
        <v>2928</v>
      </c>
      <c r="M631" s="181" t="s">
        <v>144</v>
      </c>
      <c r="N631" s="69" t="s">
        <v>2930</v>
      </c>
      <c r="O631" s="71">
        <v>5575000</v>
      </c>
      <c r="P631" s="71">
        <v>652929</v>
      </c>
    </row>
    <row r="632" spans="1:16" ht="43.2" x14ac:dyDescent="0.3">
      <c r="A632" s="181"/>
      <c r="B632" s="181"/>
      <c r="C632" s="181"/>
      <c r="D632" s="181"/>
      <c r="E632" s="181"/>
      <c r="F632" s="181"/>
      <c r="G632" s="181"/>
      <c r="H632" s="186"/>
      <c r="I632" s="186"/>
      <c r="J632" s="69" t="s">
        <v>2936</v>
      </c>
      <c r="K632" s="182">
        <v>45002</v>
      </c>
      <c r="L632" s="180" t="s">
        <v>145</v>
      </c>
      <c r="M632" s="181" t="s">
        <v>144</v>
      </c>
      <c r="N632" s="69" t="s">
        <v>2934</v>
      </c>
      <c r="O632" s="71">
        <v>325000</v>
      </c>
      <c r="P632" s="71">
        <v>0</v>
      </c>
    </row>
    <row r="633" spans="1:16" ht="43.2" x14ac:dyDescent="0.3">
      <c r="A633" s="181"/>
      <c r="B633" s="181"/>
      <c r="C633" s="181"/>
      <c r="D633" s="181"/>
      <c r="E633" s="181"/>
      <c r="F633" s="181"/>
      <c r="G633" s="181"/>
      <c r="H633" s="186"/>
      <c r="I633" s="186"/>
      <c r="J633" s="69" t="s">
        <v>2938</v>
      </c>
      <c r="K633" s="183">
        <v>45002</v>
      </c>
      <c r="L633" s="181" t="s">
        <v>145</v>
      </c>
      <c r="M633" s="181" t="s">
        <v>144</v>
      </c>
      <c r="N633" s="69" t="s">
        <v>2934</v>
      </c>
      <c r="O633" s="71">
        <v>500000</v>
      </c>
      <c r="P633" s="71">
        <v>0</v>
      </c>
    </row>
    <row r="634" spans="1:16" ht="43.2" x14ac:dyDescent="0.3">
      <c r="A634" s="181"/>
      <c r="B634" s="181"/>
      <c r="C634" s="181"/>
      <c r="D634" s="181"/>
      <c r="E634" s="181"/>
      <c r="F634" s="181"/>
      <c r="G634" s="181"/>
      <c r="H634" s="186"/>
      <c r="I634" s="186"/>
      <c r="J634" s="69" t="s">
        <v>2944</v>
      </c>
      <c r="K634" s="70">
        <v>45006</v>
      </c>
      <c r="L634" s="69" t="s">
        <v>2939</v>
      </c>
      <c r="M634" s="181" t="s">
        <v>144</v>
      </c>
      <c r="N634" s="69" t="s">
        <v>2941</v>
      </c>
      <c r="O634" s="71">
        <v>2050000</v>
      </c>
      <c r="P634" s="71">
        <v>240091</v>
      </c>
    </row>
    <row r="635" spans="1:16" ht="43.2" x14ac:dyDescent="0.3">
      <c r="A635" s="181"/>
      <c r="B635" s="181"/>
      <c r="C635" s="181"/>
      <c r="D635" s="181"/>
      <c r="E635" s="181"/>
      <c r="F635" s="181"/>
      <c r="G635" s="181"/>
      <c r="H635" s="186"/>
      <c r="I635" s="186"/>
      <c r="J635" s="69" t="s">
        <v>2947</v>
      </c>
      <c r="K635" s="70">
        <v>45002</v>
      </c>
      <c r="L635" s="69" t="s">
        <v>2616</v>
      </c>
      <c r="M635" s="69" t="s">
        <v>261</v>
      </c>
      <c r="N635" s="69" t="s">
        <v>2945</v>
      </c>
      <c r="O635" s="71">
        <v>2975000</v>
      </c>
      <c r="P635" s="71">
        <v>348424</v>
      </c>
    </row>
    <row r="636" spans="1:16" ht="43.2" x14ac:dyDescent="0.3">
      <c r="A636" s="181"/>
      <c r="B636" s="181"/>
      <c r="C636" s="181"/>
      <c r="D636" s="181"/>
      <c r="E636" s="181"/>
      <c r="F636" s="181"/>
      <c r="G636" s="181"/>
      <c r="H636" s="186"/>
      <c r="I636" s="186"/>
      <c r="J636" s="69" t="s">
        <v>2952</v>
      </c>
      <c r="K636" s="70">
        <v>44992</v>
      </c>
      <c r="L636" s="69" t="s">
        <v>2948</v>
      </c>
      <c r="M636" s="69" t="s">
        <v>265</v>
      </c>
      <c r="N636" s="69" t="s">
        <v>2950</v>
      </c>
      <c r="O636" s="71">
        <v>37520000</v>
      </c>
      <c r="P636" s="71">
        <v>4394235</v>
      </c>
    </row>
    <row r="637" spans="1:16" ht="43.2" x14ac:dyDescent="0.3">
      <c r="A637" s="181"/>
      <c r="B637" s="181"/>
      <c r="C637" s="181"/>
      <c r="D637" s="181"/>
      <c r="E637" s="181"/>
      <c r="F637" s="181"/>
      <c r="G637" s="181"/>
      <c r="H637" s="186"/>
      <c r="I637" s="186"/>
      <c r="J637" s="69" t="s">
        <v>3083</v>
      </c>
      <c r="K637" s="70">
        <v>45016</v>
      </c>
      <c r="L637" s="69" t="s">
        <v>131</v>
      </c>
      <c r="M637" s="69" t="s">
        <v>130</v>
      </c>
      <c r="N637" s="69" t="s">
        <v>3080</v>
      </c>
      <c r="O637" s="71">
        <v>920000</v>
      </c>
      <c r="P637" s="71">
        <v>0</v>
      </c>
    </row>
    <row r="638" spans="1:16" ht="43.2" x14ac:dyDescent="0.3">
      <c r="A638" s="181"/>
      <c r="B638" s="181"/>
      <c r="C638" s="181"/>
      <c r="D638" s="181"/>
      <c r="E638" s="181"/>
      <c r="F638" s="181"/>
      <c r="G638" s="181"/>
      <c r="H638" s="186"/>
      <c r="I638" s="186"/>
      <c r="J638" s="69" t="s">
        <v>3098</v>
      </c>
      <c r="K638" s="182">
        <v>45019</v>
      </c>
      <c r="L638" s="69" t="s">
        <v>89</v>
      </c>
      <c r="M638" s="180" t="s">
        <v>136</v>
      </c>
      <c r="N638" s="69" t="s">
        <v>3096</v>
      </c>
      <c r="O638" s="71">
        <v>1000000</v>
      </c>
      <c r="P638" s="71">
        <v>0</v>
      </c>
    </row>
    <row r="639" spans="1:16" ht="43.2" x14ac:dyDescent="0.3">
      <c r="A639" s="181"/>
      <c r="B639" s="181"/>
      <c r="C639" s="181"/>
      <c r="D639" s="181"/>
      <c r="E639" s="181"/>
      <c r="F639" s="181"/>
      <c r="G639" s="181"/>
      <c r="H639" s="186"/>
      <c r="I639" s="186"/>
      <c r="J639" s="69" t="s">
        <v>3104</v>
      </c>
      <c r="K639" s="183">
        <v>45019</v>
      </c>
      <c r="L639" s="69" t="s">
        <v>90</v>
      </c>
      <c r="M639" s="181" t="s">
        <v>136</v>
      </c>
      <c r="N639" s="69" t="s">
        <v>3102</v>
      </c>
      <c r="O639" s="71">
        <v>1495000</v>
      </c>
      <c r="P639" s="71">
        <v>0</v>
      </c>
    </row>
    <row r="640" spans="1:16" ht="43.2" x14ac:dyDescent="0.3">
      <c r="A640" s="181"/>
      <c r="B640" s="181"/>
      <c r="C640" s="181"/>
      <c r="D640" s="181"/>
      <c r="E640" s="181"/>
      <c r="F640" s="181"/>
      <c r="G640" s="181"/>
      <c r="H640" s="186"/>
      <c r="I640" s="186"/>
      <c r="J640" s="69" t="s">
        <v>3315</v>
      </c>
      <c r="K640" s="70">
        <v>45017</v>
      </c>
      <c r="L640" s="180" t="s">
        <v>572</v>
      </c>
      <c r="M640" s="180" t="s">
        <v>67</v>
      </c>
      <c r="N640" s="69" t="s">
        <v>3311</v>
      </c>
      <c r="O640" s="71">
        <v>5435500</v>
      </c>
      <c r="P640" s="71">
        <v>0</v>
      </c>
    </row>
    <row r="641" spans="1:16" ht="57.6" x14ac:dyDescent="0.3">
      <c r="A641" s="181"/>
      <c r="B641" s="181"/>
      <c r="C641" s="181"/>
      <c r="D641" s="181"/>
      <c r="E641" s="181"/>
      <c r="F641" s="181"/>
      <c r="G641" s="181"/>
      <c r="H641" s="186"/>
      <c r="I641" s="186"/>
      <c r="J641" s="69" t="s">
        <v>3318</v>
      </c>
      <c r="K641" s="70">
        <v>45013</v>
      </c>
      <c r="L641" s="181" t="s">
        <v>572</v>
      </c>
      <c r="M641" s="181" t="s">
        <v>67</v>
      </c>
      <c r="N641" s="69" t="s">
        <v>3316</v>
      </c>
      <c r="O641" s="71">
        <v>105000</v>
      </c>
      <c r="P641" s="71">
        <v>0</v>
      </c>
    </row>
    <row r="642" spans="1:16" ht="57.6" x14ac:dyDescent="0.3">
      <c r="A642" s="181"/>
      <c r="B642" s="181"/>
      <c r="C642" s="181"/>
      <c r="D642" s="181"/>
      <c r="E642" s="181"/>
      <c r="F642" s="181"/>
      <c r="G642" s="181"/>
      <c r="H642" s="186"/>
      <c r="I642" s="186"/>
      <c r="J642" s="69" t="s">
        <v>3321</v>
      </c>
      <c r="K642" s="70">
        <v>45019</v>
      </c>
      <c r="L642" s="69" t="s">
        <v>2013</v>
      </c>
      <c r="M642" s="181" t="s">
        <v>67</v>
      </c>
      <c r="N642" s="69" t="s">
        <v>3319</v>
      </c>
      <c r="O642" s="71">
        <v>860000</v>
      </c>
      <c r="P642" s="71">
        <v>0</v>
      </c>
    </row>
    <row r="643" spans="1:16" ht="43.2" x14ac:dyDescent="0.3">
      <c r="A643" s="181"/>
      <c r="B643" s="181"/>
      <c r="C643" s="181"/>
      <c r="D643" s="181"/>
      <c r="E643" s="181"/>
      <c r="F643" s="181"/>
      <c r="G643" s="181"/>
      <c r="H643" s="186"/>
      <c r="I643" s="186"/>
      <c r="J643" s="69" t="s">
        <v>3325</v>
      </c>
      <c r="K643" s="70">
        <v>45027</v>
      </c>
      <c r="L643" s="180" t="s">
        <v>572</v>
      </c>
      <c r="M643" s="181" t="s">
        <v>67</v>
      </c>
      <c r="N643" s="69" t="s">
        <v>3322</v>
      </c>
      <c r="O643" s="71">
        <v>1980000</v>
      </c>
      <c r="P643" s="71">
        <v>0</v>
      </c>
    </row>
    <row r="644" spans="1:16" ht="43.2" x14ac:dyDescent="0.3">
      <c r="A644" s="181"/>
      <c r="B644" s="181"/>
      <c r="C644" s="181"/>
      <c r="D644" s="181"/>
      <c r="E644" s="181"/>
      <c r="F644" s="181"/>
      <c r="G644" s="181"/>
      <c r="H644" s="186"/>
      <c r="I644" s="186"/>
      <c r="J644" s="69" t="s">
        <v>3328</v>
      </c>
      <c r="K644" s="70">
        <v>45019</v>
      </c>
      <c r="L644" s="181" t="s">
        <v>572</v>
      </c>
      <c r="M644" s="181" t="s">
        <v>67</v>
      </c>
      <c r="N644" s="69" t="s">
        <v>3326</v>
      </c>
      <c r="O644" s="71">
        <v>986000</v>
      </c>
      <c r="P644" s="71">
        <v>0</v>
      </c>
    </row>
    <row r="645" spans="1:16" ht="43.2" x14ac:dyDescent="0.3">
      <c r="A645" s="181"/>
      <c r="B645" s="181"/>
      <c r="C645" s="181"/>
      <c r="D645" s="181"/>
      <c r="E645" s="181"/>
      <c r="F645" s="181"/>
      <c r="G645" s="181"/>
      <c r="H645" s="186"/>
      <c r="I645" s="186"/>
      <c r="J645" s="69" t="s">
        <v>3331</v>
      </c>
      <c r="K645" s="70">
        <v>45027</v>
      </c>
      <c r="L645" s="181" t="s">
        <v>572</v>
      </c>
      <c r="M645" s="181" t="s">
        <v>67</v>
      </c>
      <c r="N645" s="69" t="s">
        <v>3329</v>
      </c>
      <c r="O645" s="71">
        <v>2654060</v>
      </c>
      <c r="P645" s="71">
        <v>0</v>
      </c>
    </row>
    <row r="646" spans="1:16" ht="43.2" x14ac:dyDescent="0.3">
      <c r="A646" s="181"/>
      <c r="B646" s="181"/>
      <c r="C646" s="181"/>
      <c r="D646" s="181"/>
      <c r="E646" s="181"/>
      <c r="F646" s="181"/>
      <c r="G646" s="181"/>
      <c r="H646" s="186"/>
      <c r="I646" s="186"/>
      <c r="J646" s="69" t="s">
        <v>3826</v>
      </c>
      <c r="K646" s="70">
        <v>45043</v>
      </c>
      <c r="L646" s="69" t="s">
        <v>2517</v>
      </c>
      <c r="M646" s="69" t="s">
        <v>227</v>
      </c>
      <c r="N646" s="69" t="s">
        <v>3823</v>
      </c>
      <c r="O646" s="71">
        <v>300000</v>
      </c>
      <c r="P646" s="71">
        <v>0</v>
      </c>
    </row>
    <row r="647" spans="1:16" ht="43.2" x14ac:dyDescent="0.3">
      <c r="A647" s="181"/>
      <c r="B647" s="181"/>
      <c r="C647" s="181"/>
      <c r="D647" s="181"/>
      <c r="E647" s="181"/>
      <c r="F647" s="181"/>
      <c r="G647" s="181"/>
      <c r="H647" s="186"/>
      <c r="I647" s="186"/>
      <c r="J647" s="69" t="s">
        <v>3896</v>
      </c>
      <c r="K647" s="70">
        <v>45071</v>
      </c>
      <c r="L647" s="69" t="s">
        <v>3891</v>
      </c>
      <c r="M647" s="69" t="s">
        <v>257</v>
      </c>
      <c r="N647" s="69" t="s">
        <v>3893</v>
      </c>
      <c r="O647" s="71">
        <v>50000000</v>
      </c>
      <c r="P647" s="71">
        <v>5000000</v>
      </c>
    </row>
    <row r="648" spans="1:16" ht="43.2" x14ac:dyDescent="0.3">
      <c r="A648" s="181"/>
      <c r="B648" s="181"/>
      <c r="C648" s="181"/>
      <c r="D648" s="181"/>
      <c r="E648" s="181"/>
      <c r="F648" s="181"/>
      <c r="G648" s="181"/>
      <c r="H648" s="72" t="s">
        <v>4349</v>
      </c>
      <c r="I648" s="184">
        <v>45125</v>
      </c>
      <c r="J648" s="69" t="s">
        <v>4212</v>
      </c>
      <c r="K648" s="70">
        <v>45086</v>
      </c>
      <c r="L648" s="69" t="s">
        <v>134</v>
      </c>
      <c r="M648" s="180" t="s">
        <v>130</v>
      </c>
      <c r="N648" s="69" t="s">
        <v>4210</v>
      </c>
      <c r="O648" s="71">
        <v>180000</v>
      </c>
      <c r="P648" s="71">
        <v>0</v>
      </c>
    </row>
    <row r="649" spans="1:16" ht="43.2" x14ac:dyDescent="0.3">
      <c r="A649" s="181"/>
      <c r="B649" s="181"/>
      <c r="C649" s="181"/>
      <c r="D649" s="181"/>
      <c r="E649" s="181"/>
      <c r="F649" s="181"/>
      <c r="G649" s="181"/>
      <c r="H649" s="72" t="s">
        <v>4351</v>
      </c>
      <c r="I649" s="185">
        <v>45125</v>
      </c>
      <c r="J649" s="69" t="s">
        <v>4216</v>
      </c>
      <c r="K649" s="70">
        <v>45097</v>
      </c>
      <c r="L649" s="69" t="s">
        <v>202</v>
      </c>
      <c r="M649" s="181" t="s">
        <v>130</v>
      </c>
      <c r="N649" s="69" t="s">
        <v>4213</v>
      </c>
      <c r="O649" s="71">
        <v>1750000</v>
      </c>
      <c r="P649" s="71">
        <v>0</v>
      </c>
    </row>
    <row r="650" spans="1:16" ht="43.2" x14ac:dyDescent="0.3">
      <c r="A650" s="181"/>
      <c r="B650" s="181"/>
      <c r="C650" s="181"/>
      <c r="D650" s="181"/>
      <c r="E650" s="181"/>
      <c r="F650" s="181"/>
      <c r="G650" s="181"/>
      <c r="H650" s="72" t="s">
        <v>4371</v>
      </c>
      <c r="I650" s="185">
        <v>45125</v>
      </c>
      <c r="J650" s="69" t="s">
        <v>4247</v>
      </c>
      <c r="K650" s="70">
        <v>45082</v>
      </c>
      <c r="L650" s="180" t="s">
        <v>140</v>
      </c>
      <c r="M650" s="180" t="s">
        <v>139</v>
      </c>
      <c r="N650" s="69" t="s">
        <v>4245</v>
      </c>
      <c r="O650" s="71">
        <v>954900</v>
      </c>
      <c r="P650" s="71">
        <v>0</v>
      </c>
    </row>
    <row r="651" spans="1:16" ht="43.2" x14ac:dyDescent="0.3">
      <c r="A651" s="181"/>
      <c r="B651" s="181"/>
      <c r="C651" s="181"/>
      <c r="D651" s="181"/>
      <c r="E651" s="181"/>
      <c r="F651" s="181"/>
      <c r="G651" s="181"/>
      <c r="H651" s="72" t="s">
        <v>4373</v>
      </c>
      <c r="I651" s="185">
        <v>45125</v>
      </c>
      <c r="J651" s="69" t="s">
        <v>4251</v>
      </c>
      <c r="K651" s="70">
        <v>45110</v>
      </c>
      <c r="L651" s="181" t="s">
        <v>140</v>
      </c>
      <c r="M651" s="181" t="s">
        <v>139</v>
      </c>
      <c r="N651" s="69" t="s">
        <v>4248</v>
      </c>
      <c r="O651" s="71">
        <v>190000</v>
      </c>
      <c r="P651" s="71">
        <v>0</v>
      </c>
    </row>
    <row r="652" spans="1:16" ht="43.2" x14ac:dyDescent="0.3">
      <c r="A652" s="181"/>
      <c r="B652" s="181"/>
      <c r="C652" s="181"/>
      <c r="D652" s="181"/>
      <c r="E652" s="181"/>
      <c r="F652" s="181"/>
      <c r="G652" s="181"/>
      <c r="H652" s="72" t="s">
        <v>4409</v>
      </c>
      <c r="I652" s="185">
        <v>45125</v>
      </c>
      <c r="J652" s="69" t="s">
        <v>4311</v>
      </c>
      <c r="K652" s="70">
        <v>45103</v>
      </c>
      <c r="L652" s="69" t="s">
        <v>2616</v>
      </c>
      <c r="M652" s="69" t="s">
        <v>261</v>
      </c>
      <c r="N652" s="69" t="s">
        <v>4309</v>
      </c>
      <c r="O652" s="71">
        <v>2940000</v>
      </c>
      <c r="P652" s="71">
        <v>344324</v>
      </c>
    </row>
    <row r="653" spans="1:16" ht="43.2" x14ac:dyDescent="0.3">
      <c r="A653" s="181"/>
      <c r="B653" s="181"/>
      <c r="C653" s="181"/>
      <c r="D653" s="181"/>
      <c r="E653" s="181"/>
      <c r="F653" s="181"/>
      <c r="G653" s="181"/>
      <c r="H653" s="72" t="s">
        <v>4379</v>
      </c>
      <c r="I653" s="185">
        <v>45125</v>
      </c>
      <c r="J653" s="69" t="s">
        <v>4261</v>
      </c>
      <c r="K653" s="182">
        <v>45090</v>
      </c>
      <c r="L653" s="180" t="s">
        <v>145</v>
      </c>
      <c r="M653" s="180" t="s">
        <v>144</v>
      </c>
      <c r="N653" s="69" t="s">
        <v>4259</v>
      </c>
      <c r="O653" s="71">
        <v>1072300</v>
      </c>
      <c r="P653" s="71">
        <v>0</v>
      </c>
    </row>
    <row r="654" spans="1:16" ht="43.2" x14ac:dyDescent="0.3">
      <c r="A654" s="181"/>
      <c r="B654" s="181"/>
      <c r="C654" s="181"/>
      <c r="D654" s="181"/>
      <c r="E654" s="181"/>
      <c r="F654" s="181"/>
      <c r="G654" s="181"/>
      <c r="H654" s="72" t="s">
        <v>4381</v>
      </c>
      <c r="I654" s="185">
        <v>45125</v>
      </c>
      <c r="J654" s="69" t="s">
        <v>4264</v>
      </c>
      <c r="K654" s="183">
        <v>45090</v>
      </c>
      <c r="L654" s="181" t="s">
        <v>145</v>
      </c>
      <c r="M654" s="181" t="s">
        <v>144</v>
      </c>
      <c r="N654" s="69" t="s">
        <v>4262</v>
      </c>
      <c r="O654" s="71">
        <v>1256000</v>
      </c>
      <c r="P654" s="71">
        <v>0</v>
      </c>
    </row>
    <row r="655" spans="1:16" ht="43.2" x14ac:dyDescent="0.3">
      <c r="A655" s="181"/>
      <c r="B655" s="181"/>
      <c r="C655" s="181"/>
      <c r="D655" s="181"/>
      <c r="E655" s="181"/>
      <c r="F655" s="181"/>
      <c r="G655" s="181"/>
      <c r="H655" s="72" t="s">
        <v>4383</v>
      </c>
      <c r="I655" s="185">
        <v>45125</v>
      </c>
      <c r="J655" s="69" t="s">
        <v>4267</v>
      </c>
      <c r="K655" s="183">
        <v>45090</v>
      </c>
      <c r="L655" s="181" t="s">
        <v>145</v>
      </c>
      <c r="M655" s="181" t="s">
        <v>144</v>
      </c>
      <c r="N655" s="69" t="s">
        <v>4265</v>
      </c>
      <c r="O655" s="71">
        <v>1313300</v>
      </c>
      <c r="P655" s="71">
        <v>0</v>
      </c>
    </row>
    <row r="656" spans="1:16" ht="43.2" x14ac:dyDescent="0.3">
      <c r="A656" s="181"/>
      <c r="B656" s="181"/>
      <c r="C656" s="181"/>
      <c r="D656" s="181"/>
      <c r="E656" s="181"/>
      <c r="F656" s="181"/>
      <c r="G656" s="181"/>
      <c r="H656" s="72" t="s">
        <v>4375</v>
      </c>
      <c r="I656" s="185">
        <v>45125</v>
      </c>
      <c r="J656" s="69" t="s">
        <v>4255</v>
      </c>
      <c r="K656" s="70">
        <v>45118</v>
      </c>
      <c r="L656" s="69" t="s">
        <v>140</v>
      </c>
      <c r="M656" s="69" t="s">
        <v>139</v>
      </c>
      <c r="N656" s="69" t="s">
        <v>4252</v>
      </c>
      <c r="O656" s="71">
        <v>172000</v>
      </c>
      <c r="P656" s="71">
        <v>0</v>
      </c>
    </row>
    <row r="657" spans="1:16" ht="43.2" x14ac:dyDescent="0.3">
      <c r="A657" s="181"/>
      <c r="B657" s="181"/>
      <c r="C657" s="181"/>
      <c r="D657" s="181"/>
      <c r="E657" s="181"/>
      <c r="F657" s="181"/>
      <c r="G657" s="181"/>
      <c r="H657" s="187" t="s">
        <v>4385</v>
      </c>
      <c r="I657" s="185">
        <v>45125</v>
      </c>
      <c r="J657" s="180" t="s">
        <v>4270</v>
      </c>
      <c r="K657" s="182">
        <v>45089</v>
      </c>
      <c r="L657" s="69" t="s">
        <v>151</v>
      </c>
      <c r="M657" s="180" t="s">
        <v>144</v>
      </c>
      <c r="N657" s="69" t="s">
        <v>4268</v>
      </c>
      <c r="O657" s="71">
        <v>2800000</v>
      </c>
      <c r="P657" s="71">
        <v>0</v>
      </c>
    </row>
    <row r="658" spans="1:16" ht="43.2" x14ac:dyDescent="0.3">
      <c r="A658" s="181"/>
      <c r="B658" s="181"/>
      <c r="C658" s="181"/>
      <c r="D658" s="181"/>
      <c r="E658" s="181"/>
      <c r="F658" s="181"/>
      <c r="G658" s="181"/>
      <c r="H658" s="186"/>
      <c r="I658" s="186"/>
      <c r="J658" s="181"/>
      <c r="K658" s="181"/>
      <c r="L658" s="69" t="s">
        <v>145</v>
      </c>
      <c r="M658" s="181" t="s">
        <v>144</v>
      </c>
      <c r="N658" s="69" t="s">
        <v>4268</v>
      </c>
      <c r="O658" s="71">
        <v>5231000</v>
      </c>
      <c r="P658" s="71">
        <v>0</v>
      </c>
    </row>
    <row r="659" spans="1:16" ht="43.2" x14ac:dyDescent="0.3">
      <c r="A659" s="181"/>
      <c r="B659" s="181"/>
      <c r="C659" s="181"/>
      <c r="D659" s="181"/>
      <c r="E659" s="181"/>
      <c r="F659" s="181"/>
      <c r="G659" s="181"/>
      <c r="H659" s="187" t="s">
        <v>4387</v>
      </c>
      <c r="I659" s="185">
        <v>45125</v>
      </c>
      <c r="J659" s="180" t="s">
        <v>4273</v>
      </c>
      <c r="K659" s="182">
        <v>45110</v>
      </c>
      <c r="L659" s="69" t="s">
        <v>151</v>
      </c>
      <c r="M659" s="181" t="s">
        <v>144</v>
      </c>
      <c r="N659" s="69" t="s">
        <v>4271</v>
      </c>
      <c r="O659" s="71">
        <v>1760000</v>
      </c>
      <c r="P659" s="71">
        <v>0</v>
      </c>
    </row>
    <row r="660" spans="1:16" ht="43.2" x14ac:dyDescent="0.3">
      <c r="A660" s="181"/>
      <c r="B660" s="181"/>
      <c r="C660" s="181"/>
      <c r="D660" s="181"/>
      <c r="E660" s="181"/>
      <c r="F660" s="181"/>
      <c r="G660" s="181"/>
      <c r="H660" s="186"/>
      <c r="I660" s="186"/>
      <c r="J660" s="181"/>
      <c r="K660" s="181"/>
      <c r="L660" s="69" t="s">
        <v>145</v>
      </c>
      <c r="M660" s="181" t="s">
        <v>144</v>
      </c>
      <c r="N660" s="69" t="s">
        <v>4271</v>
      </c>
      <c r="O660" s="71">
        <v>5818000</v>
      </c>
      <c r="P660" s="71">
        <v>0</v>
      </c>
    </row>
    <row r="661" spans="1:16" ht="43.2" x14ac:dyDescent="0.3">
      <c r="A661" s="181"/>
      <c r="B661" s="181"/>
      <c r="C661" s="181"/>
      <c r="D661" s="181"/>
      <c r="E661" s="181"/>
      <c r="F661" s="181"/>
      <c r="G661" s="181"/>
      <c r="H661" s="72" t="s">
        <v>4389</v>
      </c>
      <c r="I661" s="185">
        <v>45125</v>
      </c>
      <c r="J661" s="69" t="s">
        <v>4276</v>
      </c>
      <c r="K661" s="183">
        <v>45110</v>
      </c>
      <c r="L661" s="180" t="s">
        <v>203</v>
      </c>
      <c r="M661" s="181" t="s">
        <v>144</v>
      </c>
      <c r="N661" s="69" t="s">
        <v>4274</v>
      </c>
      <c r="O661" s="71">
        <v>2800000</v>
      </c>
      <c r="P661" s="71">
        <v>0</v>
      </c>
    </row>
    <row r="662" spans="1:16" ht="43.2" x14ac:dyDescent="0.3">
      <c r="A662" s="181"/>
      <c r="B662" s="181"/>
      <c r="C662" s="181"/>
      <c r="D662" s="181"/>
      <c r="E662" s="181"/>
      <c r="F662" s="181"/>
      <c r="G662" s="181"/>
      <c r="H662" s="72" t="s">
        <v>4391</v>
      </c>
      <c r="I662" s="185">
        <v>45125</v>
      </c>
      <c r="J662" s="69" t="s">
        <v>4279</v>
      </c>
      <c r="K662" s="70">
        <v>45090</v>
      </c>
      <c r="L662" s="181" t="s">
        <v>203</v>
      </c>
      <c r="M662" s="181" t="s">
        <v>144</v>
      </c>
      <c r="N662" s="69" t="s">
        <v>4277</v>
      </c>
      <c r="O662" s="71">
        <v>84400</v>
      </c>
      <c r="P662" s="71">
        <v>0</v>
      </c>
    </row>
    <row r="663" spans="1:16" ht="43.2" x14ac:dyDescent="0.3">
      <c r="A663" s="181"/>
      <c r="B663" s="181"/>
      <c r="C663" s="181"/>
      <c r="D663" s="181"/>
      <c r="E663" s="181"/>
      <c r="F663" s="181"/>
      <c r="G663" s="181"/>
      <c r="H663" s="72" t="s">
        <v>4393</v>
      </c>
      <c r="I663" s="185">
        <v>45125</v>
      </c>
      <c r="J663" s="69" t="s">
        <v>4283</v>
      </c>
      <c r="K663" s="70">
        <v>45078</v>
      </c>
      <c r="L663" s="181" t="s">
        <v>203</v>
      </c>
      <c r="M663" s="181" t="s">
        <v>144</v>
      </c>
      <c r="N663" s="69" t="s">
        <v>4280</v>
      </c>
      <c r="O663" s="71">
        <v>689999</v>
      </c>
      <c r="P663" s="71">
        <v>0</v>
      </c>
    </row>
    <row r="664" spans="1:16" ht="43.2" x14ac:dyDescent="0.3">
      <c r="A664" s="181"/>
      <c r="B664" s="181"/>
      <c r="C664" s="181"/>
      <c r="D664" s="181"/>
      <c r="E664" s="181"/>
      <c r="F664" s="181"/>
      <c r="G664" s="181"/>
      <c r="H664" s="72" t="s">
        <v>4395</v>
      </c>
      <c r="I664" s="185">
        <v>45125</v>
      </c>
      <c r="J664" s="69" t="s">
        <v>4287</v>
      </c>
      <c r="K664" s="70">
        <v>45101</v>
      </c>
      <c r="L664" s="69" t="s">
        <v>145</v>
      </c>
      <c r="M664" s="181" t="s">
        <v>144</v>
      </c>
      <c r="N664" s="69" t="s">
        <v>4284</v>
      </c>
      <c r="O664" s="71">
        <v>3660000</v>
      </c>
      <c r="P664" s="71">
        <v>10000</v>
      </c>
    </row>
    <row r="665" spans="1:16" ht="43.2" x14ac:dyDescent="0.3">
      <c r="A665" s="181"/>
      <c r="B665" s="181"/>
      <c r="C665" s="181"/>
      <c r="D665" s="181"/>
      <c r="E665" s="181"/>
      <c r="F665" s="181"/>
      <c r="G665" s="181"/>
      <c r="H665" s="72" t="s">
        <v>4397</v>
      </c>
      <c r="I665" s="185">
        <v>45125</v>
      </c>
      <c r="J665" s="69" t="s">
        <v>4291</v>
      </c>
      <c r="K665" s="70">
        <v>45109</v>
      </c>
      <c r="L665" s="69" t="s">
        <v>203</v>
      </c>
      <c r="M665" s="181" t="s">
        <v>144</v>
      </c>
      <c r="N665" s="69" t="s">
        <v>4288</v>
      </c>
      <c r="O665" s="71">
        <v>373000</v>
      </c>
      <c r="P665" s="71">
        <v>3400</v>
      </c>
    </row>
    <row r="666" spans="1:16" ht="43.2" x14ac:dyDescent="0.3">
      <c r="A666" s="181"/>
      <c r="B666" s="181"/>
      <c r="C666" s="181"/>
      <c r="D666" s="181"/>
      <c r="E666" s="181"/>
      <c r="F666" s="181"/>
      <c r="G666" s="181"/>
      <c r="H666" s="72" t="s">
        <v>4399</v>
      </c>
      <c r="I666" s="185">
        <v>45125</v>
      </c>
      <c r="J666" s="69" t="s">
        <v>4294</v>
      </c>
      <c r="K666" s="70">
        <v>45083</v>
      </c>
      <c r="L666" s="69" t="s">
        <v>2599</v>
      </c>
      <c r="M666" s="181" t="s">
        <v>144</v>
      </c>
      <c r="N666" s="69" t="s">
        <v>4292</v>
      </c>
      <c r="O666" s="71">
        <v>3475000</v>
      </c>
      <c r="P666" s="71">
        <v>406982</v>
      </c>
    </row>
    <row r="667" spans="1:16" ht="43.2" x14ac:dyDescent="0.3">
      <c r="A667" s="181"/>
      <c r="B667" s="181"/>
      <c r="C667" s="181"/>
      <c r="D667" s="181"/>
      <c r="E667" s="181"/>
      <c r="F667" s="181"/>
      <c r="G667" s="181"/>
      <c r="H667" s="72" t="s">
        <v>4401</v>
      </c>
      <c r="I667" s="185">
        <v>45125</v>
      </c>
      <c r="J667" s="69" t="s">
        <v>4297</v>
      </c>
      <c r="K667" s="70">
        <v>45089</v>
      </c>
      <c r="L667" s="69" t="s">
        <v>2939</v>
      </c>
      <c r="M667" s="181" t="s">
        <v>144</v>
      </c>
      <c r="N667" s="69" t="s">
        <v>4295</v>
      </c>
      <c r="O667" s="71">
        <v>3070000</v>
      </c>
      <c r="P667" s="71">
        <v>359549</v>
      </c>
    </row>
    <row r="668" spans="1:16" ht="43.2" x14ac:dyDescent="0.3">
      <c r="A668" s="181"/>
      <c r="B668" s="181"/>
      <c r="C668" s="181"/>
      <c r="D668" s="181"/>
      <c r="E668" s="181"/>
      <c r="F668" s="181"/>
      <c r="G668" s="181"/>
      <c r="H668" s="72" t="s">
        <v>4403</v>
      </c>
      <c r="I668" s="185">
        <v>45125</v>
      </c>
      <c r="J668" s="69" t="s">
        <v>4300</v>
      </c>
      <c r="K668" s="70">
        <v>45093</v>
      </c>
      <c r="L668" s="69" t="s">
        <v>2923</v>
      </c>
      <c r="M668" s="181" t="s">
        <v>144</v>
      </c>
      <c r="N668" s="69" t="s">
        <v>4298</v>
      </c>
      <c r="O668" s="71">
        <v>2650000</v>
      </c>
      <c r="P668" s="71">
        <v>310361</v>
      </c>
    </row>
    <row r="669" spans="1:16" ht="43.2" x14ac:dyDescent="0.3">
      <c r="A669" s="181"/>
      <c r="B669" s="181"/>
      <c r="C669" s="181"/>
      <c r="D669" s="181"/>
      <c r="E669" s="181"/>
      <c r="F669" s="181"/>
      <c r="G669" s="181"/>
      <c r="H669" s="72" t="s">
        <v>4405</v>
      </c>
      <c r="I669" s="185">
        <v>45125</v>
      </c>
      <c r="J669" s="69" t="s">
        <v>4304</v>
      </c>
      <c r="K669" s="70">
        <v>45100</v>
      </c>
      <c r="L669" s="69" t="s">
        <v>2928</v>
      </c>
      <c r="M669" s="181" t="s">
        <v>144</v>
      </c>
      <c r="N669" s="69" t="s">
        <v>4301</v>
      </c>
      <c r="O669" s="71">
        <v>4665000</v>
      </c>
      <c r="P669" s="71">
        <v>546351</v>
      </c>
    </row>
    <row r="670" spans="1:16" ht="43.2" x14ac:dyDescent="0.3">
      <c r="A670" s="181"/>
      <c r="B670" s="181"/>
      <c r="C670" s="181"/>
      <c r="D670" s="181"/>
      <c r="E670" s="181"/>
      <c r="F670" s="181"/>
      <c r="G670" s="181"/>
      <c r="H670" s="72" t="s">
        <v>4407</v>
      </c>
      <c r="I670" s="185">
        <v>45125</v>
      </c>
      <c r="J670" s="69" t="s">
        <v>4308</v>
      </c>
      <c r="K670" s="70">
        <v>45117</v>
      </c>
      <c r="L670" s="69" t="s">
        <v>151</v>
      </c>
      <c r="M670" s="181" t="s">
        <v>144</v>
      </c>
      <c r="N670" s="69" t="s">
        <v>4305</v>
      </c>
      <c r="O670" s="71">
        <v>1028590</v>
      </c>
      <c r="P670" s="71">
        <v>5972</v>
      </c>
    </row>
    <row r="671" spans="1:16" ht="43.2" x14ac:dyDescent="0.3">
      <c r="A671" s="181"/>
      <c r="B671" s="181"/>
      <c r="C671" s="181"/>
      <c r="D671" s="181"/>
      <c r="E671" s="181"/>
      <c r="F671" s="181"/>
      <c r="G671" s="181"/>
      <c r="H671" s="187" t="s">
        <v>4411</v>
      </c>
      <c r="I671" s="185">
        <v>45125</v>
      </c>
      <c r="J671" s="180" t="s">
        <v>4314</v>
      </c>
      <c r="K671" s="182">
        <v>45082</v>
      </c>
      <c r="L671" s="69" t="s">
        <v>2631</v>
      </c>
      <c r="M671" s="180" t="s">
        <v>149</v>
      </c>
      <c r="N671" s="69" t="s">
        <v>4312</v>
      </c>
      <c r="O671" s="71">
        <v>324000</v>
      </c>
      <c r="P671" s="71">
        <v>518400</v>
      </c>
    </row>
    <row r="672" spans="1:16" ht="43.2" x14ac:dyDescent="0.3">
      <c r="A672" s="181"/>
      <c r="B672" s="181"/>
      <c r="C672" s="181"/>
      <c r="D672" s="181"/>
      <c r="E672" s="181"/>
      <c r="F672" s="181"/>
      <c r="G672" s="181"/>
      <c r="H672" s="186"/>
      <c r="I672" s="186"/>
      <c r="J672" s="181"/>
      <c r="K672" s="181"/>
      <c r="L672" s="69" t="s">
        <v>2624</v>
      </c>
      <c r="M672" s="181" t="s">
        <v>149</v>
      </c>
      <c r="N672" s="69" t="s">
        <v>4312</v>
      </c>
      <c r="O672" s="71">
        <v>2920000</v>
      </c>
      <c r="P672" s="71">
        <v>518400</v>
      </c>
    </row>
    <row r="673" spans="1:16" ht="43.2" x14ac:dyDescent="0.3">
      <c r="A673" s="181"/>
      <c r="B673" s="181"/>
      <c r="C673" s="181"/>
      <c r="D673" s="181"/>
      <c r="E673" s="181"/>
      <c r="F673" s="181"/>
      <c r="G673" s="181"/>
      <c r="H673" s="186"/>
      <c r="I673" s="186"/>
      <c r="J673" s="181"/>
      <c r="K673" s="181"/>
      <c r="L673" s="69" t="s">
        <v>2633</v>
      </c>
      <c r="M673" s="181" t="s">
        <v>149</v>
      </c>
      <c r="N673" s="69" t="s">
        <v>4312</v>
      </c>
      <c r="O673" s="71">
        <v>324000</v>
      </c>
      <c r="P673" s="71">
        <v>518400</v>
      </c>
    </row>
    <row r="674" spans="1:16" ht="43.2" x14ac:dyDescent="0.3">
      <c r="A674" s="181"/>
      <c r="B674" s="181"/>
      <c r="C674" s="181"/>
      <c r="D674" s="181"/>
      <c r="E674" s="181"/>
      <c r="F674" s="181"/>
      <c r="G674" s="181"/>
      <c r="H674" s="186"/>
      <c r="I674" s="186"/>
      <c r="J674" s="181"/>
      <c r="K674" s="181"/>
      <c r="L674" s="69" t="s">
        <v>2635</v>
      </c>
      <c r="M674" s="181" t="s">
        <v>149</v>
      </c>
      <c r="N674" s="69" t="s">
        <v>4312</v>
      </c>
      <c r="O674" s="71">
        <v>680000</v>
      </c>
      <c r="P674" s="71">
        <v>518400</v>
      </c>
    </row>
    <row r="675" spans="1:16" ht="43.2" x14ac:dyDescent="0.3">
      <c r="A675" s="181"/>
      <c r="B675" s="181"/>
      <c r="C675" s="181"/>
      <c r="D675" s="181"/>
      <c r="E675" s="181"/>
      <c r="F675" s="181"/>
      <c r="G675" s="181"/>
      <c r="H675" s="186"/>
      <c r="I675" s="186"/>
      <c r="J675" s="181"/>
      <c r="K675" s="181"/>
      <c r="L675" s="69" t="s">
        <v>2637</v>
      </c>
      <c r="M675" s="181" t="s">
        <v>149</v>
      </c>
      <c r="N675" s="69" t="s">
        <v>4312</v>
      </c>
      <c r="O675" s="71">
        <v>200000</v>
      </c>
      <c r="P675" s="71">
        <v>518400</v>
      </c>
    </row>
    <row r="676" spans="1:16" ht="43.2" x14ac:dyDescent="0.3">
      <c r="A676" s="181"/>
      <c r="B676" s="181"/>
      <c r="C676" s="181"/>
      <c r="D676" s="181"/>
      <c r="E676" s="181"/>
      <c r="F676" s="181"/>
      <c r="G676" s="181"/>
      <c r="H676" s="186"/>
      <c r="I676" s="186"/>
      <c r="J676" s="181"/>
      <c r="K676" s="181"/>
      <c r="L676" s="69" t="s">
        <v>2639</v>
      </c>
      <c r="M676" s="181" t="s">
        <v>149</v>
      </c>
      <c r="N676" s="69" t="s">
        <v>4312</v>
      </c>
      <c r="O676" s="71">
        <v>80000</v>
      </c>
      <c r="P676" s="71">
        <v>518400</v>
      </c>
    </row>
    <row r="677" spans="1:16" ht="43.2" x14ac:dyDescent="0.3">
      <c r="A677" s="181"/>
      <c r="B677" s="181"/>
      <c r="C677" s="181"/>
      <c r="D677" s="181"/>
      <c r="E677" s="181"/>
      <c r="F677" s="181"/>
      <c r="G677" s="181"/>
      <c r="H677" s="186"/>
      <c r="I677" s="186"/>
      <c r="J677" s="181"/>
      <c r="K677" s="181"/>
      <c r="L677" s="69" t="s">
        <v>2641</v>
      </c>
      <c r="M677" s="181" t="s">
        <v>149</v>
      </c>
      <c r="N677" s="69" t="s">
        <v>4312</v>
      </c>
      <c r="O677" s="71">
        <v>200000</v>
      </c>
      <c r="P677" s="71">
        <v>518400</v>
      </c>
    </row>
    <row r="678" spans="1:16" ht="43.2" x14ac:dyDescent="0.3">
      <c r="A678" s="181"/>
      <c r="B678" s="181"/>
      <c r="C678" s="181"/>
      <c r="D678" s="181"/>
      <c r="E678" s="181"/>
      <c r="F678" s="181"/>
      <c r="G678" s="181"/>
      <c r="H678" s="187" t="s">
        <v>4413</v>
      </c>
      <c r="I678" s="185">
        <v>45125</v>
      </c>
      <c r="J678" s="180" t="s">
        <v>4317</v>
      </c>
      <c r="K678" s="182">
        <v>45110</v>
      </c>
      <c r="L678" s="69" t="s">
        <v>2631</v>
      </c>
      <c r="M678" s="181" t="s">
        <v>149</v>
      </c>
      <c r="N678" s="69" t="s">
        <v>4315</v>
      </c>
      <c r="O678" s="71">
        <v>324000</v>
      </c>
      <c r="P678" s="71">
        <v>255600</v>
      </c>
    </row>
    <row r="679" spans="1:16" ht="43.2" x14ac:dyDescent="0.3">
      <c r="A679" s="181"/>
      <c r="B679" s="181"/>
      <c r="C679" s="181"/>
      <c r="D679" s="181"/>
      <c r="E679" s="181"/>
      <c r="F679" s="181"/>
      <c r="G679" s="181"/>
      <c r="H679" s="186"/>
      <c r="I679" s="186"/>
      <c r="J679" s="181"/>
      <c r="K679" s="181"/>
      <c r="L679" s="69" t="s">
        <v>2624</v>
      </c>
      <c r="M679" s="181" t="s">
        <v>149</v>
      </c>
      <c r="N679" s="69" t="s">
        <v>4315</v>
      </c>
      <c r="O679" s="71">
        <v>1168000</v>
      </c>
      <c r="P679" s="71">
        <v>255600</v>
      </c>
    </row>
    <row r="680" spans="1:16" ht="43.2" x14ac:dyDescent="0.3">
      <c r="A680" s="181"/>
      <c r="B680" s="181"/>
      <c r="C680" s="181"/>
      <c r="D680" s="181"/>
      <c r="E680" s="181"/>
      <c r="F680" s="181"/>
      <c r="G680" s="181"/>
      <c r="H680" s="186"/>
      <c r="I680" s="186"/>
      <c r="J680" s="181"/>
      <c r="K680" s="181"/>
      <c r="L680" s="69" t="s">
        <v>2633</v>
      </c>
      <c r="M680" s="181" t="s">
        <v>149</v>
      </c>
      <c r="N680" s="69" t="s">
        <v>4315</v>
      </c>
      <c r="O680" s="71">
        <v>324000</v>
      </c>
      <c r="P680" s="71">
        <v>255600</v>
      </c>
    </row>
    <row r="681" spans="1:16" ht="43.2" x14ac:dyDescent="0.3">
      <c r="A681" s="181"/>
      <c r="B681" s="181"/>
      <c r="C681" s="181"/>
      <c r="D681" s="181"/>
      <c r="E681" s="181"/>
      <c r="F681" s="181"/>
      <c r="G681" s="181"/>
      <c r="H681" s="186"/>
      <c r="I681" s="186"/>
      <c r="J681" s="181"/>
      <c r="K681" s="181"/>
      <c r="L681" s="69" t="s">
        <v>2635</v>
      </c>
      <c r="M681" s="181" t="s">
        <v>149</v>
      </c>
      <c r="N681" s="69" t="s">
        <v>4315</v>
      </c>
      <c r="O681" s="71">
        <v>680000</v>
      </c>
      <c r="P681" s="71">
        <v>255600</v>
      </c>
    </row>
    <row r="682" spans="1:16" ht="43.2" x14ac:dyDescent="0.3">
      <c r="A682" s="181"/>
      <c r="B682" s="181"/>
      <c r="C682" s="181"/>
      <c r="D682" s="181"/>
      <c r="E682" s="181"/>
      <c r="F682" s="181"/>
      <c r="G682" s="181"/>
      <c r="H682" s="186"/>
      <c r="I682" s="186"/>
      <c r="J682" s="181"/>
      <c r="K682" s="181"/>
      <c r="L682" s="69" t="s">
        <v>2637</v>
      </c>
      <c r="M682" s="181" t="s">
        <v>149</v>
      </c>
      <c r="N682" s="69" t="s">
        <v>4315</v>
      </c>
      <c r="O682" s="71">
        <v>200000</v>
      </c>
      <c r="P682" s="71">
        <v>255600</v>
      </c>
    </row>
    <row r="683" spans="1:16" ht="43.2" x14ac:dyDescent="0.3">
      <c r="A683" s="181"/>
      <c r="B683" s="181"/>
      <c r="C683" s="181"/>
      <c r="D683" s="181"/>
      <c r="E683" s="181"/>
      <c r="F683" s="181"/>
      <c r="G683" s="181"/>
      <c r="H683" s="186"/>
      <c r="I683" s="186"/>
      <c r="J683" s="181"/>
      <c r="K683" s="181"/>
      <c r="L683" s="69" t="s">
        <v>2639</v>
      </c>
      <c r="M683" s="181" t="s">
        <v>149</v>
      </c>
      <c r="N683" s="69" t="s">
        <v>4315</v>
      </c>
      <c r="O683" s="71">
        <v>80000</v>
      </c>
      <c r="P683" s="71">
        <v>255600</v>
      </c>
    </row>
    <row r="684" spans="1:16" ht="43.2" x14ac:dyDescent="0.3">
      <c r="A684" s="181"/>
      <c r="B684" s="181"/>
      <c r="C684" s="181"/>
      <c r="D684" s="181"/>
      <c r="E684" s="181"/>
      <c r="F684" s="181"/>
      <c r="G684" s="181"/>
      <c r="H684" s="186"/>
      <c r="I684" s="186"/>
      <c r="J684" s="181"/>
      <c r="K684" s="181"/>
      <c r="L684" s="69" t="s">
        <v>2641</v>
      </c>
      <c r="M684" s="181" t="s">
        <v>149</v>
      </c>
      <c r="N684" s="69" t="s">
        <v>4315</v>
      </c>
      <c r="O684" s="71">
        <v>200000</v>
      </c>
      <c r="P684" s="71">
        <v>255600</v>
      </c>
    </row>
    <row r="685" spans="1:16" ht="43.2" x14ac:dyDescent="0.3">
      <c r="A685" s="181"/>
      <c r="B685" s="181"/>
      <c r="C685" s="181"/>
      <c r="D685" s="181"/>
      <c r="E685" s="181"/>
      <c r="F685" s="181"/>
      <c r="G685" s="181"/>
      <c r="H685" s="72" t="s">
        <v>4353</v>
      </c>
      <c r="I685" s="185">
        <v>45125</v>
      </c>
      <c r="J685" s="69" t="s">
        <v>4220</v>
      </c>
      <c r="K685" s="182">
        <v>45125</v>
      </c>
      <c r="L685" s="180" t="s">
        <v>89</v>
      </c>
      <c r="M685" s="180" t="s">
        <v>136</v>
      </c>
      <c r="N685" s="69" t="s">
        <v>4217</v>
      </c>
      <c r="O685" s="71">
        <v>992000</v>
      </c>
      <c r="P685" s="71">
        <v>0</v>
      </c>
    </row>
    <row r="686" spans="1:16" ht="43.2" x14ac:dyDescent="0.3">
      <c r="A686" s="181"/>
      <c r="B686" s="181"/>
      <c r="C686" s="181"/>
      <c r="D686" s="181"/>
      <c r="E686" s="181"/>
      <c r="F686" s="181"/>
      <c r="G686" s="181"/>
      <c r="H686" s="72" t="s">
        <v>4355</v>
      </c>
      <c r="I686" s="185">
        <v>45125</v>
      </c>
      <c r="J686" s="69" t="s">
        <v>4223</v>
      </c>
      <c r="K686" s="183">
        <v>45125</v>
      </c>
      <c r="L686" s="181" t="s">
        <v>89</v>
      </c>
      <c r="M686" s="181" t="s">
        <v>136</v>
      </c>
      <c r="N686" s="69" t="s">
        <v>4221</v>
      </c>
      <c r="O686" s="71">
        <v>995000</v>
      </c>
      <c r="P686" s="71">
        <v>0</v>
      </c>
    </row>
    <row r="687" spans="1:16" ht="43.2" x14ac:dyDescent="0.3">
      <c r="A687" s="181"/>
      <c r="B687" s="181"/>
      <c r="C687" s="181"/>
      <c r="D687" s="181"/>
      <c r="E687" s="181"/>
      <c r="F687" s="181"/>
      <c r="G687" s="181"/>
      <c r="H687" s="72" t="s">
        <v>4357</v>
      </c>
      <c r="I687" s="185">
        <v>45125</v>
      </c>
      <c r="J687" s="69" t="s">
        <v>4226</v>
      </c>
      <c r="K687" s="183">
        <v>45125</v>
      </c>
      <c r="L687" s="181" t="s">
        <v>89</v>
      </c>
      <c r="M687" s="181" t="s">
        <v>136</v>
      </c>
      <c r="N687" s="69" t="s">
        <v>4224</v>
      </c>
      <c r="O687" s="71">
        <v>1000000</v>
      </c>
      <c r="P687" s="71">
        <v>0</v>
      </c>
    </row>
    <row r="688" spans="1:16" ht="43.2" x14ac:dyDescent="0.3">
      <c r="A688" s="181"/>
      <c r="B688" s="181"/>
      <c r="C688" s="181"/>
      <c r="D688" s="181"/>
      <c r="E688" s="181"/>
      <c r="F688" s="181"/>
      <c r="G688" s="181"/>
      <c r="H688" s="72" t="s">
        <v>4359</v>
      </c>
      <c r="I688" s="185">
        <v>45125</v>
      </c>
      <c r="J688" s="69" t="s">
        <v>4229</v>
      </c>
      <c r="K688" s="183">
        <v>45125</v>
      </c>
      <c r="L688" s="181" t="s">
        <v>89</v>
      </c>
      <c r="M688" s="181" t="s">
        <v>136</v>
      </c>
      <c r="N688" s="69" t="s">
        <v>4227</v>
      </c>
      <c r="O688" s="71">
        <v>1000000</v>
      </c>
      <c r="P688" s="71">
        <v>0</v>
      </c>
    </row>
    <row r="689" spans="1:16" ht="43.2" x14ac:dyDescent="0.3">
      <c r="A689" s="181"/>
      <c r="B689" s="181"/>
      <c r="C689" s="181"/>
      <c r="D689" s="181"/>
      <c r="E689" s="181"/>
      <c r="F689" s="181"/>
      <c r="G689" s="181"/>
      <c r="H689" s="72" t="s">
        <v>4361</v>
      </c>
      <c r="I689" s="185">
        <v>45125</v>
      </c>
      <c r="J689" s="69" t="s">
        <v>4232</v>
      </c>
      <c r="K689" s="183">
        <v>45125</v>
      </c>
      <c r="L689" s="180" t="s">
        <v>90</v>
      </c>
      <c r="M689" s="181" t="s">
        <v>136</v>
      </c>
      <c r="N689" s="69" t="s">
        <v>4230</v>
      </c>
      <c r="O689" s="71">
        <v>1490000</v>
      </c>
      <c r="P689" s="71">
        <v>0</v>
      </c>
    </row>
    <row r="690" spans="1:16" ht="43.2" x14ac:dyDescent="0.3">
      <c r="A690" s="181"/>
      <c r="B690" s="181"/>
      <c r="C690" s="181"/>
      <c r="D690" s="181"/>
      <c r="E690" s="181"/>
      <c r="F690" s="181"/>
      <c r="G690" s="181"/>
      <c r="H690" s="72" t="s">
        <v>4363</v>
      </c>
      <c r="I690" s="185">
        <v>45125</v>
      </c>
      <c r="J690" s="69" t="s">
        <v>4235</v>
      </c>
      <c r="K690" s="183">
        <v>45125</v>
      </c>
      <c r="L690" s="181" t="s">
        <v>90</v>
      </c>
      <c r="M690" s="181" t="s">
        <v>136</v>
      </c>
      <c r="N690" s="69" t="s">
        <v>4233</v>
      </c>
      <c r="O690" s="71">
        <v>1500000</v>
      </c>
      <c r="P690" s="71">
        <v>0</v>
      </c>
    </row>
    <row r="691" spans="1:16" ht="43.2" x14ac:dyDescent="0.3">
      <c r="A691" s="181"/>
      <c r="B691" s="181"/>
      <c r="C691" s="181"/>
      <c r="D691" s="181"/>
      <c r="E691" s="181"/>
      <c r="F691" s="181"/>
      <c r="G691" s="181"/>
      <c r="H691" s="72" t="s">
        <v>4365</v>
      </c>
      <c r="I691" s="185">
        <v>45125</v>
      </c>
      <c r="J691" s="69" t="s">
        <v>4238</v>
      </c>
      <c r="K691" s="183">
        <v>45125</v>
      </c>
      <c r="L691" s="181" t="s">
        <v>90</v>
      </c>
      <c r="M691" s="181" t="s">
        <v>136</v>
      </c>
      <c r="N691" s="69" t="s">
        <v>4236</v>
      </c>
      <c r="O691" s="71">
        <v>1495000</v>
      </c>
      <c r="P691" s="71">
        <v>0</v>
      </c>
    </row>
    <row r="692" spans="1:16" ht="43.2" x14ac:dyDescent="0.3">
      <c r="A692" s="181"/>
      <c r="B692" s="181"/>
      <c r="C692" s="181"/>
      <c r="D692" s="181"/>
      <c r="E692" s="181"/>
      <c r="F692" s="181"/>
      <c r="G692" s="181"/>
      <c r="H692" s="72" t="s">
        <v>4367</v>
      </c>
      <c r="I692" s="185">
        <v>45125</v>
      </c>
      <c r="J692" s="69" t="s">
        <v>4241</v>
      </c>
      <c r="K692" s="183">
        <v>45125</v>
      </c>
      <c r="L692" s="181" t="s">
        <v>90</v>
      </c>
      <c r="M692" s="181" t="s">
        <v>136</v>
      </c>
      <c r="N692" s="69" t="s">
        <v>4239</v>
      </c>
      <c r="O692" s="71">
        <v>1500000</v>
      </c>
      <c r="P692" s="71">
        <v>0</v>
      </c>
    </row>
    <row r="693" spans="1:16" ht="43.2" x14ac:dyDescent="0.3">
      <c r="A693" s="181"/>
      <c r="B693" s="181"/>
      <c r="C693" s="181"/>
      <c r="D693" s="181"/>
      <c r="E693" s="181"/>
      <c r="F693" s="181"/>
      <c r="G693" s="181"/>
      <c r="H693" s="187" t="s">
        <v>4369</v>
      </c>
      <c r="I693" s="185">
        <v>45125</v>
      </c>
      <c r="J693" s="180" t="s">
        <v>4244</v>
      </c>
      <c r="K693" s="183">
        <v>45125</v>
      </c>
      <c r="L693" s="69" t="s">
        <v>1712</v>
      </c>
      <c r="M693" s="181" t="s">
        <v>136</v>
      </c>
      <c r="N693" s="69" t="s">
        <v>4242</v>
      </c>
      <c r="O693" s="71">
        <v>800000</v>
      </c>
      <c r="P693" s="71">
        <v>0</v>
      </c>
    </row>
    <row r="694" spans="1:16" ht="43.2" x14ac:dyDescent="0.3">
      <c r="A694" s="181"/>
      <c r="B694" s="181"/>
      <c r="C694" s="181"/>
      <c r="D694" s="181"/>
      <c r="E694" s="181"/>
      <c r="F694" s="181"/>
      <c r="G694" s="181"/>
      <c r="H694" s="186"/>
      <c r="I694" s="186"/>
      <c r="J694" s="181"/>
      <c r="K694" s="181"/>
      <c r="L694" s="69" t="s">
        <v>1717</v>
      </c>
      <c r="M694" s="181" t="s">
        <v>136</v>
      </c>
      <c r="N694" s="69" t="s">
        <v>4242</v>
      </c>
      <c r="O694" s="71">
        <v>880000</v>
      </c>
      <c r="P694" s="71">
        <v>0</v>
      </c>
    </row>
    <row r="695" spans="1:16" ht="43.2" x14ac:dyDescent="0.3">
      <c r="A695" s="181"/>
      <c r="B695" s="181"/>
      <c r="C695" s="181"/>
      <c r="D695" s="181"/>
      <c r="E695" s="181"/>
      <c r="F695" s="181"/>
      <c r="G695" s="181"/>
      <c r="H695" s="72" t="s">
        <v>3767</v>
      </c>
      <c r="I695" s="73">
        <v>45069</v>
      </c>
      <c r="J695" s="69" t="s">
        <v>3738</v>
      </c>
      <c r="K695" s="70">
        <v>45034</v>
      </c>
      <c r="L695" s="69" t="s">
        <v>202</v>
      </c>
      <c r="M695" s="69" t="s">
        <v>130</v>
      </c>
      <c r="N695" s="69" t="s">
        <v>3736</v>
      </c>
      <c r="O695" s="71">
        <v>1750000</v>
      </c>
      <c r="P695" s="71">
        <v>0</v>
      </c>
    </row>
    <row r="696" spans="1:16" ht="43.2" x14ac:dyDescent="0.3">
      <c r="A696" s="181"/>
      <c r="B696" s="181"/>
      <c r="C696" s="181"/>
      <c r="D696" s="181"/>
      <c r="E696" s="181"/>
      <c r="F696" s="181"/>
      <c r="G696" s="181"/>
      <c r="H696" s="72" t="s">
        <v>4057</v>
      </c>
      <c r="I696" s="184">
        <v>45103</v>
      </c>
      <c r="J696" s="69" t="s">
        <v>3925</v>
      </c>
      <c r="K696" s="70">
        <v>45019</v>
      </c>
      <c r="L696" s="69" t="s">
        <v>2517</v>
      </c>
      <c r="M696" s="69" t="s">
        <v>227</v>
      </c>
      <c r="N696" s="69" t="s">
        <v>3923</v>
      </c>
      <c r="O696" s="71">
        <v>150000</v>
      </c>
      <c r="P696" s="71">
        <v>0</v>
      </c>
    </row>
    <row r="697" spans="1:16" ht="43.2" x14ac:dyDescent="0.3">
      <c r="A697" s="181"/>
      <c r="B697" s="181"/>
      <c r="C697" s="181"/>
      <c r="D697" s="181"/>
      <c r="E697" s="181"/>
      <c r="F697" s="181"/>
      <c r="G697" s="181"/>
      <c r="H697" s="72" t="s">
        <v>3948</v>
      </c>
      <c r="I697" s="185">
        <v>45103</v>
      </c>
      <c r="J697" s="69" t="s">
        <v>3928</v>
      </c>
      <c r="K697" s="70">
        <v>45047</v>
      </c>
      <c r="L697" s="69" t="s">
        <v>3831</v>
      </c>
      <c r="M697" s="69" t="s">
        <v>67</v>
      </c>
      <c r="N697" s="69" t="s">
        <v>3926</v>
      </c>
      <c r="O697" s="71">
        <v>850000</v>
      </c>
      <c r="P697" s="71">
        <v>0</v>
      </c>
    </row>
    <row r="698" spans="1:16" ht="43.2" x14ac:dyDescent="0.3">
      <c r="A698" s="181"/>
      <c r="B698" s="181"/>
      <c r="C698" s="181"/>
      <c r="D698" s="181"/>
      <c r="E698" s="181"/>
      <c r="F698" s="181"/>
      <c r="G698" s="181"/>
      <c r="H698" s="72" t="s">
        <v>3916</v>
      </c>
      <c r="I698" s="185">
        <v>45103</v>
      </c>
      <c r="J698" s="69" t="s">
        <v>3931</v>
      </c>
      <c r="K698" s="70">
        <v>45050</v>
      </c>
      <c r="L698" s="69" t="s">
        <v>70</v>
      </c>
      <c r="M698" s="69" t="s">
        <v>69</v>
      </c>
      <c r="N698" s="69" t="s">
        <v>3929</v>
      </c>
      <c r="O698" s="71">
        <v>300000</v>
      </c>
      <c r="P698" s="71">
        <v>0</v>
      </c>
    </row>
    <row r="699" spans="1:16" ht="57.6" x14ac:dyDescent="0.3">
      <c r="A699" s="181"/>
      <c r="B699" s="181"/>
      <c r="C699" s="181"/>
      <c r="D699" s="181"/>
      <c r="E699" s="181"/>
      <c r="F699" s="181"/>
      <c r="G699" s="181"/>
      <c r="H699" s="72" t="s">
        <v>4062</v>
      </c>
      <c r="I699" s="185">
        <v>45103</v>
      </c>
      <c r="J699" s="69" t="s">
        <v>3935</v>
      </c>
      <c r="K699" s="182">
        <v>45076</v>
      </c>
      <c r="L699" s="69" t="s">
        <v>2870</v>
      </c>
      <c r="M699" s="69" t="s">
        <v>209</v>
      </c>
      <c r="N699" s="69" t="s">
        <v>3932</v>
      </c>
      <c r="O699" s="71">
        <v>144900</v>
      </c>
      <c r="P699" s="71">
        <v>0</v>
      </c>
    </row>
    <row r="700" spans="1:16" ht="43.2" x14ac:dyDescent="0.3">
      <c r="A700" s="181"/>
      <c r="B700" s="181"/>
      <c r="C700" s="181"/>
      <c r="D700" s="181"/>
      <c r="E700" s="181"/>
      <c r="F700" s="181"/>
      <c r="G700" s="181"/>
      <c r="H700" s="72" t="s">
        <v>3919</v>
      </c>
      <c r="I700" s="185">
        <v>45103</v>
      </c>
      <c r="J700" s="69" t="s">
        <v>3938</v>
      </c>
      <c r="K700" s="183">
        <v>45076</v>
      </c>
      <c r="L700" s="180" t="s">
        <v>73</v>
      </c>
      <c r="M700" s="180" t="s">
        <v>72</v>
      </c>
      <c r="N700" s="69" t="s">
        <v>3936</v>
      </c>
      <c r="O700" s="71">
        <v>310000</v>
      </c>
      <c r="P700" s="71">
        <v>0</v>
      </c>
    </row>
    <row r="701" spans="1:16" ht="43.2" x14ac:dyDescent="0.3">
      <c r="A701" s="181"/>
      <c r="B701" s="181"/>
      <c r="C701" s="181"/>
      <c r="D701" s="181"/>
      <c r="E701" s="181"/>
      <c r="F701" s="181"/>
      <c r="G701" s="181"/>
      <c r="H701" s="72" t="s">
        <v>3922</v>
      </c>
      <c r="I701" s="185">
        <v>45103</v>
      </c>
      <c r="J701" s="69" t="s">
        <v>3942</v>
      </c>
      <c r="K701" s="182">
        <v>45077</v>
      </c>
      <c r="L701" s="181" t="s">
        <v>73</v>
      </c>
      <c r="M701" s="181" t="s">
        <v>72</v>
      </c>
      <c r="N701" s="69" t="s">
        <v>3939</v>
      </c>
      <c r="O701" s="71">
        <v>1172000</v>
      </c>
      <c r="P701" s="71">
        <v>0</v>
      </c>
    </row>
    <row r="702" spans="1:16" ht="43.2" x14ac:dyDescent="0.3">
      <c r="A702" s="181"/>
      <c r="B702" s="181"/>
      <c r="C702" s="181"/>
      <c r="D702" s="181"/>
      <c r="E702" s="181"/>
      <c r="F702" s="181"/>
      <c r="G702" s="181"/>
      <c r="H702" s="72" t="s">
        <v>4039</v>
      </c>
      <c r="I702" s="185">
        <v>45103</v>
      </c>
      <c r="J702" s="69" t="s">
        <v>3945</v>
      </c>
      <c r="K702" s="183">
        <v>45077</v>
      </c>
      <c r="L702" s="181" t="s">
        <v>73</v>
      </c>
      <c r="M702" s="181" t="s">
        <v>72</v>
      </c>
      <c r="N702" s="69" t="s">
        <v>3943</v>
      </c>
      <c r="O702" s="71">
        <v>360000</v>
      </c>
      <c r="P702" s="71">
        <v>0</v>
      </c>
    </row>
    <row r="703" spans="1:16" ht="28.8" x14ac:dyDescent="0.3">
      <c r="A703" s="181"/>
      <c r="B703" s="181"/>
      <c r="C703" s="181"/>
      <c r="D703" s="181"/>
      <c r="E703" s="181"/>
      <c r="F703" s="181"/>
      <c r="G703" s="181"/>
      <c r="H703" s="72" t="s">
        <v>4069</v>
      </c>
      <c r="I703" s="185">
        <v>45103</v>
      </c>
      <c r="J703" s="69" t="s">
        <v>3951</v>
      </c>
      <c r="K703" s="70">
        <v>45030</v>
      </c>
      <c r="L703" s="69" t="s">
        <v>131</v>
      </c>
      <c r="M703" s="180" t="s">
        <v>130</v>
      </c>
      <c r="N703" s="69" t="s">
        <v>3949</v>
      </c>
      <c r="O703" s="71">
        <v>110000</v>
      </c>
      <c r="P703" s="71">
        <v>0</v>
      </c>
    </row>
    <row r="704" spans="1:16" ht="43.2" x14ac:dyDescent="0.3">
      <c r="A704" s="181"/>
      <c r="B704" s="181"/>
      <c r="C704" s="181"/>
      <c r="D704" s="181"/>
      <c r="E704" s="181"/>
      <c r="F704" s="181"/>
      <c r="G704" s="181"/>
      <c r="H704" s="72" t="s">
        <v>4071</v>
      </c>
      <c r="I704" s="185">
        <v>45103</v>
      </c>
      <c r="J704" s="69" t="s">
        <v>3954</v>
      </c>
      <c r="K704" s="70">
        <v>45048</v>
      </c>
      <c r="L704" s="69" t="s">
        <v>204</v>
      </c>
      <c r="M704" s="181" t="s">
        <v>130</v>
      </c>
      <c r="N704" s="69" t="s">
        <v>3952</v>
      </c>
      <c r="O704" s="71">
        <v>360720</v>
      </c>
      <c r="P704" s="71">
        <v>0</v>
      </c>
    </row>
    <row r="705" spans="1:16" ht="57.6" x14ac:dyDescent="0.3">
      <c r="A705" s="181"/>
      <c r="B705" s="181"/>
      <c r="C705" s="181"/>
      <c r="D705" s="181"/>
      <c r="E705" s="181"/>
      <c r="F705" s="181"/>
      <c r="G705" s="181"/>
      <c r="H705" s="72" t="s">
        <v>4044</v>
      </c>
      <c r="I705" s="185">
        <v>45103</v>
      </c>
      <c r="J705" s="69" t="s">
        <v>3957</v>
      </c>
      <c r="K705" s="182">
        <v>45061</v>
      </c>
      <c r="L705" s="180" t="s">
        <v>131</v>
      </c>
      <c r="M705" s="181" t="s">
        <v>130</v>
      </c>
      <c r="N705" s="69" t="s">
        <v>3955</v>
      </c>
      <c r="O705" s="71">
        <v>1993700</v>
      </c>
      <c r="P705" s="71">
        <v>0</v>
      </c>
    </row>
    <row r="706" spans="1:16" ht="43.2" x14ac:dyDescent="0.3">
      <c r="A706" s="181"/>
      <c r="B706" s="181"/>
      <c r="C706" s="181"/>
      <c r="D706" s="181"/>
      <c r="E706" s="181"/>
      <c r="F706" s="181"/>
      <c r="G706" s="181"/>
      <c r="H706" s="72" t="s">
        <v>4047</v>
      </c>
      <c r="I706" s="185">
        <v>45103</v>
      </c>
      <c r="J706" s="69" t="s">
        <v>3960</v>
      </c>
      <c r="K706" s="183">
        <v>45061</v>
      </c>
      <c r="L706" s="181" t="s">
        <v>131</v>
      </c>
      <c r="M706" s="181" t="s">
        <v>130</v>
      </c>
      <c r="N706" s="69" t="s">
        <v>3958</v>
      </c>
      <c r="O706" s="71">
        <v>2198000</v>
      </c>
      <c r="P706" s="71">
        <v>247523</v>
      </c>
    </row>
    <row r="707" spans="1:16" ht="43.2" x14ac:dyDescent="0.3">
      <c r="A707" s="181"/>
      <c r="B707" s="181"/>
      <c r="C707" s="181"/>
      <c r="D707" s="181"/>
      <c r="E707" s="181"/>
      <c r="F707" s="181"/>
      <c r="G707" s="181"/>
      <c r="H707" s="72" t="s">
        <v>4031</v>
      </c>
      <c r="I707" s="185">
        <v>45103</v>
      </c>
      <c r="J707" s="69" t="s">
        <v>3964</v>
      </c>
      <c r="K707" s="182">
        <v>45072</v>
      </c>
      <c r="L707" s="180" t="s">
        <v>134</v>
      </c>
      <c r="M707" s="181" t="s">
        <v>130</v>
      </c>
      <c r="N707" s="69" t="s">
        <v>3961</v>
      </c>
      <c r="O707" s="71">
        <v>135100</v>
      </c>
      <c r="P707" s="71">
        <v>0</v>
      </c>
    </row>
    <row r="708" spans="1:16" ht="43.2" x14ac:dyDescent="0.3">
      <c r="A708" s="181"/>
      <c r="B708" s="181"/>
      <c r="C708" s="181"/>
      <c r="D708" s="181"/>
      <c r="E708" s="181"/>
      <c r="F708" s="181"/>
      <c r="G708" s="181"/>
      <c r="H708" s="72" t="s">
        <v>4034</v>
      </c>
      <c r="I708" s="185">
        <v>45103</v>
      </c>
      <c r="J708" s="69" t="s">
        <v>3967</v>
      </c>
      <c r="K708" s="183">
        <v>45072</v>
      </c>
      <c r="L708" s="181" t="s">
        <v>134</v>
      </c>
      <c r="M708" s="181" t="s">
        <v>130</v>
      </c>
      <c r="N708" s="69" t="s">
        <v>3965</v>
      </c>
      <c r="O708" s="71">
        <v>385000</v>
      </c>
      <c r="P708" s="71">
        <v>0</v>
      </c>
    </row>
    <row r="709" spans="1:16" ht="28.8" x14ac:dyDescent="0.3">
      <c r="A709" s="181"/>
      <c r="B709" s="181"/>
      <c r="C709" s="181"/>
      <c r="D709" s="181"/>
      <c r="E709" s="181"/>
      <c r="F709" s="181"/>
      <c r="G709" s="181"/>
      <c r="H709" s="72" t="s">
        <v>3935</v>
      </c>
      <c r="I709" s="185">
        <v>45103</v>
      </c>
      <c r="J709" s="69" t="s">
        <v>3970</v>
      </c>
      <c r="K709" s="182">
        <v>45076</v>
      </c>
      <c r="L709" s="181" t="s">
        <v>134</v>
      </c>
      <c r="M709" s="181" t="s">
        <v>130</v>
      </c>
      <c r="N709" s="69" t="s">
        <v>3968</v>
      </c>
      <c r="O709" s="71">
        <v>1100000</v>
      </c>
      <c r="P709" s="71">
        <v>0</v>
      </c>
    </row>
    <row r="710" spans="1:16" ht="43.2" x14ac:dyDescent="0.3">
      <c r="A710" s="181"/>
      <c r="B710" s="181"/>
      <c r="C710" s="181"/>
      <c r="D710" s="181"/>
      <c r="E710" s="181"/>
      <c r="F710" s="181"/>
      <c r="G710" s="181"/>
      <c r="H710" s="72" t="s">
        <v>3928</v>
      </c>
      <c r="I710" s="185">
        <v>45103</v>
      </c>
      <c r="J710" s="69" t="s">
        <v>3973</v>
      </c>
      <c r="K710" s="183">
        <v>45076</v>
      </c>
      <c r="L710" s="181" t="s">
        <v>134</v>
      </c>
      <c r="M710" s="181" t="s">
        <v>130</v>
      </c>
      <c r="N710" s="69" t="s">
        <v>3971</v>
      </c>
      <c r="O710" s="71">
        <v>1904000</v>
      </c>
      <c r="P710" s="71">
        <v>0</v>
      </c>
    </row>
    <row r="711" spans="1:16" ht="43.2" x14ac:dyDescent="0.3">
      <c r="A711" s="181"/>
      <c r="B711" s="181"/>
      <c r="C711" s="181"/>
      <c r="D711" s="181"/>
      <c r="E711" s="181"/>
      <c r="F711" s="181"/>
      <c r="G711" s="181"/>
      <c r="H711" s="72" t="s">
        <v>3931</v>
      </c>
      <c r="I711" s="185">
        <v>45103</v>
      </c>
      <c r="J711" s="69" t="s">
        <v>3976</v>
      </c>
      <c r="K711" s="182">
        <v>45077</v>
      </c>
      <c r="L711" s="181" t="s">
        <v>134</v>
      </c>
      <c r="M711" s="181" t="s">
        <v>130</v>
      </c>
      <c r="N711" s="69" t="s">
        <v>3974</v>
      </c>
      <c r="O711" s="71">
        <v>1320000</v>
      </c>
      <c r="P711" s="71">
        <v>0</v>
      </c>
    </row>
    <row r="712" spans="1:16" ht="43.2" x14ac:dyDescent="0.3">
      <c r="A712" s="181"/>
      <c r="B712" s="181"/>
      <c r="C712" s="181"/>
      <c r="D712" s="181"/>
      <c r="E712" s="181"/>
      <c r="F712" s="181"/>
      <c r="G712" s="181"/>
      <c r="H712" s="72" t="s">
        <v>3938</v>
      </c>
      <c r="I712" s="185">
        <v>45103</v>
      </c>
      <c r="J712" s="69" t="s">
        <v>3979</v>
      </c>
      <c r="K712" s="183">
        <v>45077</v>
      </c>
      <c r="L712" s="181" t="s">
        <v>134</v>
      </c>
      <c r="M712" s="181" t="s">
        <v>130</v>
      </c>
      <c r="N712" s="69" t="s">
        <v>3977</v>
      </c>
      <c r="O712" s="71">
        <v>3300000</v>
      </c>
      <c r="P712" s="71">
        <v>99000</v>
      </c>
    </row>
    <row r="713" spans="1:16" ht="43.2" x14ac:dyDescent="0.3">
      <c r="A713" s="181"/>
      <c r="B713" s="181"/>
      <c r="C713" s="181"/>
      <c r="D713" s="181"/>
      <c r="E713" s="181"/>
      <c r="F713" s="181"/>
      <c r="G713" s="181"/>
      <c r="H713" s="72" t="s">
        <v>4084</v>
      </c>
      <c r="I713" s="185">
        <v>45103</v>
      </c>
      <c r="J713" s="69" t="s">
        <v>4085</v>
      </c>
      <c r="K713" s="70">
        <v>45082</v>
      </c>
      <c r="L713" s="69" t="s">
        <v>204</v>
      </c>
      <c r="M713" s="181" t="s">
        <v>130</v>
      </c>
      <c r="N713" s="69" t="s">
        <v>4080</v>
      </c>
      <c r="O713" s="71">
        <v>360720</v>
      </c>
      <c r="P713" s="71">
        <v>0</v>
      </c>
    </row>
    <row r="714" spans="1:16" ht="43.2" x14ac:dyDescent="0.3">
      <c r="A714" s="181"/>
      <c r="B714" s="181"/>
      <c r="C714" s="181"/>
      <c r="D714" s="181"/>
      <c r="E714" s="181"/>
      <c r="F714" s="181"/>
      <c r="G714" s="181"/>
      <c r="H714" s="72" t="s">
        <v>3942</v>
      </c>
      <c r="I714" s="185">
        <v>45103</v>
      </c>
      <c r="J714" s="69" t="s">
        <v>3982</v>
      </c>
      <c r="K714" s="182">
        <v>45055</v>
      </c>
      <c r="L714" s="180" t="s">
        <v>89</v>
      </c>
      <c r="M714" s="180" t="s">
        <v>136</v>
      </c>
      <c r="N714" s="69" t="s">
        <v>3980</v>
      </c>
      <c r="O714" s="71">
        <v>995000</v>
      </c>
      <c r="P714" s="71">
        <v>0</v>
      </c>
    </row>
    <row r="715" spans="1:16" ht="43.2" x14ac:dyDescent="0.3">
      <c r="A715" s="181"/>
      <c r="B715" s="181"/>
      <c r="C715" s="181"/>
      <c r="D715" s="181"/>
      <c r="E715" s="181"/>
      <c r="F715" s="181"/>
      <c r="G715" s="181"/>
      <c r="H715" s="72" t="s">
        <v>3945</v>
      </c>
      <c r="I715" s="185">
        <v>45103</v>
      </c>
      <c r="J715" s="69" t="s">
        <v>3985</v>
      </c>
      <c r="K715" s="183">
        <v>45055</v>
      </c>
      <c r="L715" s="181" t="s">
        <v>89</v>
      </c>
      <c r="M715" s="181" t="s">
        <v>136</v>
      </c>
      <c r="N715" s="69" t="s">
        <v>3983</v>
      </c>
      <c r="O715" s="71">
        <v>992000</v>
      </c>
      <c r="P715" s="71">
        <v>0</v>
      </c>
    </row>
    <row r="716" spans="1:16" ht="43.2" x14ac:dyDescent="0.3">
      <c r="A716" s="181"/>
      <c r="B716" s="181"/>
      <c r="C716" s="181"/>
      <c r="D716" s="181"/>
      <c r="E716" s="181"/>
      <c r="F716" s="181"/>
      <c r="G716" s="181"/>
      <c r="H716" s="72" t="s">
        <v>3957</v>
      </c>
      <c r="I716" s="185">
        <v>45103</v>
      </c>
      <c r="J716" s="69" t="s">
        <v>3988</v>
      </c>
      <c r="K716" s="183">
        <v>45055</v>
      </c>
      <c r="L716" s="181" t="s">
        <v>89</v>
      </c>
      <c r="M716" s="181" t="s">
        <v>136</v>
      </c>
      <c r="N716" s="69" t="s">
        <v>3986</v>
      </c>
      <c r="O716" s="71">
        <v>998000</v>
      </c>
      <c r="P716" s="71">
        <v>0</v>
      </c>
    </row>
    <row r="717" spans="1:16" ht="43.2" x14ac:dyDescent="0.3">
      <c r="A717" s="181"/>
      <c r="B717" s="181"/>
      <c r="C717" s="181"/>
      <c r="D717" s="181"/>
      <c r="E717" s="181"/>
      <c r="F717" s="181"/>
      <c r="G717" s="181"/>
      <c r="H717" s="72" t="s">
        <v>3960</v>
      </c>
      <c r="I717" s="185">
        <v>45103</v>
      </c>
      <c r="J717" s="69" t="s">
        <v>3991</v>
      </c>
      <c r="K717" s="183">
        <v>45055</v>
      </c>
      <c r="L717" s="180" t="s">
        <v>90</v>
      </c>
      <c r="M717" s="181" t="s">
        <v>136</v>
      </c>
      <c r="N717" s="69" t="s">
        <v>3989</v>
      </c>
      <c r="O717" s="71">
        <v>1480000</v>
      </c>
      <c r="P717" s="71">
        <v>0</v>
      </c>
    </row>
    <row r="718" spans="1:16" ht="43.2" x14ac:dyDescent="0.3">
      <c r="A718" s="181"/>
      <c r="B718" s="181"/>
      <c r="C718" s="181"/>
      <c r="D718" s="181"/>
      <c r="E718" s="181"/>
      <c r="F718" s="181"/>
      <c r="G718" s="181"/>
      <c r="H718" s="72" t="s">
        <v>3964</v>
      </c>
      <c r="I718" s="185">
        <v>45103</v>
      </c>
      <c r="J718" s="69" t="s">
        <v>3994</v>
      </c>
      <c r="K718" s="182">
        <v>45054</v>
      </c>
      <c r="L718" s="181" t="s">
        <v>90</v>
      </c>
      <c r="M718" s="181" t="s">
        <v>136</v>
      </c>
      <c r="N718" s="69" t="s">
        <v>3992</v>
      </c>
      <c r="O718" s="71">
        <v>1495000</v>
      </c>
      <c r="P718" s="71">
        <v>0</v>
      </c>
    </row>
    <row r="719" spans="1:16" ht="43.2" x14ac:dyDescent="0.3">
      <c r="A719" s="181"/>
      <c r="B719" s="181"/>
      <c r="C719" s="181"/>
      <c r="D719" s="181"/>
      <c r="E719" s="181"/>
      <c r="F719" s="181"/>
      <c r="G719" s="181"/>
      <c r="H719" s="72" t="s">
        <v>3967</v>
      </c>
      <c r="I719" s="185">
        <v>45103</v>
      </c>
      <c r="J719" s="69" t="s">
        <v>3997</v>
      </c>
      <c r="K719" s="183">
        <v>45054</v>
      </c>
      <c r="L719" s="181" t="s">
        <v>90</v>
      </c>
      <c r="M719" s="181" t="s">
        <v>136</v>
      </c>
      <c r="N719" s="69" t="s">
        <v>3995</v>
      </c>
      <c r="O719" s="71">
        <v>1490000</v>
      </c>
      <c r="P719" s="71">
        <v>0</v>
      </c>
    </row>
    <row r="720" spans="1:16" ht="43.2" x14ac:dyDescent="0.3">
      <c r="A720" s="181"/>
      <c r="B720" s="181"/>
      <c r="C720" s="181"/>
      <c r="D720" s="181"/>
      <c r="E720" s="181"/>
      <c r="F720" s="181"/>
      <c r="G720" s="181"/>
      <c r="H720" s="72" t="s">
        <v>3970</v>
      </c>
      <c r="I720" s="185">
        <v>45103</v>
      </c>
      <c r="J720" s="69" t="s">
        <v>4000</v>
      </c>
      <c r="K720" s="183">
        <v>45054</v>
      </c>
      <c r="L720" s="181" t="s">
        <v>90</v>
      </c>
      <c r="M720" s="181" t="s">
        <v>136</v>
      </c>
      <c r="N720" s="69" t="s">
        <v>3998</v>
      </c>
      <c r="O720" s="71">
        <v>1500000</v>
      </c>
      <c r="P720" s="71">
        <v>0</v>
      </c>
    </row>
    <row r="721" spans="1:16" ht="43.2" x14ac:dyDescent="0.3">
      <c r="A721" s="181"/>
      <c r="B721" s="181"/>
      <c r="C721" s="181"/>
      <c r="D721" s="181"/>
      <c r="E721" s="181"/>
      <c r="F721" s="181"/>
      <c r="G721" s="181"/>
      <c r="H721" s="72" t="s">
        <v>3880</v>
      </c>
      <c r="I721" s="185">
        <v>45103</v>
      </c>
      <c r="J721" s="69" t="s">
        <v>4003</v>
      </c>
      <c r="K721" s="183">
        <v>45054</v>
      </c>
      <c r="L721" s="69" t="s">
        <v>140</v>
      </c>
      <c r="M721" s="69" t="s">
        <v>139</v>
      </c>
      <c r="N721" s="69" t="s">
        <v>4001</v>
      </c>
      <c r="O721" s="71">
        <v>248000</v>
      </c>
      <c r="P721" s="71">
        <v>0</v>
      </c>
    </row>
    <row r="722" spans="1:16" ht="43.2" x14ac:dyDescent="0.3">
      <c r="A722" s="181"/>
      <c r="B722" s="181"/>
      <c r="C722" s="181"/>
      <c r="D722" s="181"/>
      <c r="E722" s="181"/>
      <c r="F722" s="181"/>
      <c r="G722" s="181"/>
      <c r="H722" s="187" t="s">
        <v>4095</v>
      </c>
      <c r="I722" s="185">
        <v>45103</v>
      </c>
      <c r="J722" s="180" t="s">
        <v>4006</v>
      </c>
      <c r="K722" s="182">
        <v>45051</v>
      </c>
      <c r="L722" s="69" t="s">
        <v>151</v>
      </c>
      <c r="M722" s="180" t="s">
        <v>144</v>
      </c>
      <c r="N722" s="69" t="s">
        <v>4004</v>
      </c>
      <c r="O722" s="71">
        <v>850000</v>
      </c>
      <c r="P722" s="71">
        <v>0</v>
      </c>
    </row>
    <row r="723" spans="1:16" ht="43.2" x14ac:dyDescent="0.3">
      <c r="A723" s="181"/>
      <c r="B723" s="181"/>
      <c r="C723" s="181"/>
      <c r="D723" s="181"/>
      <c r="E723" s="181"/>
      <c r="F723" s="181"/>
      <c r="G723" s="181"/>
      <c r="H723" s="186"/>
      <c r="I723" s="186"/>
      <c r="J723" s="181"/>
      <c r="K723" s="181"/>
      <c r="L723" s="69" t="s">
        <v>145</v>
      </c>
      <c r="M723" s="181" t="s">
        <v>144</v>
      </c>
      <c r="N723" s="69" t="s">
        <v>4004</v>
      </c>
      <c r="O723" s="71">
        <v>6108000</v>
      </c>
      <c r="P723" s="71">
        <v>0</v>
      </c>
    </row>
    <row r="724" spans="1:16" ht="43.2" x14ac:dyDescent="0.3">
      <c r="A724" s="181"/>
      <c r="B724" s="181"/>
      <c r="C724" s="181"/>
      <c r="D724" s="181"/>
      <c r="E724" s="181"/>
      <c r="F724" s="181"/>
      <c r="G724" s="181"/>
      <c r="H724" s="72" t="s">
        <v>4097</v>
      </c>
      <c r="I724" s="185">
        <v>45103</v>
      </c>
      <c r="J724" s="69" t="s">
        <v>4009</v>
      </c>
      <c r="K724" s="70">
        <v>45034</v>
      </c>
      <c r="L724" s="69" t="s">
        <v>151</v>
      </c>
      <c r="M724" s="181" t="s">
        <v>144</v>
      </c>
      <c r="N724" s="69" t="s">
        <v>4007</v>
      </c>
      <c r="O724" s="71">
        <v>2274500</v>
      </c>
      <c r="P724" s="71">
        <v>0</v>
      </c>
    </row>
    <row r="725" spans="1:16" ht="43.2" x14ac:dyDescent="0.3">
      <c r="A725" s="181"/>
      <c r="B725" s="181"/>
      <c r="C725" s="181"/>
      <c r="D725" s="181"/>
      <c r="E725" s="181"/>
      <c r="F725" s="181"/>
      <c r="G725" s="181"/>
      <c r="H725" s="72" t="s">
        <v>3885</v>
      </c>
      <c r="I725" s="185">
        <v>45103</v>
      </c>
      <c r="J725" s="69" t="s">
        <v>4013</v>
      </c>
      <c r="K725" s="70">
        <v>45041</v>
      </c>
      <c r="L725" s="69" t="s">
        <v>145</v>
      </c>
      <c r="M725" s="181" t="s">
        <v>144</v>
      </c>
      <c r="N725" s="69" t="s">
        <v>4010</v>
      </c>
      <c r="O725" s="71">
        <v>1555300</v>
      </c>
      <c r="P725" s="71">
        <v>0</v>
      </c>
    </row>
    <row r="726" spans="1:16" ht="43.2" x14ac:dyDescent="0.3">
      <c r="A726" s="181"/>
      <c r="B726" s="181"/>
      <c r="C726" s="181"/>
      <c r="D726" s="181"/>
      <c r="E726" s="181"/>
      <c r="F726" s="181"/>
      <c r="G726" s="181"/>
      <c r="H726" s="72" t="s">
        <v>3887</v>
      </c>
      <c r="I726" s="185">
        <v>45103</v>
      </c>
      <c r="J726" s="69" t="s">
        <v>4016</v>
      </c>
      <c r="K726" s="70">
        <v>45061</v>
      </c>
      <c r="L726" s="69" t="s">
        <v>151</v>
      </c>
      <c r="M726" s="181" t="s">
        <v>144</v>
      </c>
      <c r="N726" s="69" t="s">
        <v>4014</v>
      </c>
      <c r="O726" s="71">
        <v>557500</v>
      </c>
      <c r="P726" s="71">
        <v>0</v>
      </c>
    </row>
    <row r="727" spans="1:16" ht="43.2" x14ac:dyDescent="0.3">
      <c r="A727" s="181"/>
      <c r="B727" s="181"/>
      <c r="C727" s="181"/>
      <c r="D727" s="181"/>
      <c r="E727" s="181"/>
      <c r="F727" s="181"/>
      <c r="G727" s="181"/>
      <c r="H727" s="72" t="s">
        <v>3925</v>
      </c>
      <c r="I727" s="185">
        <v>45103</v>
      </c>
      <c r="J727" s="69" t="s">
        <v>4020</v>
      </c>
      <c r="K727" s="70">
        <v>45031</v>
      </c>
      <c r="L727" s="69" t="s">
        <v>203</v>
      </c>
      <c r="M727" s="181" t="s">
        <v>144</v>
      </c>
      <c r="N727" s="69" t="s">
        <v>4017</v>
      </c>
      <c r="O727" s="71">
        <v>150000</v>
      </c>
      <c r="P727" s="71">
        <v>0</v>
      </c>
    </row>
    <row r="728" spans="1:16" ht="43.2" x14ac:dyDescent="0.3">
      <c r="A728" s="181"/>
      <c r="B728" s="181"/>
      <c r="C728" s="181"/>
      <c r="D728" s="181"/>
      <c r="E728" s="181"/>
      <c r="F728" s="181"/>
      <c r="G728" s="181"/>
      <c r="H728" s="72" t="s">
        <v>3951</v>
      </c>
      <c r="I728" s="185">
        <v>45103</v>
      </c>
      <c r="J728" s="69" t="s">
        <v>4024</v>
      </c>
      <c r="K728" s="70">
        <v>45064</v>
      </c>
      <c r="L728" s="180" t="s">
        <v>145</v>
      </c>
      <c r="M728" s="181" t="s">
        <v>144</v>
      </c>
      <c r="N728" s="69" t="s">
        <v>4021</v>
      </c>
      <c r="O728" s="71">
        <v>436000</v>
      </c>
      <c r="P728" s="71">
        <v>2100</v>
      </c>
    </row>
    <row r="729" spans="1:16" ht="43.2" x14ac:dyDescent="0.3">
      <c r="A729" s="181"/>
      <c r="B729" s="181"/>
      <c r="C729" s="181"/>
      <c r="D729" s="181"/>
      <c r="E729" s="181"/>
      <c r="F729" s="181"/>
      <c r="G729" s="181"/>
      <c r="H729" s="72" t="s">
        <v>3954</v>
      </c>
      <c r="I729" s="185">
        <v>45103</v>
      </c>
      <c r="J729" s="69" t="s">
        <v>4028</v>
      </c>
      <c r="K729" s="70">
        <v>45068</v>
      </c>
      <c r="L729" s="181" t="s">
        <v>145</v>
      </c>
      <c r="M729" s="181" t="s">
        <v>144</v>
      </c>
      <c r="N729" s="69" t="s">
        <v>4025</v>
      </c>
      <c r="O729" s="71">
        <v>1510000</v>
      </c>
      <c r="P729" s="71">
        <v>600</v>
      </c>
    </row>
    <row r="730" spans="1:16" ht="43.2" x14ac:dyDescent="0.3">
      <c r="A730" s="181"/>
      <c r="B730" s="181"/>
      <c r="C730" s="181"/>
      <c r="D730" s="181"/>
      <c r="E730" s="181"/>
      <c r="F730" s="181"/>
      <c r="G730" s="181"/>
      <c r="H730" s="72" t="s">
        <v>4106</v>
      </c>
      <c r="I730" s="185">
        <v>45103</v>
      </c>
      <c r="J730" s="69" t="s">
        <v>4107</v>
      </c>
      <c r="K730" s="70">
        <v>45076</v>
      </c>
      <c r="L730" s="69" t="s">
        <v>2616</v>
      </c>
      <c r="M730" s="69" t="s">
        <v>261</v>
      </c>
      <c r="N730" s="69" t="s">
        <v>4103</v>
      </c>
      <c r="O730" s="71">
        <v>5825000</v>
      </c>
      <c r="P730" s="71">
        <v>682207</v>
      </c>
    </row>
    <row r="731" spans="1:16" ht="43.2" x14ac:dyDescent="0.3">
      <c r="A731" s="181"/>
      <c r="B731" s="181"/>
      <c r="C731" s="181"/>
      <c r="D731" s="181"/>
      <c r="E731" s="181"/>
      <c r="F731" s="181"/>
      <c r="G731" s="181"/>
      <c r="H731" s="72" t="s">
        <v>4151</v>
      </c>
      <c r="I731" s="184">
        <v>45125</v>
      </c>
      <c r="J731" s="69" t="s">
        <v>4163</v>
      </c>
      <c r="K731" s="70">
        <v>45083</v>
      </c>
      <c r="L731" s="69" t="s">
        <v>564</v>
      </c>
      <c r="M731" s="69" t="s">
        <v>64</v>
      </c>
      <c r="N731" s="69" t="s">
        <v>4160</v>
      </c>
      <c r="O731" s="71">
        <v>1440000</v>
      </c>
      <c r="P731" s="71">
        <v>0</v>
      </c>
    </row>
    <row r="732" spans="1:16" ht="43.2" x14ac:dyDescent="0.3">
      <c r="A732" s="181"/>
      <c r="B732" s="181"/>
      <c r="C732" s="181"/>
      <c r="D732" s="181"/>
      <c r="E732" s="181"/>
      <c r="F732" s="181"/>
      <c r="G732" s="181"/>
      <c r="H732" s="72" t="s">
        <v>4330</v>
      </c>
      <c r="I732" s="185">
        <v>45125</v>
      </c>
      <c r="J732" s="69" t="s">
        <v>4167</v>
      </c>
      <c r="K732" s="70">
        <v>45086</v>
      </c>
      <c r="L732" s="69" t="s">
        <v>131</v>
      </c>
      <c r="M732" s="69" t="s">
        <v>130</v>
      </c>
      <c r="N732" s="69" t="s">
        <v>4165</v>
      </c>
      <c r="O732" s="71">
        <v>2141000</v>
      </c>
      <c r="P732" s="71">
        <v>241103</v>
      </c>
    </row>
    <row r="733" spans="1:16" ht="57.6" x14ac:dyDescent="0.3">
      <c r="A733" s="181"/>
      <c r="B733" s="181"/>
      <c r="C733" s="181"/>
      <c r="D733" s="181"/>
      <c r="E733" s="181"/>
      <c r="F733" s="181"/>
      <c r="G733" s="181"/>
      <c r="H733" s="72" t="s">
        <v>4156</v>
      </c>
      <c r="I733" s="185">
        <v>45125</v>
      </c>
      <c r="J733" s="69" t="s">
        <v>4171</v>
      </c>
      <c r="K733" s="70">
        <v>45087</v>
      </c>
      <c r="L733" s="69" t="s">
        <v>564</v>
      </c>
      <c r="M733" s="69" t="s">
        <v>64</v>
      </c>
      <c r="N733" s="69" t="s">
        <v>4168</v>
      </c>
      <c r="O733" s="71">
        <v>3243000</v>
      </c>
      <c r="P733" s="71">
        <v>0</v>
      </c>
    </row>
    <row r="734" spans="1:16" ht="43.2" x14ac:dyDescent="0.3">
      <c r="A734" s="181"/>
      <c r="B734" s="181"/>
      <c r="C734" s="181"/>
      <c r="D734" s="181"/>
      <c r="E734" s="181"/>
      <c r="F734" s="181"/>
      <c r="G734" s="181"/>
      <c r="H734" s="72" t="s">
        <v>4123</v>
      </c>
      <c r="I734" s="185">
        <v>45125</v>
      </c>
      <c r="J734" s="69" t="s">
        <v>4178</v>
      </c>
      <c r="K734" s="70">
        <v>45090</v>
      </c>
      <c r="L734" s="69" t="s">
        <v>2517</v>
      </c>
      <c r="M734" s="69" t="s">
        <v>227</v>
      </c>
      <c r="N734" s="69" t="s">
        <v>4175</v>
      </c>
      <c r="O734" s="71">
        <v>150000</v>
      </c>
      <c r="P734" s="71">
        <v>0</v>
      </c>
    </row>
    <row r="735" spans="1:16" ht="43.2" x14ac:dyDescent="0.3">
      <c r="A735" s="181"/>
      <c r="B735" s="181"/>
      <c r="C735" s="181"/>
      <c r="D735" s="181"/>
      <c r="E735" s="181"/>
      <c r="F735" s="181"/>
      <c r="G735" s="181"/>
      <c r="H735" s="72" t="s">
        <v>4132</v>
      </c>
      <c r="I735" s="185">
        <v>45125</v>
      </c>
      <c r="J735" s="69" t="s">
        <v>4183</v>
      </c>
      <c r="K735" s="70">
        <v>45083</v>
      </c>
      <c r="L735" s="69" t="s">
        <v>4179</v>
      </c>
      <c r="M735" s="69" t="s">
        <v>287</v>
      </c>
      <c r="N735" s="69" t="s">
        <v>4181</v>
      </c>
      <c r="O735" s="71">
        <v>222000</v>
      </c>
      <c r="P735" s="71">
        <v>0</v>
      </c>
    </row>
    <row r="736" spans="1:16" ht="43.2" x14ac:dyDescent="0.3">
      <c r="A736" s="181"/>
      <c r="B736" s="181"/>
      <c r="C736" s="181"/>
      <c r="D736" s="181"/>
      <c r="E736" s="181"/>
      <c r="F736" s="181"/>
      <c r="G736" s="181"/>
      <c r="H736" s="72" t="s">
        <v>4128</v>
      </c>
      <c r="I736" s="185">
        <v>45125</v>
      </c>
      <c r="J736" s="69" t="s">
        <v>4187</v>
      </c>
      <c r="K736" s="70">
        <v>45084</v>
      </c>
      <c r="L736" s="69" t="s">
        <v>70</v>
      </c>
      <c r="M736" s="69" t="s">
        <v>69</v>
      </c>
      <c r="N736" s="69" t="s">
        <v>4184</v>
      </c>
      <c r="O736" s="71">
        <v>1178000</v>
      </c>
      <c r="P736" s="71">
        <v>0</v>
      </c>
    </row>
    <row r="737" spans="1:16" ht="43.2" x14ac:dyDescent="0.3">
      <c r="A737" s="181"/>
      <c r="B737" s="181"/>
      <c r="C737" s="181"/>
      <c r="D737" s="181"/>
      <c r="E737" s="181"/>
      <c r="F737" s="181"/>
      <c r="G737" s="181"/>
      <c r="H737" s="72" t="s">
        <v>4159</v>
      </c>
      <c r="I737" s="185">
        <v>45125</v>
      </c>
      <c r="J737" s="69" t="s">
        <v>4190</v>
      </c>
      <c r="K737" s="182">
        <v>45087</v>
      </c>
      <c r="L737" s="69" t="s">
        <v>2870</v>
      </c>
      <c r="M737" s="69" t="s">
        <v>209</v>
      </c>
      <c r="N737" s="69" t="s">
        <v>4188</v>
      </c>
      <c r="O737" s="71">
        <v>7802313</v>
      </c>
      <c r="P737" s="71">
        <v>0</v>
      </c>
    </row>
    <row r="738" spans="1:16" ht="57.6" x14ac:dyDescent="0.3">
      <c r="A738" s="181"/>
      <c r="B738" s="181"/>
      <c r="C738" s="181"/>
      <c r="D738" s="181"/>
      <c r="E738" s="181"/>
      <c r="F738" s="181"/>
      <c r="G738" s="181"/>
      <c r="H738" s="72" t="s">
        <v>4085</v>
      </c>
      <c r="I738" s="185">
        <v>45125</v>
      </c>
      <c r="J738" s="69" t="s">
        <v>4193</v>
      </c>
      <c r="K738" s="183">
        <v>45087</v>
      </c>
      <c r="L738" s="180" t="s">
        <v>73</v>
      </c>
      <c r="M738" s="180" t="s">
        <v>72</v>
      </c>
      <c r="N738" s="69" t="s">
        <v>4191</v>
      </c>
      <c r="O738" s="71">
        <v>2485682</v>
      </c>
      <c r="P738" s="71">
        <v>0</v>
      </c>
    </row>
    <row r="739" spans="1:16" ht="57.6" x14ac:dyDescent="0.3">
      <c r="A739" s="181"/>
      <c r="B739" s="181"/>
      <c r="C739" s="181"/>
      <c r="D739" s="181"/>
      <c r="E739" s="181"/>
      <c r="F739" s="181"/>
      <c r="G739" s="181"/>
      <c r="H739" s="72" t="s">
        <v>4107</v>
      </c>
      <c r="I739" s="185">
        <v>45125</v>
      </c>
      <c r="J739" s="69" t="s">
        <v>4196</v>
      </c>
      <c r="K739" s="70">
        <v>45094</v>
      </c>
      <c r="L739" s="181" t="s">
        <v>73</v>
      </c>
      <c r="M739" s="181" t="s">
        <v>72</v>
      </c>
      <c r="N739" s="69" t="s">
        <v>4194</v>
      </c>
      <c r="O739" s="71">
        <v>3078500</v>
      </c>
      <c r="P739" s="71">
        <v>0</v>
      </c>
    </row>
    <row r="740" spans="1:16" ht="43.2" x14ac:dyDescent="0.3">
      <c r="A740" s="181"/>
      <c r="B740" s="181"/>
      <c r="C740" s="181"/>
      <c r="D740" s="181"/>
      <c r="E740" s="181"/>
      <c r="F740" s="181"/>
      <c r="G740" s="181"/>
      <c r="H740" s="72" t="s">
        <v>4339</v>
      </c>
      <c r="I740" s="185">
        <v>45125</v>
      </c>
      <c r="J740" s="69" t="s">
        <v>4199</v>
      </c>
      <c r="K740" s="70">
        <v>45077</v>
      </c>
      <c r="L740" s="180" t="s">
        <v>131</v>
      </c>
      <c r="M740" s="180" t="s">
        <v>130</v>
      </c>
      <c r="N740" s="69" t="s">
        <v>4197</v>
      </c>
      <c r="O740" s="71">
        <v>889000</v>
      </c>
      <c r="P740" s="71">
        <v>0</v>
      </c>
    </row>
    <row r="741" spans="1:16" ht="28.8" x14ac:dyDescent="0.3">
      <c r="A741" s="181"/>
      <c r="B741" s="181"/>
      <c r="C741" s="181"/>
      <c r="D741" s="181"/>
      <c r="E741" s="181"/>
      <c r="F741" s="181"/>
      <c r="G741" s="181"/>
      <c r="H741" s="72" t="s">
        <v>4341</v>
      </c>
      <c r="I741" s="185">
        <v>45125</v>
      </c>
      <c r="J741" s="69" t="s">
        <v>4202</v>
      </c>
      <c r="K741" s="70">
        <v>45085</v>
      </c>
      <c r="L741" s="181" t="s">
        <v>131</v>
      </c>
      <c r="M741" s="181" t="s">
        <v>130</v>
      </c>
      <c r="N741" s="69" t="s">
        <v>4200</v>
      </c>
      <c r="O741" s="71">
        <v>850000</v>
      </c>
      <c r="P741" s="71">
        <v>0</v>
      </c>
    </row>
    <row r="742" spans="1:16" ht="57.6" x14ac:dyDescent="0.3">
      <c r="A742" s="181"/>
      <c r="B742" s="181"/>
      <c r="C742" s="181"/>
      <c r="D742" s="181"/>
      <c r="E742" s="181"/>
      <c r="F742" s="181"/>
      <c r="G742" s="181"/>
      <c r="H742" s="72" t="s">
        <v>4343</v>
      </c>
      <c r="I742" s="185">
        <v>45125</v>
      </c>
      <c r="J742" s="69" t="s">
        <v>4174</v>
      </c>
      <c r="K742" s="70">
        <v>45086</v>
      </c>
      <c r="L742" s="181" t="s">
        <v>131</v>
      </c>
      <c r="M742" s="181" t="s">
        <v>130</v>
      </c>
      <c r="N742" s="69" t="s">
        <v>4172</v>
      </c>
      <c r="O742" s="71">
        <v>1745800</v>
      </c>
      <c r="P742" s="71">
        <v>0</v>
      </c>
    </row>
    <row r="743" spans="1:16" ht="28.8" x14ac:dyDescent="0.3">
      <c r="A743" s="181"/>
      <c r="B743" s="181"/>
      <c r="C743" s="181"/>
      <c r="D743" s="181"/>
      <c r="E743" s="181"/>
      <c r="F743" s="181"/>
      <c r="G743" s="181"/>
      <c r="H743" s="72" t="s">
        <v>4345</v>
      </c>
      <c r="I743" s="185">
        <v>45125</v>
      </c>
      <c r="J743" s="69" t="s">
        <v>4206</v>
      </c>
      <c r="K743" s="70">
        <v>45102</v>
      </c>
      <c r="L743" s="181" t="s">
        <v>131</v>
      </c>
      <c r="M743" s="181" t="s">
        <v>130</v>
      </c>
      <c r="N743" s="69" t="s">
        <v>4203</v>
      </c>
      <c r="O743" s="71">
        <v>180000</v>
      </c>
      <c r="P743" s="71">
        <v>0</v>
      </c>
    </row>
    <row r="744" spans="1:16" ht="57.6" x14ac:dyDescent="0.3">
      <c r="A744" s="181"/>
      <c r="B744" s="181"/>
      <c r="C744" s="181"/>
      <c r="D744" s="181"/>
      <c r="E744" s="181"/>
      <c r="F744" s="181"/>
      <c r="G744" s="181"/>
      <c r="H744" s="72" t="s">
        <v>4347</v>
      </c>
      <c r="I744" s="185">
        <v>45125</v>
      </c>
      <c r="J744" s="69" t="s">
        <v>4209</v>
      </c>
      <c r="K744" s="70">
        <v>45086</v>
      </c>
      <c r="L744" s="69" t="s">
        <v>134</v>
      </c>
      <c r="M744" s="181" t="s">
        <v>130</v>
      </c>
      <c r="N744" s="69" t="s">
        <v>4207</v>
      </c>
      <c r="O744" s="71">
        <v>88000</v>
      </c>
      <c r="P744" s="71">
        <v>0</v>
      </c>
    </row>
    <row r="745" spans="1:16" ht="28.8" x14ac:dyDescent="0.3">
      <c r="A745" s="181"/>
      <c r="B745" s="181"/>
      <c r="C745" s="181"/>
      <c r="D745" s="181"/>
      <c r="E745" s="181"/>
      <c r="F745" s="181"/>
      <c r="G745" s="181"/>
      <c r="H745" s="72" t="s">
        <v>4377</v>
      </c>
      <c r="I745" s="185">
        <v>45125</v>
      </c>
      <c r="J745" s="69" t="s">
        <v>4258</v>
      </c>
      <c r="K745" s="70">
        <v>45082</v>
      </c>
      <c r="L745" s="69" t="s">
        <v>258</v>
      </c>
      <c r="M745" s="69" t="s">
        <v>257</v>
      </c>
      <c r="N745" s="69" t="s">
        <v>4256</v>
      </c>
      <c r="O745" s="71">
        <v>4950000</v>
      </c>
      <c r="P745" s="71">
        <v>579730</v>
      </c>
    </row>
    <row r="746" spans="1:16" ht="43.2" x14ac:dyDescent="0.3">
      <c r="A746" s="181"/>
      <c r="B746" s="181"/>
      <c r="C746" s="181"/>
      <c r="D746" s="181"/>
      <c r="E746" s="181"/>
      <c r="F746" s="181"/>
      <c r="G746" s="181"/>
      <c r="H746" s="72" t="s">
        <v>4950</v>
      </c>
      <c r="I746" s="184">
        <v>45135</v>
      </c>
      <c r="J746" s="69" t="s">
        <v>4567</v>
      </c>
      <c r="K746" s="182">
        <v>45124</v>
      </c>
      <c r="L746" s="69" t="s">
        <v>90</v>
      </c>
      <c r="M746" s="180" t="s">
        <v>239</v>
      </c>
      <c r="N746" s="69" t="s">
        <v>4564</v>
      </c>
      <c r="O746" s="71">
        <v>1500000</v>
      </c>
      <c r="P746" s="71">
        <v>0</v>
      </c>
    </row>
    <row r="747" spans="1:16" ht="43.2" x14ac:dyDescent="0.3">
      <c r="A747" s="181"/>
      <c r="B747" s="181"/>
      <c r="C747" s="181"/>
      <c r="D747" s="181"/>
      <c r="E747" s="181"/>
      <c r="F747" s="181"/>
      <c r="G747" s="181"/>
      <c r="H747" s="72" t="s">
        <v>4952</v>
      </c>
      <c r="I747" s="185">
        <v>45135</v>
      </c>
      <c r="J747" s="69" t="s">
        <v>4571</v>
      </c>
      <c r="K747" s="183">
        <v>45124</v>
      </c>
      <c r="L747" s="69" t="s">
        <v>89</v>
      </c>
      <c r="M747" s="181" t="s">
        <v>239</v>
      </c>
      <c r="N747" s="69" t="s">
        <v>4569</v>
      </c>
      <c r="O747" s="71">
        <v>998000</v>
      </c>
      <c r="P747" s="71">
        <v>0</v>
      </c>
    </row>
    <row r="748" spans="1:16" ht="43.2" x14ac:dyDescent="0.3">
      <c r="A748" s="181"/>
      <c r="B748" s="181"/>
      <c r="C748" s="181"/>
      <c r="D748" s="181"/>
      <c r="E748" s="181"/>
      <c r="F748" s="181"/>
      <c r="G748" s="181"/>
      <c r="H748" s="72" t="s">
        <v>4954</v>
      </c>
      <c r="I748" s="185">
        <v>45135</v>
      </c>
      <c r="J748" s="69" t="s">
        <v>4574</v>
      </c>
      <c r="K748" s="183">
        <v>45124</v>
      </c>
      <c r="L748" s="69" t="s">
        <v>1964</v>
      </c>
      <c r="M748" s="181" t="s">
        <v>239</v>
      </c>
      <c r="N748" s="69" t="s">
        <v>4572</v>
      </c>
      <c r="O748" s="71">
        <v>1495000</v>
      </c>
      <c r="P748" s="71">
        <v>29900</v>
      </c>
    </row>
    <row r="749" spans="1:16" ht="43.2" x14ac:dyDescent="0.3">
      <c r="A749" s="181"/>
      <c r="B749" s="181"/>
      <c r="C749" s="181"/>
      <c r="D749" s="181"/>
      <c r="E749" s="181"/>
      <c r="F749" s="181"/>
      <c r="G749" s="181"/>
      <c r="H749" s="72" t="s">
        <v>4956</v>
      </c>
      <c r="I749" s="185">
        <v>45135</v>
      </c>
      <c r="J749" s="69" t="s">
        <v>4577</v>
      </c>
      <c r="K749" s="70">
        <v>45127</v>
      </c>
      <c r="L749" s="69" t="s">
        <v>1992</v>
      </c>
      <c r="M749" s="181" t="s">
        <v>239</v>
      </c>
      <c r="N749" s="69" t="s">
        <v>4575</v>
      </c>
      <c r="O749" s="71">
        <v>1497300</v>
      </c>
      <c r="P749" s="71">
        <v>29946</v>
      </c>
    </row>
    <row r="750" spans="1:16" ht="57.6" x14ac:dyDescent="0.3">
      <c r="A750" s="181"/>
      <c r="B750" s="181"/>
      <c r="C750" s="181"/>
      <c r="D750" s="181"/>
      <c r="E750" s="181"/>
      <c r="F750" s="181"/>
      <c r="G750" s="181"/>
      <c r="H750" s="72" t="s">
        <v>4958</v>
      </c>
      <c r="I750" s="185">
        <v>45135</v>
      </c>
      <c r="J750" s="69" t="s">
        <v>4580</v>
      </c>
      <c r="K750" s="70">
        <v>45121</v>
      </c>
      <c r="L750" s="180" t="s">
        <v>3831</v>
      </c>
      <c r="M750" s="180" t="s">
        <v>67</v>
      </c>
      <c r="N750" s="69" t="s">
        <v>4578</v>
      </c>
      <c r="O750" s="71">
        <v>5742900</v>
      </c>
      <c r="P750" s="71">
        <v>0</v>
      </c>
    </row>
    <row r="751" spans="1:16" ht="43.2" x14ac:dyDescent="0.3">
      <c r="A751" s="181"/>
      <c r="B751" s="181"/>
      <c r="C751" s="181"/>
      <c r="D751" s="181"/>
      <c r="E751" s="181"/>
      <c r="F751" s="181"/>
      <c r="G751" s="181"/>
      <c r="H751" s="72" t="s">
        <v>4960</v>
      </c>
      <c r="I751" s="185">
        <v>45135</v>
      </c>
      <c r="J751" s="69" t="s">
        <v>4583</v>
      </c>
      <c r="K751" s="70">
        <v>45127</v>
      </c>
      <c r="L751" s="181" t="s">
        <v>3831</v>
      </c>
      <c r="M751" s="181" t="s">
        <v>67</v>
      </c>
      <c r="N751" s="69" t="s">
        <v>4581</v>
      </c>
      <c r="O751" s="71">
        <v>3440600</v>
      </c>
      <c r="P751" s="71">
        <v>0</v>
      </c>
    </row>
    <row r="752" spans="1:16" ht="43.2" x14ac:dyDescent="0.3">
      <c r="A752" s="181"/>
      <c r="B752" s="181"/>
      <c r="C752" s="181"/>
      <c r="D752" s="181"/>
      <c r="E752" s="181"/>
      <c r="F752" s="181"/>
      <c r="G752" s="181"/>
      <c r="H752" s="72" t="s">
        <v>4962</v>
      </c>
      <c r="I752" s="185">
        <v>45135</v>
      </c>
      <c r="J752" s="69" t="s">
        <v>4587</v>
      </c>
      <c r="K752" s="70">
        <v>45129</v>
      </c>
      <c r="L752" s="181" t="s">
        <v>3831</v>
      </c>
      <c r="M752" s="181" t="s">
        <v>67</v>
      </c>
      <c r="N752" s="69" t="s">
        <v>4584</v>
      </c>
      <c r="O752" s="71">
        <v>11557200</v>
      </c>
      <c r="P752" s="71">
        <v>0</v>
      </c>
    </row>
    <row r="753" spans="1:16" ht="43.2" x14ac:dyDescent="0.3">
      <c r="A753" s="181"/>
      <c r="B753" s="181"/>
      <c r="C753" s="181"/>
      <c r="D753" s="181"/>
      <c r="E753" s="181"/>
      <c r="F753" s="181"/>
      <c r="G753" s="181"/>
      <c r="H753" s="72" t="s">
        <v>4964</v>
      </c>
      <c r="I753" s="185">
        <v>45135</v>
      </c>
      <c r="J753" s="69" t="s">
        <v>4591</v>
      </c>
      <c r="K753" s="70">
        <v>45133</v>
      </c>
      <c r="L753" s="181" t="s">
        <v>3831</v>
      </c>
      <c r="M753" s="181" t="s">
        <v>67</v>
      </c>
      <c r="N753" s="69" t="s">
        <v>4588</v>
      </c>
      <c r="O753" s="71">
        <v>6565900</v>
      </c>
      <c r="P753" s="71">
        <v>0</v>
      </c>
    </row>
    <row r="754" spans="1:16" ht="43.2" x14ac:dyDescent="0.3">
      <c r="A754" s="181"/>
      <c r="B754" s="181"/>
      <c r="C754" s="181"/>
      <c r="D754" s="181"/>
      <c r="E754" s="181"/>
      <c r="F754" s="181"/>
      <c r="G754" s="181"/>
      <c r="H754" s="72" t="s">
        <v>4966</v>
      </c>
      <c r="I754" s="185">
        <v>45135</v>
      </c>
      <c r="J754" s="69" t="s">
        <v>4594</v>
      </c>
      <c r="K754" s="70">
        <v>45128</v>
      </c>
      <c r="L754" s="69" t="s">
        <v>70</v>
      </c>
      <c r="M754" s="69" t="s">
        <v>69</v>
      </c>
      <c r="N754" s="69" t="s">
        <v>4592</v>
      </c>
      <c r="O754" s="71">
        <v>1800000</v>
      </c>
      <c r="P754" s="71">
        <v>0</v>
      </c>
    </row>
    <row r="755" spans="1:16" ht="57.6" x14ac:dyDescent="0.3">
      <c r="A755" s="181"/>
      <c r="B755" s="181"/>
      <c r="C755" s="181"/>
      <c r="D755" s="181"/>
      <c r="E755" s="181"/>
      <c r="F755" s="181"/>
      <c r="G755" s="181"/>
      <c r="H755" s="72" t="s">
        <v>4430</v>
      </c>
      <c r="I755" s="185">
        <v>45135</v>
      </c>
      <c r="J755" s="69" t="s">
        <v>4597</v>
      </c>
      <c r="K755" s="70">
        <v>45114</v>
      </c>
      <c r="L755" s="180" t="s">
        <v>2870</v>
      </c>
      <c r="M755" s="180" t="s">
        <v>209</v>
      </c>
      <c r="N755" s="69" t="s">
        <v>4595</v>
      </c>
      <c r="O755" s="71">
        <v>3264000</v>
      </c>
      <c r="P755" s="71">
        <v>0</v>
      </c>
    </row>
    <row r="756" spans="1:16" ht="57.6" x14ac:dyDescent="0.3">
      <c r="A756" s="181"/>
      <c r="B756" s="181"/>
      <c r="C756" s="181"/>
      <c r="D756" s="181"/>
      <c r="E756" s="181"/>
      <c r="F756" s="181"/>
      <c r="G756" s="181"/>
      <c r="H756" s="72" t="s">
        <v>4476</v>
      </c>
      <c r="I756" s="185">
        <v>45135</v>
      </c>
      <c r="J756" s="69" t="s">
        <v>4600</v>
      </c>
      <c r="K756" s="70">
        <v>45121</v>
      </c>
      <c r="L756" s="181" t="s">
        <v>2870</v>
      </c>
      <c r="M756" s="181" t="s">
        <v>209</v>
      </c>
      <c r="N756" s="69" t="s">
        <v>4598</v>
      </c>
      <c r="O756" s="71">
        <v>8001100</v>
      </c>
      <c r="P756" s="71">
        <v>0</v>
      </c>
    </row>
    <row r="757" spans="1:16" ht="57.6" x14ac:dyDescent="0.3">
      <c r="A757" s="181"/>
      <c r="B757" s="181"/>
      <c r="C757" s="181"/>
      <c r="D757" s="181"/>
      <c r="E757" s="181"/>
      <c r="F757" s="181"/>
      <c r="G757" s="181"/>
      <c r="H757" s="72" t="s">
        <v>4970</v>
      </c>
      <c r="I757" s="185">
        <v>45135</v>
      </c>
      <c r="J757" s="69" t="s">
        <v>4603</v>
      </c>
      <c r="K757" s="70">
        <v>45125</v>
      </c>
      <c r="L757" s="180" t="s">
        <v>218</v>
      </c>
      <c r="M757" s="180" t="s">
        <v>288</v>
      </c>
      <c r="N757" s="69" t="s">
        <v>4601</v>
      </c>
      <c r="O757" s="71">
        <v>300000</v>
      </c>
      <c r="P757" s="71">
        <v>0</v>
      </c>
    </row>
    <row r="758" spans="1:16" ht="57.6" x14ac:dyDescent="0.3">
      <c r="A758" s="181"/>
      <c r="B758" s="181"/>
      <c r="C758" s="181"/>
      <c r="D758" s="181"/>
      <c r="E758" s="181"/>
      <c r="F758" s="181"/>
      <c r="G758" s="181"/>
      <c r="H758" s="72" t="s">
        <v>4972</v>
      </c>
      <c r="I758" s="185">
        <v>45135</v>
      </c>
      <c r="J758" s="69" t="s">
        <v>4606</v>
      </c>
      <c r="K758" s="70">
        <v>45132</v>
      </c>
      <c r="L758" s="181" t="s">
        <v>218</v>
      </c>
      <c r="M758" s="181" t="s">
        <v>288</v>
      </c>
      <c r="N758" s="69" t="s">
        <v>4604</v>
      </c>
      <c r="O758" s="71">
        <v>300000</v>
      </c>
      <c r="P758" s="71">
        <v>0</v>
      </c>
    </row>
    <row r="759" spans="1:16" ht="57.6" x14ac:dyDescent="0.3">
      <c r="A759" s="181"/>
      <c r="B759" s="181"/>
      <c r="C759" s="181"/>
      <c r="D759" s="181"/>
      <c r="E759" s="181"/>
      <c r="F759" s="181"/>
      <c r="G759" s="181"/>
      <c r="H759" s="72" t="s">
        <v>4974</v>
      </c>
      <c r="I759" s="185">
        <v>45135</v>
      </c>
      <c r="J759" s="69" t="s">
        <v>4611</v>
      </c>
      <c r="K759" s="182">
        <v>45114</v>
      </c>
      <c r="L759" s="180" t="s">
        <v>4607</v>
      </c>
      <c r="M759" s="180" t="s">
        <v>72</v>
      </c>
      <c r="N759" s="69" t="s">
        <v>4609</v>
      </c>
      <c r="O759" s="71">
        <v>10500200</v>
      </c>
      <c r="P759" s="71">
        <v>0</v>
      </c>
    </row>
    <row r="760" spans="1:16" ht="43.2" x14ac:dyDescent="0.3">
      <c r="A760" s="181"/>
      <c r="B760" s="181"/>
      <c r="C760" s="181"/>
      <c r="D760" s="181"/>
      <c r="E760" s="181"/>
      <c r="F760" s="181"/>
      <c r="G760" s="181"/>
      <c r="H760" s="72" t="s">
        <v>4976</v>
      </c>
      <c r="I760" s="185">
        <v>45135</v>
      </c>
      <c r="J760" s="69" t="s">
        <v>4615</v>
      </c>
      <c r="K760" s="183">
        <v>45114</v>
      </c>
      <c r="L760" s="181" t="s">
        <v>4607</v>
      </c>
      <c r="M760" s="181" t="s">
        <v>72</v>
      </c>
      <c r="N760" s="69" t="s">
        <v>4613</v>
      </c>
      <c r="O760" s="71">
        <v>3158100</v>
      </c>
      <c r="P760" s="71">
        <v>0</v>
      </c>
    </row>
    <row r="761" spans="1:16" ht="28.8" x14ac:dyDescent="0.3">
      <c r="A761" s="181"/>
      <c r="B761" s="181"/>
      <c r="C761" s="181"/>
      <c r="D761" s="181"/>
      <c r="E761" s="181"/>
      <c r="F761" s="181"/>
      <c r="G761" s="181"/>
      <c r="H761" s="72" t="s">
        <v>4423</v>
      </c>
      <c r="I761" s="185">
        <v>45135</v>
      </c>
      <c r="J761" s="69" t="s">
        <v>4618</v>
      </c>
      <c r="K761" s="70">
        <v>45128</v>
      </c>
      <c r="L761" s="69" t="s">
        <v>73</v>
      </c>
      <c r="M761" s="181" t="s">
        <v>72</v>
      </c>
      <c r="N761" s="69" t="s">
        <v>4616</v>
      </c>
      <c r="O761" s="71">
        <v>3000000</v>
      </c>
      <c r="P761" s="71">
        <v>0</v>
      </c>
    </row>
    <row r="762" spans="1:16" ht="43.2" x14ac:dyDescent="0.3">
      <c r="A762" s="181"/>
      <c r="B762" s="181"/>
      <c r="C762" s="180" t="s">
        <v>369</v>
      </c>
      <c r="D762" s="182">
        <v>44958</v>
      </c>
      <c r="E762" s="180" t="s">
        <v>1497</v>
      </c>
      <c r="F762" s="182">
        <v>44958</v>
      </c>
      <c r="G762" s="180" t="s">
        <v>234</v>
      </c>
      <c r="H762" s="187" t="s">
        <v>1506</v>
      </c>
      <c r="I762" s="184">
        <v>44956</v>
      </c>
      <c r="J762" s="180" t="s">
        <v>628</v>
      </c>
      <c r="K762" s="182">
        <v>44942</v>
      </c>
      <c r="L762" s="69" t="s">
        <v>249</v>
      </c>
      <c r="M762" s="180" t="s">
        <v>136</v>
      </c>
      <c r="N762" s="69" t="s">
        <v>626</v>
      </c>
      <c r="O762" s="71">
        <v>800000</v>
      </c>
      <c r="P762" s="71">
        <v>0</v>
      </c>
    </row>
    <row r="763" spans="1:16" ht="43.2" x14ac:dyDescent="0.3">
      <c r="A763" s="181"/>
      <c r="B763" s="181"/>
      <c r="C763" s="181"/>
      <c r="D763" s="181"/>
      <c r="E763" s="181"/>
      <c r="F763" s="181"/>
      <c r="G763" s="181"/>
      <c r="H763" s="186"/>
      <c r="I763" s="186"/>
      <c r="J763" s="181"/>
      <c r="K763" s="181"/>
      <c r="L763" s="69" t="s">
        <v>251</v>
      </c>
      <c r="M763" s="181" t="s">
        <v>136</v>
      </c>
      <c r="N763" s="69" t="s">
        <v>626</v>
      </c>
      <c r="O763" s="71">
        <v>880000</v>
      </c>
      <c r="P763" s="71">
        <v>0</v>
      </c>
    </row>
    <row r="764" spans="1:16" ht="43.2" x14ac:dyDescent="0.3">
      <c r="A764" s="181"/>
      <c r="B764" s="181"/>
      <c r="C764" s="181"/>
      <c r="D764" s="181"/>
      <c r="E764" s="181"/>
      <c r="F764" s="181"/>
      <c r="G764" s="181"/>
      <c r="H764" s="72" t="s">
        <v>1510</v>
      </c>
      <c r="I764" s="185">
        <v>44956</v>
      </c>
      <c r="J764" s="69" t="s">
        <v>635</v>
      </c>
      <c r="K764" s="70">
        <v>44935</v>
      </c>
      <c r="L764" s="69" t="s">
        <v>140</v>
      </c>
      <c r="M764" s="69" t="s">
        <v>139</v>
      </c>
      <c r="N764" s="69" t="s">
        <v>633</v>
      </c>
      <c r="O764" s="71">
        <v>693000</v>
      </c>
      <c r="P764" s="71">
        <v>0</v>
      </c>
    </row>
    <row r="765" spans="1:16" ht="43.2" x14ac:dyDescent="0.3">
      <c r="A765" s="181"/>
      <c r="B765" s="181"/>
      <c r="C765" s="181"/>
      <c r="D765" s="181"/>
      <c r="E765" s="181"/>
      <c r="F765" s="181"/>
      <c r="G765" s="181"/>
      <c r="H765" s="72" t="s">
        <v>1514</v>
      </c>
      <c r="I765" s="185">
        <v>44956</v>
      </c>
      <c r="J765" s="69" t="s">
        <v>624</v>
      </c>
      <c r="K765" s="70">
        <v>44946</v>
      </c>
      <c r="L765" s="69" t="s">
        <v>202</v>
      </c>
      <c r="M765" s="180" t="s">
        <v>130</v>
      </c>
      <c r="N765" s="69" t="s">
        <v>622</v>
      </c>
      <c r="O765" s="71">
        <v>1750000</v>
      </c>
      <c r="P765" s="71">
        <v>0</v>
      </c>
    </row>
    <row r="766" spans="1:16" ht="43.2" x14ac:dyDescent="0.3">
      <c r="A766" s="181"/>
      <c r="B766" s="181"/>
      <c r="C766" s="181"/>
      <c r="D766" s="181"/>
      <c r="E766" s="181"/>
      <c r="F766" s="181"/>
      <c r="G766" s="181"/>
      <c r="H766" s="72" t="s">
        <v>367</v>
      </c>
      <c r="I766" s="185">
        <v>44956</v>
      </c>
      <c r="J766" s="69" t="s">
        <v>620</v>
      </c>
      <c r="K766" s="70">
        <v>44944</v>
      </c>
      <c r="L766" s="180" t="s">
        <v>135</v>
      </c>
      <c r="M766" s="181" t="s">
        <v>130</v>
      </c>
      <c r="N766" s="69" t="s">
        <v>618</v>
      </c>
      <c r="O766" s="71">
        <v>288500</v>
      </c>
      <c r="P766" s="71">
        <v>0</v>
      </c>
    </row>
    <row r="767" spans="1:16" ht="43.2" x14ac:dyDescent="0.3">
      <c r="A767" s="181"/>
      <c r="B767" s="181"/>
      <c r="C767" s="181"/>
      <c r="D767" s="181"/>
      <c r="E767" s="181"/>
      <c r="F767" s="181"/>
      <c r="G767" s="181"/>
      <c r="H767" s="72" t="s">
        <v>368</v>
      </c>
      <c r="I767" s="185">
        <v>44956</v>
      </c>
      <c r="J767" s="69" t="s">
        <v>617</v>
      </c>
      <c r="K767" s="70">
        <v>44942</v>
      </c>
      <c r="L767" s="181" t="s">
        <v>135</v>
      </c>
      <c r="M767" s="181" t="s">
        <v>130</v>
      </c>
      <c r="N767" s="69" t="s">
        <v>615</v>
      </c>
      <c r="O767" s="71">
        <v>508067</v>
      </c>
      <c r="P767" s="71">
        <v>0</v>
      </c>
    </row>
    <row r="768" spans="1:16" ht="43.2" x14ac:dyDescent="0.3">
      <c r="A768" s="181"/>
      <c r="B768" s="181"/>
      <c r="C768" s="181"/>
      <c r="D768" s="181"/>
      <c r="E768" s="181"/>
      <c r="F768" s="181"/>
      <c r="G768" s="181"/>
      <c r="H768" s="72" t="s">
        <v>365</v>
      </c>
      <c r="I768" s="185">
        <v>44956</v>
      </c>
      <c r="J768" s="69" t="s">
        <v>613</v>
      </c>
      <c r="K768" s="70">
        <v>44938</v>
      </c>
      <c r="L768" s="69" t="s">
        <v>204</v>
      </c>
      <c r="M768" s="181" t="s">
        <v>130</v>
      </c>
      <c r="N768" s="69" t="s">
        <v>611</v>
      </c>
      <c r="O768" s="71">
        <v>360720</v>
      </c>
      <c r="P768" s="71">
        <v>0</v>
      </c>
    </row>
    <row r="769" spans="1:16" ht="43.2" x14ac:dyDescent="0.3">
      <c r="A769" s="181"/>
      <c r="B769" s="181"/>
      <c r="C769" s="181"/>
      <c r="D769" s="181"/>
      <c r="E769" s="181"/>
      <c r="F769" s="181"/>
      <c r="G769" s="181"/>
      <c r="H769" s="72" t="s">
        <v>366</v>
      </c>
      <c r="I769" s="185">
        <v>44956</v>
      </c>
      <c r="J769" s="69" t="s">
        <v>609</v>
      </c>
      <c r="K769" s="182">
        <v>44936</v>
      </c>
      <c r="L769" s="180" t="s">
        <v>131</v>
      </c>
      <c r="M769" s="181" t="s">
        <v>130</v>
      </c>
      <c r="N769" s="69" t="s">
        <v>605</v>
      </c>
      <c r="O769" s="71">
        <v>510000</v>
      </c>
      <c r="P769" s="71">
        <v>0</v>
      </c>
    </row>
    <row r="770" spans="1:16" ht="43.2" x14ac:dyDescent="0.3">
      <c r="A770" s="181"/>
      <c r="B770" s="181"/>
      <c r="C770" s="181"/>
      <c r="D770" s="181"/>
      <c r="E770" s="181"/>
      <c r="F770" s="181"/>
      <c r="G770" s="181"/>
      <c r="H770" s="72" t="s">
        <v>1530</v>
      </c>
      <c r="I770" s="185">
        <v>44956</v>
      </c>
      <c r="J770" s="69" t="s">
        <v>607</v>
      </c>
      <c r="K770" s="183">
        <v>44936</v>
      </c>
      <c r="L770" s="181" t="s">
        <v>131</v>
      </c>
      <c r="M770" s="181" t="s">
        <v>130</v>
      </c>
      <c r="N770" s="69" t="s">
        <v>605</v>
      </c>
      <c r="O770" s="71">
        <v>456000</v>
      </c>
      <c r="P770" s="71">
        <v>0</v>
      </c>
    </row>
    <row r="771" spans="1:16" ht="43.2" x14ac:dyDescent="0.3">
      <c r="A771" s="181"/>
      <c r="B771" s="181"/>
      <c r="C771" s="181"/>
      <c r="D771" s="181"/>
      <c r="E771" s="181"/>
      <c r="F771" s="181"/>
      <c r="G771" s="181"/>
      <c r="H771" s="72" t="s">
        <v>1534</v>
      </c>
      <c r="I771" s="185">
        <v>44956</v>
      </c>
      <c r="J771" s="69" t="s">
        <v>603</v>
      </c>
      <c r="K771" s="70">
        <v>44929</v>
      </c>
      <c r="L771" s="181" t="s">
        <v>131</v>
      </c>
      <c r="M771" s="181" t="s">
        <v>130</v>
      </c>
      <c r="N771" s="69" t="s">
        <v>600</v>
      </c>
      <c r="O771" s="71">
        <v>1010000</v>
      </c>
      <c r="P771" s="71">
        <v>0</v>
      </c>
    </row>
    <row r="772" spans="1:16" ht="43.2" x14ac:dyDescent="0.3">
      <c r="A772" s="181"/>
      <c r="B772" s="181"/>
      <c r="C772" s="181"/>
      <c r="D772" s="181"/>
      <c r="E772" s="181"/>
      <c r="F772" s="181"/>
      <c r="G772" s="181"/>
      <c r="H772" s="72" t="s">
        <v>1537</v>
      </c>
      <c r="I772" s="185">
        <v>44956</v>
      </c>
      <c r="J772" s="69" t="s">
        <v>586</v>
      </c>
      <c r="K772" s="70">
        <v>44950</v>
      </c>
      <c r="L772" s="69" t="s">
        <v>73</v>
      </c>
      <c r="M772" s="69" t="s">
        <v>72</v>
      </c>
      <c r="N772" s="69" t="s">
        <v>584</v>
      </c>
      <c r="O772" s="71">
        <v>1380000</v>
      </c>
      <c r="P772" s="71">
        <v>0</v>
      </c>
    </row>
    <row r="773" spans="1:16" ht="43.2" x14ac:dyDescent="0.3">
      <c r="A773" s="181"/>
      <c r="B773" s="181"/>
      <c r="C773" s="181"/>
      <c r="D773" s="181"/>
      <c r="E773" s="181"/>
      <c r="F773" s="181"/>
      <c r="G773" s="181"/>
      <c r="H773" s="72" t="s">
        <v>1540</v>
      </c>
      <c r="I773" s="185">
        <v>44956</v>
      </c>
      <c r="J773" s="69" t="s">
        <v>581</v>
      </c>
      <c r="K773" s="70">
        <v>44938</v>
      </c>
      <c r="L773" s="69" t="s">
        <v>70</v>
      </c>
      <c r="M773" s="69" t="s">
        <v>69</v>
      </c>
      <c r="N773" s="69" t="s">
        <v>579</v>
      </c>
      <c r="O773" s="71">
        <v>410000</v>
      </c>
      <c r="P773" s="71">
        <v>0</v>
      </c>
    </row>
    <row r="774" spans="1:16" ht="57.6" x14ac:dyDescent="0.3">
      <c r="A774" s="181"/>
      <c r="B774" s="181"/>
      <c r="C774" s="181"/>
      <c r="D774" s="181"/>
      <c r="E774" s="181"/>
      <c r="F774" s="181"/>
      <c r="G774" s="181"/>
      <c r="H774" s="72" t="s">
        <v>361</v>
      </c>
      <c r="I774" s="185">
        <v>44956</v>
      </c>
      <c r="J774" s="69" t="s">
        <v>206</v>
      </c>
      <c r="K774" s="182">
        <v>44942</v>
      </c>
      <c r="L774" s="180" t="s">
        <v>572</v>
      </c>
      <c r="M774" s="180" t="s">
        <v>67</v>
      </c>
      <c r="N774" s="69" t="s">
        <v>574</v>
      </c>
      <c r="O774" s="71">
        <v>6641700</v>
      </c>
      <c r="P774" s="71">
        <v>0</v>
      </c>
    </row>
    <row r="775" spans="1:16" ht="57.6" x14ac:dyDescent="0.3">
      <c r="A775" s="181"/>
      <c r="B775" s="181"/>
      <c r="C775" s="181"/>
      <c r="D775" s="181"/>
      <c r="E775" s="181"/>
      <c r="F775" s="181"/>
      <c r="G775" s="181"/>
      <c r="H775" s="72" t="s">
        <v>362</v>
      </c>
      <c r="I775" s="185">
        <v>44956</v>
      </c>
      <c r="J775" s="69" t="s">
        <v>195</v>
      </c>
      <c r="K775" s="183">
        <v>44942</v>
      </c>
      <c r="L775" s="181" t="s">
        <v>572</v>
      </c>
      <c r="M775" s="181" t="s">
        <v>67</v>
      </c>
      <c r="N775" s="69" t="s">
        <v>574</v>
      </c>
      <c r="O775" s="71">
        <v>8668600</v>
      </c>
      <c r="P775" s="71">
        <v>0</v>
      </c>
    </row>
    <row r="776" spans="1:16" ht="43.2" x14ac:dyDescent="0.3">
      <c r="A776" s="181"/>
      <c r="B776" s="181"/>
      <c r="C776" s="181"/>
      <c r="D776" s="181"/>
      <c r="E776" s="181"/>
      <c r="F776" s="181"/>
      <c r="G776" s="181"/>
      <c r="H776" s="72" t="s">
        <v>360</v>
      </c>
      <c r="I776" s="185">
        <v>44956</v>
      </c>
      <c r="J776" s="69" t="s">
        <v>250</v>
      </c>
      <c r="K776" s="70">
        <v>44946</v>
      </c>
      <c r="L776" s="180" t="s">
        <v>564</v>
      </c>
      <c r="M776" s="180" t="s">
        <v>64</v>
      </c>
      <c r="N776" s="69" t="s">
        <v>569</v>
      </c>
      <c r="O776" s="71">
        <v>6126000</v>
      </c>
      <c r="P776" s="71">
        <v>0</v>
      </c>
    </row>
    <row r="777" spans="1:16" ht="43.2" x14ac:dyDescent="0.3">
      <c r="A777" s="181"/>
      <c r="B777" s="181"/>
      <c r="C777" s="181"/>
      <c r="D777" s="181"/>
      <c r="E777" s="181"/>
      <c r="F777" s="181"/>
      <c r="G777" s="181"/>
      <c r="H777" s="72" t="s">
        <v>1549</v>
      </c>
      <c r="I777" s="185">
        <v>44956</v>
      </c>
      <c r="J777" s="69" t="s">
        <v>207</v>
      </c>
      <c r="K777" s="70">
        <v>44939</v>
      </c>
      <c r="L777" s="181" t="s">
        <v>564</v>
      </c>
      <c r="M777" s="181" t="s">
        <v>64</v>
      </c>
      <c r="N777" s="69" t="s">
        <v>566</v>
      </c>
      <c r="O777" s="71">
        <v>970000</v>
      </c>
      <c r="P777" s="71">
        <v>0</v>
      </c>
    </row>
    <row r="778" spans="1:16" ht="43.2" x14ac:dyDescent="0.3">
      <c r="A778" s="181"/>
      <c r="B778" s="181"/>
      <c r="C778" s="180" t="s">
        <v>2437</v>
      </c>
      <c r="D778" s="182">
        <v>44972</v>
      </c>
      <c r="E778" s="180" t="s">
        <v>2436</v>
      </c>
      <c r="F778" s="182">
        <v>44973</v>
      </c>
      <c r="G778" s="180" t="s">
        <v>2438</v>
      </c>
      <c r="H778" s="72" t="s">
        <v>1764</v>
      </c>
      <c r="I778" s="184">
        <v>44971</v>
      </c>
      <c r="J778" s="69" t="s">
        <v>1609</v>
      </c>
      <c r="K778" s="182">
        <v>44950</v>
      </c>
      <c r="L778" s="180" t="s">
        <v>572</v>
      </c>
      <c r="M778" s="180" t="s">
        <v>67</v>
      </c>
      <c r="N778" s="69" t="s">
        <v>1607</v>
      </c>
      <c r="O778" s="71">
        <v>5847270</v>
      </c>
      <c r="P778" s="71">
        <v>0</v>
      </c>
    </row>
    <row r="779" spans="1:16" ht="43.2" x14ac:dyDescent="0.3">
      <c r="A779" s="181"/>
      <c r="B779" s="181"/>
      <c r="C779" s="181"/>
      <c r="D779" s="181"/>
      <c r="E779" s="181"/>
      <c r="F779" s="181"/>
      <c r="G779" s="181"/>
      <c r="H779" s="72" t="s">
        <v>1793</v>
      </c>
      <c r="I779" s="185">
        <v>44971</v>
      </c>
      <c r="J779" s="69" t="s">
        <v>1613</v>
      </c>
      <c r="K779" s="183">
        <v>44950</v>
      </c>
      <c r="L779" s="181" t="s">
        <v>572</v>
      </c>
      <c r="M779" s="181" t="s">
        <v>67</v>
      </c>
      <c r="N779" s="69" t="s">
        <v>1611</v>
      </c>
      <c r="O779" s="71">
        <v>5864996</v>
      </c>
      <c r="P779" s="71">
        <v>0</v>
      </c>
    </row>
    <row r="780" spans="1:16" ht="43.2" x14ac:dyDescent="0.3">
      <c r="A780" s="181"/>
      <c r="B780" s="181"/>
      <c r="C780" s="181"/>
      <c r="D780" s="181"/>
      <c r="E780" s="181"/>
      <c r="F780" s="181"/>
      <c r="G780" s="181"/>
      <c r="H780" s="72" t="s">
        <v>1609</v>
      </c>
      <c r="I780" s="185">
        <v>44971</v>
      </c>
      <c r="J780" s="69" t="s">
        <v>1618</v>
      </c>
      <c r="K780" s="70">
        <v>44951</v>
      </c>
      <c r="L780" s="180" t="s">
        <v>218</v>
      </c>
      <c r="M780" s="180" t="s">
        <v>290</v>
      </c>
      <c r="N780" s="69" t="s">
        <v>1615</v>
      </c>
      <c r="O780" s="71">
        <v>300000</v>
      </c>
      <c r="P780" s="71">
        <v>0</v>
      </c>
    </row>
    <row r="781" spans="1:16" ht="43.2" x14ac:dyDescent="0.3">
      <c r="A781" s="181"/>
      <c r="B781" s="181"/>
      <c r="C781" s="181"/>
      <c r="D781" s="181"/>
      <c r="E781" s="181"/>
      <c r="F781" s="181"/>
      <c r="G781" s="181"/>
      <c r="H781" s="72" t="s">
        <v>1613</v>
      </c>
      <c r="I781" s="185">
        <v>44971</v>
      </c>
      <c r="J781" s="69" t="s">
        <v>1622</v>
      </c>
      <c r="K781" s="70">
        <v>44960</v>
      </c>
      <c r="L781" s="181" t="s">
        <v>218</v>
      </c>
      <c r="M781" s="181" t="s">
        <v>290</v>
      </c>
      <c r="N781" s="69" t="s">
        <v>1619</v>
      </c>
      <c r="O781" s="71">
        <v>300000</v>
      </c>
      <c r="P781" s="71">
        <v>0</v>
      </c>
    </row>
    <row r="782" spans="1:16" ht="28.8" x14ac:dyDescent="0.3">
      <c r="A782" s="181"/>
      <c r="B782" s="181"/>
      <c r="C782" s="181"/>
      <c r="D782" s="181"/>
      <c r="E782" s="181"/>
      <c r="F782" s="181"/>
      <c r="G782" s="181"/>
      <c r="H782" s="72" t="s">
        <v>1618</v>
      </c>
      <c r="I782" s="185">
        <v>44971</v>
      </c>
      <c r="J782" s="69" t="s">
        <v>1632</v>
      </c>
      <c r="K782" s="70">
        <v>44957</v>
      </c>
      <c r="L782" s="69" t="s">
        <v>134</v>
      </c>
      <c r="M782" s="180" t="s">
        <v>130</v>
      </c>
      <c r="N782" s="69" t="s">
        <v>1630</v>
      </c>
      <c r="O782" s="71">
        <v>242000</v>
      </c>
      <c r="P782" s="71">
        <v>0</v>
      </c>
    </row>
    <row r="783" spans="1:16" ht="43.2" x14ac:dyDescent="0.3">
      <c r="A783" s="181"/>
      <c r="B783" s="181"/>
      <c r="C783" s="181"/>
      <c r="D783" s="181"/>
      <c r="E783" s="181"/>
      <c r="F783" s="181"/>
      <c r="G783" s="181"/>
      <c r="H783" s="72" t="s">
        <v>1622</v>
      </c>
      <c r="I783" s="185">
        <v>44971</v>
      </c>
      <c r="J783" s="69" t="s">
        <v>1635</v>
      </c>
      <c r="K783" s="182">
        <v>44936</v>
      </c>
      <c r="L783" s="180" t="s">
        <v>131</v>
      </c>
      <c r="M783" s="181" t="s">
        <v>130</v>
      </c>
      <c r="N783" s="69" t="s">
        <v>1633</v>
      </c>
      <c r="O783" s="71">
        <v>2047000</v>
      </c>
      <c r="P783" s="71">
        <v>230518</v>
      </c>
    </row>
    <row r="784" spans="1:16" ht="57.6" x14ac:dyDescent="0.3">
      <c r="A784" s="181"/>
      <c r="B784" s="181"/>
      <c r="C784" s="181"/>
      <c r="D784" s="181"/>
      <c r="E784" s="181"/>
      <c r="F784" s="181"/>
      <c r="G784" s="181"/>
      <c r="H784" s="72" t="s">
        <v>1632</v>
      </c>
      <c r="I784" s="185">
        <v>44971</v>
      </c>
      <c r="J784" s="69" t="s">
        <v>1638</v>
      </c>
      <c r="K784" s="183">
        <v>44936</v>
      </c>
      <c r="L784" s="181" t="s">
        <v>131</v>
      </c>
      <c r="M784" s="181" t="s">
        <v>130</v>
      </c>
      <c r="N784" s="69" t="s">
        <v>1636</v>
      </c>
      <c r="O784" s="71">
        <v>1827500</v>
      </c>
      <c r="P784" s="71">
        <v>0</v>
      </c>
    </row>
    <row r="785" spans="1:16" ht="57.6" x14ac:dyDescent="0.3">
      <c r="A785" s="181"/>
      <c r="B785" s="181"/>
      <c r="C785" s="181"/>
      <c r="D785" s="181"/>
      <c r="E785" s="181"/>
      <c r="F785" s="181"/>
      <c r="G785" s="181"/>
      <c r="H785" s="72" t="s">
        <v>1635</v>
      </c>
      <c r="I785" s="185">
        <v>44971</v>
      </c>
      <c r="J785" s="69" t="s">
        <v>1641</v>
      </c>
      <c r="K785" s="70">
        <v>44963</v>
      </c>
      <c r="L785" s="181" t="s">
        <v>131</v>
      </c>
      <c r="M785" s="181" t="s">
        <v>130</v>
      </c>
      <c r="N785" s="69" t="s">
        <v>1636</v>
      </c>
      <c r="O785" s="71">
        <v>2161500</v>
      </c>
      <c r="P785" s="71">
        <v>243412</v>
      </c>
    </row>
    <row r="786" spans="1:16" ht="57.6" x14ac:dyDescent="0.3">
      <c r="A786" s="181"/>
      <c r="B786" s="181"/>
      <c r="C786" s="181"/>
      <c r="D786" s="181"/>
      <c r="E786" s="181"/>
      <c r="F786" s="181"/>
      <c r="G786" s="181"/>
      <c r="H786" s="72" t="s">
        <v>1638</v>
      </c>
      <c r="I786" s="185">
        <v>44971</v>
      </c>
      <c r="J786" s="69" t="s">
        <v>1644</v>
      </c>
      <c r="K786" s="70">
        <v>44932</v>
      </c>
      <c r="L786" s="181" t="s">
        <v>131</v>
      </c>
      <c r="M786" s="181" t="s">
        <v>130</v>
      </c>
      <c r="N786" s="69" t="s">
        <v>1642</v>
      </c>
      <c r="O786" s="71">
        <v>1870300</v>
      </c>
      <c r="P786" s="71">
        <v>0</v>
      </c>
    </row>
    <row r="787" spans="1:16" ht="43.2" x14ac:dyDescent="0.3">
      <c r="A787" s="181"/>
      <c r="B787" s="181"/>
      <c r="C787" s="181"/>
      <c r="D787" s="181"/>
      <c r="E787" s="181"/>
      <c r="F787" s="181"/>
      <c r="G787" s="181"/>
      <c r="H787" s="72" t="s">
        <v>1641</v>
      </c>
      <c r="I787" s="185">
        <v>44971</v>
      </c>
      <c r="J787" s="69" t="s">
        <v>1647</v>
      </c>
      <c r="K787" s="182">
        <v>44957</v>
      </c>
      <c r="L787" s="181" t="s">
        <v>131</v>
      </c>
      <c r="M787" s="181" t="s">
        <v>130</v>
      </c>
      <c r="N787" s="69" t="s">
        <v>1645</v>
      </c>
      <c r="O787" s="71">
        <v>931000</v>
      </c>
      <c r="P787" s="71">
        <v>0</v>
      </c>
    </row>
    <row r="788" spans="1:16" ht="43.2" x14ac:dyDescent="0.3">
      <c r="A788" s="181"/>
      <c r="B788" s="181"/>
      <c r="C788" s="181"/>
      <c r="D788" s="181"/>
      <c r="E788" s="181"/>
      <c r="F788" s="181"/>
      <c r="G788" s="181"/>
      <c r="H788" s="72" t="s">
        <v>1644</v>
      </c>
      <c r="I788" s="185">
        <v>44971</v>
      </c>
      <c r="J788" s="69" t="s">
        <v>1650</v>
      </c>
      <c r="K788" s="183">
        <v>44957</v>
      </c>
      <c r="L788" s="181" t="s">
        <v>131</v>
      </c>
      <c r="M788" s="181" t="s">
        <v>130</v>
      </c>
      <c r="N788" s="69" t="s">
        <v>1648</v>
      </c>
      <c r="O788" s="71">
        <v>860000</v>
      </c>
      <c r="P788" s="71">
        <v>0</v>
      </c>
    </row>
    <row r="789" spans="1:16" ht="43.2" x14ac:dyDescent="0.3">
      <c r="A789" s="181"/>
      <c r="B789" s="181"/>
      <c r="C789" s="181"/>
      <c r="D789" s="181"/>
      <c r="E789" s="181"/>
      <c r="F789" s="181"/>
      <c r="G789" s="181"/>
      <c r="H789" s="72" t="s">
        <v>1647</v>
      </c>
      <c r="I789" s="185">
        <v>44971</v>
      </c>
      <c r="J789" s="69" t="s">
        <v>1653</v>
      </c>
      <c r="K789" s="70">
        <v>44963</v>
      </c>
      <c r="L789" s="181" t="s">
        <v>131</v>
      </c>
      <c r="M789" s="181" t="s">
        <v>130</v>
      </c>
      <c r="N789" s="69" t="s">
        <v>1651</v>
      </c>
      <c r="O789" s="71">
        <v>768000</v>
      </c>
      <c r="P789" s="71">
        <v>0</v>
      </c>
    </row>
    <row r="790" spans="1:16" ht="43.2" x14ac:dyDescent="0.3">
      <c r="A790" s="181"/>
      <c r="B790" s="181"/>
      <c r="C790" s="181"/>
      <c r="D790" s="181"/>
      <c r="E790" s="181"/>
      <c r="F790" s="181"/>
      <c r="G790" s="181"/>
      <c r="H790" s="72" t="s">
        <v>1650</v>
      </c>
      <c r="I790" s="185">
        <v>44971</v>
      </c>
      <c r="J790" s="69" t="s">
        <v>1657</v>
      </c>
      <c r="K790" s="70">
        <v>44930</v>
      </c>
      <c r="L790" s="180" t="s">
        <v>134</v>
      </c>
      <c r="M790" s="181" t="s">
        <v>130</v>
      </c>
      <c r="N790" s="69" t="s">
        <v>1655</v>
      </c>
      <c r="O790" s="71">
        <v>440000</v>
      </c>
      <c r="P790" s="71">
        <v>0</v>
      </c>
    </row>
    <row r="791" spans="1:16" ht="43.2" x14ac:dyDescent="0.3">
      <c r="A791" s="181"/>
      <c r="B791" s="181"/>
      <c r="C791" s="181"/>
      <c r="D791" s="181"/>
      <c r="E791" s="181"/>
      <c r="F791" s="181"/>
      <c r="G791" s="181"/>
      <c r="H791" s="72" t="s">
        <v>1653</v>
      </c>
      <c r="I791" s="185">
        <v>44971</v>
      </c>
      <c r="J791" s="69" t="s">
        <v>1660</v>
      </c>
      <c r="K791" s="70">
        <v>44936</v>
      </c>
      <c r="L791" s="181" t="s">
        <v>134</v>
      </c>
      <c r="M791" s="181" t="s">
        <v>130</v>
      </c>
      <c r="N791" s="69" t="s">
        <v>1658</v>
      </c>
      <c r="O791" s="71">
        <v>660000</v>
      </c>
      <c r="P791" s="71">
        <v>0</v>
      </c>
    </row>
    <row r="792" spans="1:16" ht="43.2" x14ac:dyDescent="0.3">
      <c r="A792" s="181"/>
      <c r="B792" s="181"/>
      <c r="C792" s="181"/>
      <c r="D792" s="181"/>
      <c r="E792" s="181"/>
      <c r="F792" s="181"/>
      <c r="G792" s="181"/>
      <c r="H792" s="72" t="s">
        <v>1657</v>
      </c>
      <c r="I792" s="185">
        <v>44971</v>
      </c>
      <c r="J792" s="69" t="s">
        <v>1663</v>
      </c>
      <c r="K792" s="70">
        <v>44960</v>
      </c>
      <c r="L792" s="69" t="s">
        <v>204</v>
      </c>
      <c r="M792" s="181" t="s">
        <v>130</v>
      </c>
      <c r="N792" s="69" t="s">
        <v>1661</v>
      </c>
      <c r="O792" s="71">
        <v>360720</v>
      </c>
      <c r="P792" s="71">
        <v>0</v>
      </c>
    </row>
    <row r="793" spans="1:16" ht="43.2" x14ac:dyDescent="0.3">
      <c r="A793" s="181"/>
      <c r="B793" s="181"/>
      <c r="C793" s="181"/>
      <c r="D793" s="181"/>
      <c r="E793" s="181"/>
      <c r="F793" s="181"/>
      <c r="G793" s="181"/>
      <c r="H793" s="72" t="s">
        <v>1660</v>
      </c>
      <c r="I793" s="185">
        <v>44971</v>
      </c>
      <c r="J793" s="69" t="s">
        <v>1667</v>
      </c>
      <c r="K793" s="70">
        <v>44958</v>
      </c>
      <c r="L793" s="69" t="s">
        <v>135</v>
      </c>
      <c r="M793" s="181" t="s">
        <v>130</v>
      </c>
      <c r="N793" s="69" t="s">
        <v>1664</v>
      </c>
      <c r="O793" s="71">
        <v>248901</v>
      </c>
      <c r="P793" s="71">
        <v>0</v>
      </c>
    </row>
    <row r="794" spans="1:16" ht="28.8" x14ac:dyDescent="0.3">
      <c r="A794" s="181"/>
      <c r="B794" s="181"/>
      <c r="C794" s="181"/>
      <c r="D794" s="181"/>
      <c r="E794" s="181"/>
      <c r="F794" s="181"/>
      <c r="G794" s="181"/>
      <c r="H794" s="72" t="s">
        <v>1663</v>
      </c>
      <c r="I794" s="185">
        <v>44971</v>
      </c>
      <c r="J794" s="69" t="s">
        <v>1673</v>
      </c>
      <c r="K794" s="70">
        <v>44964</v>
      </c>
      <c r="L794" s="69" t="s">
        <v>1668</v>
      </c>
      <c r="M794" s="181" t="s">
        <v>130</v>
      </c>
      <c r="N794" s="69" t="s">
        <v>1670</v>
      </c>
      <c r="O794" s="71">
        <v>17850000</v>
      </c>
      <c r="P794" s="71">
        <v>2090541</v>
      </c>
    </row>
    <row r="795" spans="1:16" ht="43.2" x14ac:dyDescent="0.3">
      <c r="A795" s="181"/>
      <c r="B795" s="181"/>
      <c r="C795" s="181"/>
      <c r="D795" s="181"/>
      <c r="E795" s="181"/>
      <c r="F795" s="181"/>
      <c r="G795" s="181"/>
      <c r="H795" s="72" t="s">
        <v>1667</v>
      </c>
      <c r="I795" s="185">
        <v>44971</v>
      </c>
      <c r="J795" s="69" t="s">
        <v>1679</v>
      </c>
      <c r="K795" s="182">
        <v>44965</v>
      </c>
      <c r="L795" s="180" t="s">
        <v>1674</v>
      </c>
      <c r="M795" s="180" t="s">
        <v>1468</v>
      </c>
      <c r="N795" s="69" t="s">
        <v>1676</v>
      </c>
      <c r="O795" s="71">
        <v>4076000</v>
      </c>
      <c r="P795" s="71">
        <v>0</v>
      </c>
    </row>
    <row r="796" spans="1:16" ht="43.2" x14ac:dyDescent="0.3">
      <c r="A796" s="181"/>
      <c r="B796" s="181"/>
      <c r="C796" s="181"/>
      <c r="D796" s="181"/>
      <c r="E796" s="181"/>
      <c r="F796" s="181"/>
      <c r="G796" s="181"/>
      <c r="H796" s="72" t="s">
        <v>1673</v>
      </c>
      <c r="I796" s="185">
        <v>44971</v>
      </c>
      <c r="J796" s="69" t="s">
        <v>1684</v>
      </c>
      <c r="K796" s="183">
        <v>44965</v>
      </c>
      <c r="L796" s="181" t="s">
        <v>1674</v>
      </c>
      <c r="M796" s="181" t="s">
        <v>1468</v>
      </c>
      <c r="N796" s="69" t="s">
        <v>1682</v>
      </c>
      <c r="O796" s="71">
        <v>2279500</v>
      </c>
      <c r="P796" s="71">
        <v>0</v>
      </c>
    </row>
    <row r="797" spans="1:16" ht="43.2" x14ac:dyDescent="0.3">
      <c r="A797" s="181"/>
      <c r="B797" s="181"/>
      <c r="C797" s="181"/>
      <c r="D797" s="181"/>
      <c r="E797" s="181"/>
      <c r="F797" s="181"/>
      <c r="G797" s="181"/>
      <c r="H797" s="72" t="s">
        <v>1679</v>
      </c>
      <c r="I797" s="185">
        <v>44971</v>
      </c>
      <c r="J797" s="69" t="s">
        <v>1730</v>
      </c>
      <c r="K797" s="70">
        <v>44936</v>
      </c>
      <c r="L797" s="69" t="s">
        <v>203</v>
      </c>
      <c r="M797" s="69" t="s">
        <v>144</v>
      </c>
      <c r="N797" s="69" t="s">
        <v>1728</v>
      </c>
      <c r="O797" s="71">
        <v>62900</v>
      </c>
      <c r="P797" s="71">
        <v>0</v>
      </c>
    </row>
    <row r="798" spans="1:16" ht="43.2" x14ac:dyDescent="0.3">
      <c r="A798" s="181"/>
      <c r="B798" s="181"/>
      <c r="C798" s="181"/>
      <c r="D798" s="181"/>
      <c r="E798" s="181"/>
      <c r="F798" s="181"/>
      <c r="G798" s="181"/>
      <c r="H798" s="72" t="s">
        <v>1684</v>
      </c>
      <c r="I798" s="185">
        <v>44971</v>
      </c>
      <c r="J798" s="69" t="s">
        <v>1687</v>
      </c>
      <c r="K798" s="182">
        <v>44965</v>
      </c>
      <c r="L798" s="69" t="s">
        <v>1674</v>
      </c>
      <c r="M798" s="69" t="s">
        <v>1468</v>
      </c>
      <c r="N798" s="69" t="s">
        <v>1685</v>
      </c>
      <c r="O798" s="71">
        <v>3506050</v>
      </c>
      <c r="P798" s="71">
        <v>0</v>
      </c>
    </row>
    <row r="799" spans="1:16" ht="43.2" x14ac:dyDescent="0.3">
      <c r="A799" s="181"/>
      <c r="B799" s="181"/>
      <c r="C799" s="181"/>
      <c r="D799" s="181"/>
      <c r="E799" s="181"/>
      <c r="F799" s="181"/>
      <c r="G799" s="181"/>
      <c r="H799" s="72" t="s">
        <v>1730</v>
      </c>
      <c r="I799" s="185">
        <v>44971</v>
      </c>
      <c r="J799" s="69" t="s">
        <v>1721</v>
      </c>
      <c r="K799" s="183">
        <v>44965</v>
      </c>
      <c r="L799" s="69" t="s">
        <v>140</v>
      </c>
      <c r="M799" s="69" t="s">
        <v>139</v>
      </c>
      <c r="N799" s="69" t="s">
        <v>1719</v>
      </c>
      <c r="O799" s="71">
        <v>1133000</v>
      </c>
      <c r="P799" s="71">
        <v>0</v>
      </c>
    </row>
    <row r="800" spans="1:16" ht="28.8" x14ac:dyDescent="0.3">
      <c r="A800" s="181"/>
      <c r="B800" s="181"/>
      <c r="C800" s="181"/>
      <c r="D800" s="181"/>
      <c r="E800" s="181"/>
      <c r="F800" s="181"/>
      <c r="G800" s="181"/>
      <c r="H800" s="72" t="s">
        <v>1687</v>
      </c>
      <c r="I800" s="185">
        <v>44971</v>
      </c>
      <c r="J800" s="69" t="s">
        <v>1725</v>
      </c>
      <c r="K800" s="70">
        <v>44951</v>
      </c>
      <c r="L800" s="69" t="s">
        <v>258</v>
      </c>
      <c r="M800" s="69" t="s">
        <v>257</v>
      </c>
      <c r="N800" s="69" t="s">
        <v>1723</v>
      </c>
      <c r="O800" s="71">
        <v>4950000</v>
      </c>
      <c r="P800" s="71">
        <v>579730</v>
      </c>
    </row>
    <row r="801" spans="1:16" ht="43.2" x14ac:dyDescent="0.3">
      <c r="A801" s="181"/>
      <c r="B801" s="181"/>
      <c r="C801" s="181"/>
      <c r="D801" s="181"/>
      <c r="E801" s="181"/>
      <c r="F801" s="181"/>
      <c r="G801" s="181"/>
      <c r="H801" s="187" t="s">
        <v>1721</v>
      </c>
      <c r="I801" s="185">
        <v>44971</v>
      </c>
      <c r="J801" s="180" t="s">
        <v>1736</v>
      </c>
      <c r="K801" s="182">
        <v>44963</v>
      </c>
      <c r="L801" s="69" t="s">
        <v>151</v>
      </c>
      <c r="M801" s="180" t="s">
        <v>144</v>
      </c>
      <c r="N801" s="69" t="s">
        <v>1734</v>
      </c>
      <c r="O801" s="71">
        <v>2400000</v>
      </c>
      <c r="P801" s="71">
        <v>0</v>
      </c>
    </row>
    <row r="802" spans="1:16" ht="43.2" x14ac:dyDescent="0.3">
      <c r="A802" s="181"/>
      <c r="B802" s="181"/>
      <c r="C802" s="181"/>
      <c r="D802" s="181"/>
      <c r="E802" s="181"/>
      <c r="F802" s="181"/>
      <c r="G802" s="181"/>
      <c r="H802" s="186"/>
      <c r="I802" s="186"/>
      <c r="J802" s="181"/>
      <c r="K802" s="181"/>
      <c r="L802" s="69" t="s">
        <v>145</v>
      </c>
      <c r="M802" s="181" t="s">
        <v>144</v>
      </c>
      <c r="N802" s="69" t="s">
        <v>1734</v>
      </c>
      <c r="O802" s="71">
        <v>6503000</v>
      </c>
      <c r="P802" s="71">
        <v>0</v>
      </c>
    </row>
    <row r="803" spans="1:16" ht="43.2" x14ac:dyDescent="0.3">
      <c r="A803" s="181"/>
      <c r="B803" s="181"/>
      <c r="C803" s="181"/>
      <c r="D803" s="181"/>
      <c r="E803" s="181"/>
      <c r="F803" s="181"/>
      <c r="G803" s="181"/>
      <c r="H803" s="72" t="s">
        <v>1725</v>
      </c>
      <c r="I803" s="185">
        <v>44971</v>
      </c>
      <c r="J803" s="69" t="s">
        <v>1692</v>
      </c>
      <c r="K803" s="182">
        <v>44935</v>
      </c>
      <c r="L803" s="180" t="s">
        <v>89</v>
      </c>
      <c r="M803" s="180" t="s">
        <v>136</v>
      </c>
      <c r="N803" s="69" t="s">
        <v>1690</v>
      </c>
      <c r="O803" s="71">
        <v>995000</v>
      </c>
      <c r="P803" s="71">
        <v>0</v>
      </c>
    </row>
    <row r="804" spans="1:16" ht="43.2" x14ac:dyDescent="0.3">
      <c r="A804" s="181"/>
      <c r="B804" s="181"/>
      <c r="C804" s="181"/>
      <c r="D804" s="181"/>
      <c r="E804" s="181"/>
      <c r="F804" s="181"/>
      <c r="G804" s="181"/>
      <c r="H804" s="72" t="s">
        <v>1736</v>
      </c>
      <c r="I804" s="185">
        <v>44971</v>
      </c>
      <c r="J804" s="69" t="s">
        <v>1695</v>
      </c>
      <c r="K804" s="183">
        <v>44935</v>
      </c>
      <c r="L804" s="181" t="s">
        <v>89</v>
      </c>
      <c r="M804" s="181" t="s">
        <v>136</v>
      </c>
      <c r="N804" s="69" t="s">
        <v>1693</v>
      </c>
      <c r="O804" s="71">
        <v>997000</v>
      </c>
      <c r="P804" s="71">
        <v>0</v>
      </c>
    </row>
    <row r="805" spans="1:16" ht="43.2" x14ac:dyDescent="0.3">
      <c r="A805" s="181"/>
      <c r="B805" s="181"/>
      <c r="C805" s="181"/>
      <c r="D805" s="181"/>
      <c r="E805" s="181"/>
      <c r="F805" s="181"/>
      <c r="G805" s="181"/>
      <c r="H805" s="72" t="s">
        <v>1692</v>
      </c>
      <c r="I805" s="185">
        <v>44971</v>
      </c>
      <c r="J805" s="69" t="s">
        <v>1698</v>
      </c>
      <c r="K805" s="183">
        <v>44935</v>
      </c>
      <c r="L805" s="181" t="s">
        <v>89</v>
      </c>
      <c r="M805" s="181" t="s">
        <v>136</v>
      </c>
      <c r="N805" s="69" t="s">
        <v>1696</v>
      </c>
      <c r="O805" s="71">
        <v>996000</v>
      </c>
      <c r="P805" s="71">
        <v>0</v>
      </c>
    </row>
    <row r="806" spans="1:16" ht="43.2" x14ac:dyDescent="0.3">
      <c r="A806" s="181"/>
      <c r="B806" s="181"/>
      <c r="C806" s="181"/>
      <c r="D806" s="181"/>
      <c r="E806" s="181"/>
      <c r="F806" s="181"/>
      <c r="G806" s="181"/>
      <c r="H806" s="72" t="s">
        <v>1695</v>
      </c>
      <c r="I806" s="185">
        <v>44971</v>
      </c>
      <c r="J806" s="69" t="s">
        <v>1701</v>
      </c>
      <c r="K806" s="183">
        <v>44935</v>
      </c>
      <c r="L806" s="181" t="s">
        <v>89</v>
      </c>
      <c r="M806" s="181" t="s">
        <v>136</v>
      </c>
      <c r="N806" s="69" t="s">
        <v>1699</v>
      </c>
      <c r="O806" s="71">
        <v>995000</v>
      </c>
      <c r="P806" s="71">
        <v>0</v>
      </c>
    </row>
    <row r="807" spans="1:16" ht="43.2" x14ac:dyDescent="0.3">
      <c r="A807" s="181"/>
      <c r="B807" s="181"/>
      <c r="C807" s="181"/>
      <c r="D807" s="181"/>
      <c r="E807" s="181"/>
      <c r="F807" s="181"/>
      <c r="G807" s="181"/>
      <c r="H807" s="72" t="s">
        <v>1698</v>
      </c>
      <c r="I807" s="185">
        <v>44971</v>
      </c>
      <c r="J807" s="69" t="s">
        <v>1705</v>
      </c>
      <c r="K807" s="183">
        <v>44935</v>
      </c>
      <c r="L807" s="180" t="s">
        <v>90</v>
      </c>
      <c r="M807" s="181" t="s">
        <v>136</v>
      </c>
      <c r="N807" s="69" t="s">
        <v>1703</v>
      </c>
      <c r="O807" s="71">
        <v>1490000</v>
      </c>
      <c r="P807" s="71">
        <v>0</v>
      </c>
    </row>
    <row r="808" spans="1:16" ht="57.6" x14ac:dyDescent="0.3">
      <c r="A808" s="181"/>
      <c r="B808" s="181"/>
      <c r="C808" s="181"/>
      <c r="D808" s="181"/>
      <c r="E808" s="181"/>
      <c r="F808" s="181"/>
      <c r="G808" s="181"/>
      <c r="H808" s="72" t="s">
        <v>1701</v>
      </c>
      <c r="I808" s="185">
        <v>44971</v>
      </c>
      <c r="J808" s="69" t="s">
        <v>1708</v>
      </c>
      <c r="K808" s="183">
        <v>44935</v>
      </c>
      <c r="L808" s="181" t="s">
        <v>90</v>
      </c>
      <c r="M808" s="181" t="s">
        <v>136</v>
      </c>
      <c r="N808" s="69" t="s">
        <v>1706</v>
      </c>
      <c r="O808" s="71">
        <v>1490000</v>
      </c>
      <c r="P808" s="71">
        <v>0</v>
      </c>
    </row>
    <row r="809" spans="1:16" ht="57.6" x14ac:dyDescent="0.3">
      <c r="A809" s="181"/>
      <c r="B809" s="181"/>
      <c r="C809" s="181"/>
      <c r="D809" s="181"/>
      <c r="E809" s="181"/>
      <c r="F809" s="181"/>
      <c r="G809" s="181"/>
      <c r="H809" s="72" t="s">
        <v>1705</v>
      </c>
      <c r="I809" s="185">
        <v>44971</v>
      </c>
      <c r="J809" s="69" t="s">
        <v>1711</v>
      </c>
      <c r="K809" s="183">
        <v>44935</v>
      </c>
      <c r="L809" s="181" t="s">
        <v>90</v>
      </c>
      <c r="M809" s="181" t="s">
        <v>136</v>
      </c>
      <c r="N809" s="69" t="s">
        <v>1709</v>
      </c>
      <c r="O809" s="71">
        <v>1485000</v>
      </c>
      <c r="P809" s="71">
        <v>0</v>
      </c>
    </row>
    <row r="810" spans="1:16" ht="43.2" x14ac:dyDescent="0.3">
      <c r="A810" s="181"/>
      <c r="B810" s="181"/>
      <c r="C810" s="181"/>
      <c r="D810" s="181"/>
      <c r="E810" s="181"/>
      <c r="F810" s="181"/>
      <c r="G810" s="181"/>
      <c r="H810" s="187" t="s">
        <v>1708</v>
      </c>
      <c r="I810" s="185">
        <v>44971</v>
      </c>
      <c r="J810" s="180" t="s">
        <v>1716</v>
      </c>
      <c r="K810" s="182">
        <v>44963</v>
      </c>
      <c r="L810" s="69" t="s">
        <v>1712</v>
      </c>
      <c r="M810" s="181" t="s">
        <v>136</v>
      </c>
      <c r="N810" s="69" t="s">
        <v>1714</v>
      </c>
      <c r="O810" s="71">
        <v>800000</v>
      </c>
      <c r="P810" s="71">
        <v>0</v>
      </c>
    </row>
    <row r="811" spans="1:16" ht="43.2" x14ac:dyDescent="0.3">
      <c r="A811" s="181"/>
      <c r="B811" s="181"/>
      <c r="C811" s="181"/>
      <c r="D811" s="181"/>
      <c r="E811" s="181"/>
      <c r="F811" s="181"/>
      <c r="G811" s="181"/>
      <c r="H811" s="186"/>
      <c r="I811" s="186"/>
      <c r="J811" s="181"/>
      <c r="K811" s="181"/>
      <c r="L811" s="69" t="s">
        <v>1717</v>
      </c>
      <c r="M811" s="181" t="s">
        <v>136</v>
      </c>
      <c r="N811" s="69" t="s">
        <v>1714</v>
      </c>
      <c r="O811" s="71">
        <v>880000</v>
      </c>
      <c r="P811" s="71">
        <v>0</v>
      </c>
    </row>
    <row r="812" spans="1:16" ht="43.2" x14ac:dyDescent="0.3">
      <c r="A812" s="181"/>
      <c r="B812" s="181"/>
      <c r="C812" s="181"/>
      <c r="D812" s="181"/>
      <c r="E812" s="181"/>
      <c r="F812" s="181"/>
      <c r="G812" s="181"/>
      <c r="H812" s="72" t="s">
        <v>1711</v>
      </c>
      <c r="I812" s="185">
        <v>44971</v>
      </c>
      <c r="J812" s="69" t="s">
        <v>1795</v>
      </c>
      <c r="K812" s="70">
        <v>44935</v>
      </c>
      <c r="L812" s="180" t="s">
        <v>90</v>
      </c>
      <c r="M812" s="181" t="s">
        <v>136</v>
      </c>
      <c r="N812" s="69" t="s">
        <v>1830</v>
      </c>
      <c r="O812" s="71">
        <v>1490000</v>
      </c>
      <c r="P812" s="71">
        <v>0</v>
      </c>
    </row>
    <row r="813" spans="1:16" ht="43.2" x14ac:dyDescent="0.3">
      <c r="A813" s="181"/>
      <c r="B813" s="181"/>
      <c r="C813" s="180" t="s">
        <v>2271</v>
      </c>
      <c r="D813" s="182">
        <v>44980</v>
      </c>
      <c r="E813" s="180" t="s">
        <v>2434</v>
      </c>
      <c r="F813" s="182">
        <v>44981</v>
      </c>
      <c r="G813" s="180" t="s">
        <v>215</v>
      </c>
      <c r="H813" s="72" t="s">
        <v>2269</v>
      </c>
      <c r="I813" s="184">
        <v>44979</v>
      </c>
      <c r="J813" s="69" t="s">
        <v>1982</v>
      </c>
      <c r="K813" s="70">
        <v>44953</v>
      </c>
      <c r="L813" s="181" t="s">
        <v>90</v>
      </c>
      <c r="M813" s="180" t="s">
        <v>239</v>
      </c>
      <c r="N813" s="69" t="s">
        <v>1980</v>
      </c>
      <c r="O813" s="71">
        <v>1500000</v>
      </c>
      <c r="P813" s="71">
        <v>0</v>
      </c>
    </row>
    <row r="814" spans="1:16" ht="43.2" x14ac:dyDescent="0.3">
      <c r="A814" s="181"/>
      <c r="B814" s="181"/>
      <c r="C814" s="181"/>
      <c r="D814" s="181"/>
      <c r="E814" s="181"/>
      <c r="F814" s="181"/>
      <c r="G814" s="181"/>
      <c r="H814" s="72" t="s">
        <v>1987</v>
      </c>
      <c r="I814" s="185">
        <v>44979</v>
      </c>
      <c r="J814" s="69" t="s">
        <v>1991</v>
      </c>
      <c r="K814" s="182">
        <v>44960</v>
      </c>
      <c r="L814" s="69" t="s">
        <v>267</v>
      </c>
      <c r="M814" s="181" t="s">
        <v>239</v>
      </c>
      <c r="N814" s="69" t="s">
        <v>1989</v>
      </c>
      <c r="O814" s="71">
        <v>1495000</v>
      </c>
      <c r="P814" s="71">
        <v>29900</v>
      </c>
    </row>
    <row r="815" spans="1:16" ht="43.2" x14ac:dyDescent="0.3">
      <c r="A815" s="181"/>
      <c r="B815" s="181"/>
      <c r="C815" s="181"/>
      <c r="D815" s="181"/>
      <c r="E815" s="181"/>
      <c r="F815" s="181"/>
      <c r="G815" s="181"/>
      <c r="H815" s="72" t="s">
        <v>1991</v>
      </c>
      <c r="I815" s="185">
        <v>44979</v>
      </c>
      <c r="J815" s="69" t="s">
        <v>1996</v>
      </c>
      <c r="K815" s="183">
        <v>44960</v>
      </c>
      <c r="L815" s="69" t="s">
        <v>1992</v>
      </c>
      <c r="M815" s="181" t="s">
        <v>239</v>
      </c>
      <c r="N815" s="69" t="s">
        <v>1994</v>
      </c>
      <c r="O815" s="71">
        <v>999850</v>
      </c>
      <c r="P815" s="71">
        <v>19997</v>
      </c>
    </row>
    <row r="816" spans="1:16" ht="43.2" x14ac:dyDescent="0.3">
      <c r="A816" s="181"/>
      <c r="B816" s="181"/>
      <c r="C816" s="181"/>
      <c r="D816" s="181"/>
      <c r="E816" s="181"/>
      <c r="F816" s="181"/>
      <c r="G816" s="181"/>
      <c r="H816" s="72" t="s">
        <v>1996</v>
      </c>
      <c r="I816" s="185">
        <v>44979</v>
      </c>
      <c r="J816" s="69" t="s">
        <v>2000</v>
      </c>
      <c r="K816" s="70">
        <v>44961</v>
      </c>
      <c r="L816" s="180" t="s">
        <v>564</v>
      </c>
      <c r="M816" s="180" t="s">
        <v>64</v>
      </c>
      <c r="N816" s="69" t="s">
        <v>1997</v>
      </c>
      <c r="O816" s="71">
        <v>6939585</v>
      </c>
      <c r="P816" s="71">
        <v>0</v>
      </c>
    </row>
    <row r="817" spans="1:16" ht="43.2" x14ac:dyDescent="0.3">
      <c r="A817" s="181"/>
      <c r="B817" s="181"/>
      <c r="C817" s="181"/>
      <c r="D817" s="181"/>
      <c r="E817" s="181"/>
      <c r="F817" s="181"/>
      <c r="G817" s="181"/>
      <c r="H817" s="72" t="s">
        <v>2000</v>
      </c>
      <c r="I817" s="185">
        <v>44979</v>
      </c>
      <c r="J817" s="69" t="s">
        <v>2004</v>
      </c>
      <c r="K817" s="70">
        <v>44968</v>
      </c>
      <c r="L817" s="181" t="s">
        <v>564</v>
      </c>
      <c r="M817" s="181" t="s">
        <v>64</v>
      </c>
      <c r="N817" s="69" t="s">
        <v>2001</v>
      </c>
      <c r="O817" s="71">
        <v>2553500</v>
      </c>
      <c r="P817" s="71">
        <v>0</v>
      </c>
    </row>
    <row r="818" spans="1:16" ht="43.2" x14ac:dyDescent="0.3">
      <c r="A818" s="181"/>
      <c r="B818" s="181"/>
      <c r="C818" s="181"/>
      <c r="D818" s="181"/>
      <c r="E818" s="181"/>
      <c r="F818" s="181"/>
      <c r="G818" s="181"/>
      <c r="H818" s="72" t="s">
        <v>2004</v>
      </c>
      <c r="I818" s="185">
        <v>44979</v>
      </c>
      <c r="J818" s="69" t="s">
        <v>2008</v>
      </c>
      <c r="K818" s="182">
        <v>44960</v>
      </c>
      <c r="L818" s="69" t="s">
        <v>90</v>
      </c>
      <c r="M818" s="180" t="s">
        <v>109</v>
      </c>
      <c r="N818" s="69" t="s">
        <v>2006</v>
      </c>
      <c r="O818" s="71">
        <v>1455000</v>
      </c>
      <c r="P818" s="71">
        <v>0</v>
      </c>
    </row>
    <row r="819" spans="1:16" ht="43.2" x14ac:dyDescent="0.3">
      <c r="A819" s="181"/>
      <c r="B819" s="181"/>
      <c r="C819" s="181"/>
      <c r="D819" s="181"/>
      <c r="E819" s="181"/>
      <c r="F819" s="181"/>
      <c r="G819" s="181"/>
      <c r="H819" s="72" t="s">
        <v>2008</v>
      </c>
      <c r="I819" s="185">
        <v>44979</v>
      </c>
      <c r="J819" s="69" t="s">
        <v>2012</v>
      </c>
      <c r="K819" s="183">
        <v>44960</v>
      </c>
      <c r="L819" s="69" t="s">
        <v>89</v>
      </c>
      <c r="M819" s="181" t="s">
        <v>109</v>
      </c>
      <c r="N819" s="69" t="s">
        <v>2010</v>
      </c>
      <c r="O819" s="71">
        <v>1000000</v>
      </c>
      <c r="P819" s="71">
        <v>0</v>
      </c>
    </row>
    <row r="820" spans="1:16" ht="43.2" x14ac:dyDescent="0.3">
      <c r="A820" s="181"/>
      <c r="B820" s="181"/>
      <c r="C820" s="181"/>
      <c r="D820" s="181"/>
      <c r="E820" s="181"/>
      <c r="F820" s="181"/>
      <c r="G820" s="181"/>
      <c r="H820" s="72" t="s">
        <v>2012</v>
      </c>
      <c r="I820" s="185">
        <v>44979</v>
      </c>
      <c r="J820" s="69" t="s">
        <v>2018</v>
      </c>
      <c r="K820" s="70">
        <v>44969</v>
      </c>
      <c r="L820" s="180" t="s">
        <v>2013</v>
      </c>
      <c r="M820" s="180" t="s">
        <v>67</v>
      </c>
      <c r="N820" s="69" t="s">
        <v>2015</v>
      </c>
      <c r="O820" s="71">
        <v>4808790</v>
      </c>
      <c r="P820" s="71">
        <v>0</v>
      </c>
    </row>
    <row r="821" spans="1:16" ht="43.2" x14ac:dyDescent="0.3">
      <c r="A821" s="181"/>
      <c r="B821" s="181"/>
      <c r="C821" s="181"/>
      <c r="D821" s="181"/>
      <c r="E821" s="181"/>
      <c r="F821" s="181"/>
      <c r="G821" s="181"/>
      <c r="H821" s="72" t="s">
        <v>2018</v>
      </c>
      <c r="I821" s="185">
        <v>44979</v>
      </c>
      <c r="J821" s="69" t="s">
        <v>2021</v>
      </c>
      <c r="K821" s="182">
        <v>44968</v>
      </c>
      <c r="L821" s="181" t="s">
        <v>2013</v>
      </c>
      <c r="M821" s="181" t="s">
        <v>67</v>
      </c>
      <c r="N821" s="69" t="s">
        <v>2019</v>
      </c>
      <c r="O821" s="71">
        <v>1914000</v>
      </c>
      <c r="P821" s="71">
        <v>0</v>
      </c>
    </row>
    <row r="822" spans="1:16" ht="43.2" x14ac:dyDescent="0.3">
      <c r="A822" s="181"/>
      <c r="B822" s="181"/>
      <c r="C822" s="181"/>
      <c r="D822" s="181"/>
      <c r="E822" s="181"/>
      <c r="F822" s="181"/>
      <c r="G822" s="181"/>
      <c r="H822" s="72" t="s">
        <v>2021</v>
      </c>
      <c r="I822" s="185">
        <v>44979</v>
      </c>
      <c r="J822" s="69" t="s">
        <v>2023</v>
      </c>
      <c r="K822" s="183">
        <v>44968</v>
      </c>
      <c r="L822" s="181" t="s">
        <v>2013</v>
      </c>
      <c r="M822" s="181" t="s">
        <v>67</v>
      </c>
      <c r="N822" s="69" t="s">
        <v>2019</v>
      </c>
      <c r="O822" s="71">
        <v>1395000</v>
      </c>
      <c r="P822" s="71">
        <v>0</v>
      </c>
    </row>
    <row r="823" spans="1:16" ht="57.6" x14ac:dyDescent="0.3">
      <c r="A823" s="181"/>
      <c r="B823" s="181"/>
      <c r="C823" s="181"/>
      <c r="D823" s="181"/>
      <c r="E823" s="181"/>
      <c r="F823" s="181"/>
      <c r="G823" s="181"/>
      <c r="H823" s="72" t="s">
        <v>2023</v>
      </c>
      <c r="I823" s="185">
        <v>44979</v>
      </c>
      <c r="J823" s="69" t="s">
        <v>2027</v>
      </c>
      <c r="K823" s="182">
        <v>44972</v>
      </c>
      <c r="L823" s="181" t="s">
        <v>2013</v>
      </c>
      <c r="M823" s="181" t="s">
        <v>67</v>
      </c>
      <c r="N823" s="69" t="s">
        <v>2025</v>
      </c>
      <c r="O823" s="71">
        <v>618500</v>
      </c>
      <c r="P823" s="71">
        <v>0</v>
      </c>
    </row>
    <row r="824" spans="1:16" ht="43.2" x14ac:dyDescent="0.3">
      <c r="A824" s="181"/>
      <c r="B824" s="181"/>
      <c r="C824" s="181"/>
      <c r="D824" s="181"/>
      <c r="E824" s="181"/>
      <c r="F824" s="181"/>
      <c r="G824" s="181"/>
      <c r="H824" s="72" t="s">
        <v>2027</v>
      </c>
      <c r="I824" s="185">
        <v>44979</v>
      </c>
      <c r="J824" s="69" t="s">
        <v>2030</v>
      </c>
      <c r="K824" s="183">
        <v>44972</v>
      </c>
      <c r="L824" s="181" t="s">
        <v>2013</v>
      </c>
      <c r="M824" s="181" t="s">
        <v>67</v>
      </c>
      <c r="N824" s="69" t="s">
        <v>2028</v>
      </c>
      <c r="O824" s="71">
        <v>210000</v>
      </c>
      <c r="P824" s="71">
        <v>0</v>
      </c>
    </row>
    <row r="825" spans="1:16" ht="43.2" x14ac:dyDescent="0.3">
      <c r="A825" s="181"/>
      <c r="B825" s="181"/>
      <c r="C825" s="181"/>
      <c r="D825" s="181"/>
      <c r="E825" s="181"/>
      <c r="F825" s="181"/>
      <c r="G825" s="181"/>
      <c r="H825" s="72" t="s">
        <v>2030</v>
      </c>
      <c r="I825" s="185">
        <v>44979</v>
      </c>
      <c r="J825" s="69" t="s">
        <v>2033</v>
      </c>
      <c r="K825" s="182">
        <v>44974</v>
      </c>
      <c r="L825" s="181" t="s">
        <v>2013</v>
      </c>
      <c r="M825" s="181" t="s">
        <v>67</v>
      </c>
      <c r="N825" s="69" t="s">
        <v>2031</v>
      </c>
      <c r="O825" s="71">
        <v>4034100</v>
      </c>
      <c r="P825" s="71">
        <v>0</v>
      </c>
    </row>
    <row r="826" spans="1:16" ht="43.2" x14ac:dyDescent="0.3">
      <c r="A826" s="181"/>
      <c r="B826" s="181"/>
      <c r="C826" s="181"/>
      <c r="D826" s="181"/>
      <c r="E826" s="181"/>
      <c r="F826" s="181"/>
      <c r="G826" s="181"/>
      <c r="H826" s="72" t="s">
        <v>2033</v>
      </c>
      <c r="I826" s="185">
        <v>44979</v>
      </c>
      <c r="J826" s="69" t="s">
        <v>2036</v>
      </c>
      <c r="K826" s="183">
        <v>44974</v>
      </c>
      <c r="L826" s="181" t="s">
        <v>2013</v>
      </c>
      <c r="M826" s="181" t="s">
        <v>67</v>
      </c>
      <c r="N826" s="69" t="s">
        <v>2034</v>
      </c>
      <c r="O826" s="71">
        <v>4294100</v>
      </c>
      <c r="P826" s="71">
        <v>0</v>
      </c>
    </row>
    <row r="827" spans="1:16" ht="43.2" x14ac:dyDescent="0.3">
      <c r="A827" s="181"/>
      <c r="B827" s="181"/>
      <c r="C827" s="181"/>
      <c r="D827" s="181"/>
      <c r="E827" s="181"/>
      <c r="F827" s="181"/>
      <c r="G827" s="181"/>
      <c r="H827" s="72" t="s">
        <v>2036</v>
      </c>
      <c r="I827" s="185">
        <v>44979</v>
      </c>
      <c r="J827" s="69" t="s">
        <v>2040</v>
      </c>
      <c r="K827" s="182">
        <v>44953</v>
      </c>
      <c r="L827" s="69" t="s">
        <v>267</v>
      </c>
      <c r="M827" s="180" t="s">
        <v>112</v>
      </c>
      <c r="N827" s="69" t="s">
        <v>2038</v>
      </c>
      <c r="O827" s="71">
        <v>1500000</v>
      </c>
      <c r="P827" s="71">
        <v>30000</v>
      </c>
    </row>
    <row r="828" spans="1:16" ht="43.2" x14ac:dyDescent="0.3">
      <c r="A828" s="181"/>
      <c r="B828" s="181"/>
      <c r="C828" s="181"/>
      <c r="D828" s="181"/>
      <c r="E828" s="181"/>
      <c r="F828" s="181"/>
      <c r="G828" s="181"/>
      <c r="H828" s="72" t="s">
        <v>2040</v>
      </c>
      <c r="I828" s="185">
        <v>44979</v>
      </c>
      <c r="J828" s="69" t="s">
        <v>2044</v>
      </c>
      <c r="K828" s="183">
        <v>44953</v>
      </c>
      <c r="L828" s="69" t="s">
        <v>90</v>
      </c>
      <c r="M828" s="181" t="s">
        <v>112</v>
      </c>
      <c r="N828" s="69" t="s">
        <v>2042</v>
      </c>
      <c r="O828" s="71">
        <v>1490000</v>
      </c>
      <c r="P828" s="71">
        <v>0</v>
      </c>
    </row>
    <row r="829" spans="1:16" ht="43.2" x14ac:dyDescent="0.3">
      <c r="A829" s="181"/>
      <c r="B829" s="181"/>
      <c r="C829" s="181"/>
      <c r="D829" s="181"/>
      <c r="E829" s="181"/>
      <c r="F829" s="181"/>
      <c r="G829" s="181"/>
      <c r="H829" s="72" t="s">
        <v>2044</v>
      </c>
      <c r="I829" s="185">
        <v>44979</v>
      </c>
      <c r="J829" s="69" t="s">
        <v>2048</v>
      </c>
      <c r="K829" s="183">
        <v>44953</v>
      </c>
      <c r="L829" s="69" t="s">
        <v>89</v>
      </c>
      <c r="M829" s="181" t="s">
        <v>112</v>
      </c>
      <c r="N829" s="69" t="s">
        <v>2046</v>
      </c>
      <c r="O829" s="71">
        <v>997500</v>
      </c>
      <c r="P829" s="71">
        <v>0</v>
      </c>
    </row>
    <row r="830" spans="1:16" ht="43.2" x14ac:dyDescent="0.3">
      <c r="A830" s="181"/>
      <c r="B830" s="181"/>
      <c r="C830" s="181"/>
      <c r="D830" s="181"/>
      <c r="E830" s="181"/>
      <c r="F830" s="181"/>
      <c r="G830" s="181"/>
      <c r="H830" s="72" t="s">
        <v>2048</v>
      </c>
      <c r="I830" s="185">
        <v>44979</v>
      </c>
      <c r="J830" s="69" t="s">
        <v>2053</v>
      </c>
      <c r="K830" s="70">
        <v>44960</v>
      </c>
      <c r="L830" s="69" t="s">
        <v>2049</v>
      </c>
      <c r="M830" s="181" t="s">
        <v>112</v>
      </c>
      <c r="N830" s="69" t="s">
        <v>2051</v>
      </c>
      <c r="O830" s="71">
        <v>999300</v>
      </c>
      <c r="P830" s="71">
        <v>19986</v>
      </c>
    </row>
    <row r="831" spans="1:16" ht="57.6" x14ac:dyDescent="0.3">
      <c r="A831" s="181"/>
      <c r="B831" s="181"/>
      <c r="C831" s="181"/>
      <c r="D831" s="181"/>
      <c r="E831" s="181"/>
      <c r="F831" s="181"/>
      <c r="G831" s="181"/>
      <c r="H831" s="72" t="s">
        <v>2053</v>
      </c>
      <c r="I831" s="185">
        <v>44979</v>
      </c>
      <c r="J831" s="69" t="s">
        <v>2056</v>
      </c>
      <c r="K831" s="70">
        <v>44961</v>
      </c>
      <c r="L831" s="180" t="s">
        <v>70</v>
      </c>
      <c r="M831" s="180" t="s">
        <v>69</v>
      </c>
      <c r="N831" s="69" t="s">
        <v>2054</v>
      </c>
      <c r="O831" s="71">
        <v>5761170</v>
      </c>
      <c r="P831" s="71">
        <v>0</v>
      </c>
    </row>
    <row r="832" spans="1:16" ht="43.2" x14ac:dyDescent="0.3">
      <c r="A832" s="181"/>
      <c r="B832" s="181"/>
      <c r="C832" s="181"/>
      <c r="D832" s="181"/>
      <c r="E832" s="181"/>
      <c r="F832" s="181"/>
      <c r="G832" s="181"/>
      <c r="H832" s="72" t="s">
        <v>2056</v>
      </c>
      <c r="I832" s="185">
        <v>44979</v>
      </c>
      <c r="J832" s="69" t="s">
        <v>2059</v>
      </c>
      <c r="K832" s="70">
        <v>44974</v>
      </c>
      <c r="L832" s="181" t="s">
        <v>70</v>
      </c>
      <c r="M832" s="181" t="s">
        <v>69</v>
      </c>
      <c r="N832" s="69" t="s">
        <v>2057</v>
      </c>
      <c r="O832" s="71">
        <v>128000</v>
      </c>
      <c r="P832" s="71">
        <v>0</v>
      </c>
    </row>
    <row r="833" spans="1:16" ht="43.2" x14ac:dyDescent="0.3">
      <c r="A833" s="181"/>
      <c r="B833" s="181"/>
      <c r="C833" s="181"/>
      <c r="D833" s="181"/>
      <c r="E833" s="181"/>
      <c r="F833" s="181"/>
      <c r="G833" s="181"/>
      <c r="H833" s="72" t="s">
        <v>2059</v>
      </c>
      <c r="I833" s="185">
        <v>44979</v>
      </c>
      <c r="J833" s="69" t="s">
        <v>2063</v>
      </c>
      <c r="K833" s="182">
        <v>44953</v>
      </c>
      <c r="L833" s="69" t="s">
        <v>1964</v>
      </c>
      <c r="M833" s="180" t="s">
        <v>237</v>
      </c>
      <c r="N833" s="69" t="s">
        <v>2061</v>
      </c>
      <c r="O833" s="71">
        <v>1495000</v>
      </c>
      <c r="P833" s="71">
        <v>29900</v>
      </c>
    </row>
    <row r="834" spans="1:16" ht="43.2" x14ac:dyDescent="0.3">
      <c r="A834" s="181"/>
      <c r="B834" s="181"/>
      <c r="C834" s="181"/>
      <c r="D834" s="181"/>
      <c r="E834" s="181"/>
      <c r="F834" s="181"/>
      <c r="G834" s="181"/>
      <c r="H834" s="72" t="s">
        <v>2063</v>
      </c>
      <c r="I834" s="185">
        <v>44979</v>
      </c>
      <c r="J834" s="69" t="s">
        <v>2068</v>
      </c>
      <c r="K834" s="183">
        <v>44953</v>
      </c>
      <c r="L834" s="69" t="s">
        <v>90</v>
      </c>
      <c r="M834" s="181" t="s">
        <v>237</v>
      </c>
      <c r="N834" s="69" t="s">
        <v>2066</v>
      </c>
      <c r="O834" s="71">
        <v>1490000</v>
      </c>
      <c r="P834" s="71">
        <v>0</v>
      </c>
    </row>
    <row r="835" spans="1:16" ht="43.2" x14ac:dyDescent="0.3">
      <c r="A835" s="181"/>
      <c r="B835" s="181"/>
      <c r="C835" s="181"/>
      <c r="D835" s="181"/>
      <c r="E835" s="181"/>
      <c r="F835" s="181"/>
      <c r="G835" s="181"/>
      <c r="H835" s="72" t="s">
        <v>2068</v>
      </c>
      <c r="I835" s="185">
        <v>44979</v>
      </c>
      <c r="J835" s="69" t="s">
        <v>2072</v>
      </c>
      <c r="K835" s="183">
        <v>44953</v>
      </c>
      <c r="L835" s="69" t="s">
        <v>89</v>
      </c>
      <c r="M835" s="181" t="s">
        <v>237</v>
      </c>
      <c r="N835" s="69" t="s">
        <v>2070</v>
      </c>
      <c r="O835" s="71">
        <v>1000000</v>
      </c>
      <c r="P835" s="71">
        <v>0</v>
      </c>
    </row>
    <row r="836" spans="1:16" ht="43.2" x14ac:dyDescent="0.3">
      <c r="A836" s="181"/>
      <c r="B836" s="181"/>
      <c r="C836" s="181"/>
      <c r="D836" s="181"/>
      <c r="E836" s="181"/>
      <c r="F836" s="181"/>
      <c r="G836" s="181"/>
      <c r="H836" s="72" t="s">
        <v>2072</v>
      </c>
      <c r="I836" s="185">
        <v>44979</v>
      </c>
      <c r="J836" s="69" t="s">
        <v>2077</v>
      </c>
      <c r="K836" s="182">
        <v>44960</v>
      </c>
      <c r="L836" s="69" t="s">
        <v>2049</v>
      </c>
      <c r="M836" s="181" t="s">
        <v>237</v>
      </c>
      <c r="N836" s="69" t="s">
        <v>2075</v>
      </c>
      <c r="O836" s="71">
        <v>1000000</v>
      </c>
      <c r="P836" s="71">
        <v>20000</v>
      </c>
    </row>
    <row r="837" spans="1:16" ht="43.2" x14ac:dyDescent="0.3">
      <c r="A837" s="181"/>
      <c r="B837" s="181"/>
      <c r="C837" s="181"/>
      <c r="D837" s="181"/>
      <c r="E837" s="181"/>
      <c r="F837" s="181"/>
      <c r="G837" s="181"/>
      <c r="H837" s="72" t="s">
        <v>2077</v>
      </c>
      <c r="I837" s="185">
        <v>44979</v>
      </c>
      <c r="J837" s="69" t="s">
        <v>2081</v>
      </c>
      <c r="K837" s="183">
        <v>44960</v>
      </c>
      <c r="L837" s="69" t="s">
        <v>1964</v>
      </c>
      <c r="M837" s="180" t="s">
        <v>238</v>
      </c>
      <c r="N837" s="69" t="s">
        <v>2079</v>
      </c>
      <c r="O837" s="71">
        <v>1498000</v>
      </c>
      <c r="P837" s="71">
        <v>29960</v>
      </c>
    </row>
    <row r="838" spans="1:16" ht="43.2" x14ac:dyDescent="0.3">
      <c r="A838" s="181"/>
      <c r="B838" s="181"/>
      <c r="C838" s="181"/>
      <c r="D838" s="181"/>
      <c r="E838" s="181"/>
      <c r="F838" s="181"/>
      <c r="G838" s="181"/>
      <c r="H838" s="72" t="s">
        <v>2081</v>
      </c>
      <c r="I838" s="185">
        <v>44979</v>
      </c>
      <c r="J838" s="69" t="s">
        <v>2085</v>
      </c>
      <c r="K838" s="183">
        <v>44960</v>
      </c>
      <c r="L838" s="69" t="s">
        <v>90</v>
      </c>
      <c r="M838" s="181" t="s">
        <v>238</v>
      </c>
      <c r="N838" s="69" t="s">
        <v>2083</v>
      </c>
      <c r="O838" s="71">
        <v>1480000</v>
      </c>
      <c r="P838" s="71">
        <v>0</v>
      </c>
    </row>
    <row r="839" spans="1:16" ht="43.2" x14ac:dyDescent="0.3">
      <c r="A839" s="181"/>
      <c r="B839" s="181"/>
      <c r="C839" s="181"/>
      <c r="D839" s="181"/>
      <c r="E839" s="181"/>
      <c r="F839" s="181"/>
      <c r="G839" s="181"/>
      <c r="H839" s="72" t="s">
        <v>2085</v>
      </c>
      <c r="I839" s="185">
        <v>44979</v>
      </c>
      <c r="J839" s="69" t="s">
        <v>2089</v>
      </c>
      <c r="K839" s="183">
        <v>44960</v>
      </c>
      <c r="L839" s="69" t="s">
        <v>89</v>
      </c>
      <c r="M839" s="181" t="s">
        <v>238</v>
      </c>
      <c r="N839" s="69" t="s">
        <v>2087</v>
      </c>
      <c r="O839" s="71">
        <v>1000000</v>
      </c>
      <c r="P839" s="71">
        <v>0</v>
      </c>
    </row>
    <row r="840" spans="1:16" ht="43.2" x14ac:dyDescent="0.3">
      <c r="A840" s="181"/>
      <c r="B840" s="181"/>
      <c r="C840" s="181"/>
      <c r="D840" s="181"/>
      <c r="E840" s="181"/>
      <c r="F840" s="181"/>
      <c r="G840" s="181"/>
      <c r="H840" s="72" t="s">
        <v>2089</v>
      </c>
      <c r="I840" s="185">
        <v>44979</v>
      </c>
      <c r="J840" s="69" t="s">
        <v>2093</v>
      </c>
      <c r="K840" s="70">
        <v>44961</v>
      </c>
      <c r="L840" s="69" t="s">
        <v>2049</v>
      </c>
      <c r="M840" s="181" t="s">
        <v>238</v>
      </c>
      <c r="N840" s="69" t="s">
        <v>2091</v>
      </c>
      <c r="O840" s="71">
        <v>999900</v>
      </c>
      <c r="P840" s="71">
        <v>19998</v>
      </c>
    </row>
    <row r="841" spans="1:16" ht="43.2" x14ac:dyDescent="0.3">
      <c r="A841" s="181"/>
      <c r="B841" s="181"/>
      <c r="C841" s="181"/>
      <c r="D841" s="181"/>
      <c r="E841" s="181"/>
      <c r="F841" s="181"/>
      <c r="G841" s="181"/>
      <c r="H841" s="72" t="s">
        <v>2093</v>
      </c>
      <c r="I841" s="185">
        <v>44979</v>
      </c>
      <c r="J841" s="69" t="s">
        <v>2096</v>
      </c>
      <c r="K841" s="70">
        <v>44953</v>
      </c>
      <c r="L841" s="180" t="s">
        <v>73</v>
      </c>
      <c r="M841" s="180" t="s">
        <v>72</v>
      </c>
      <c r="N841" s="69" t="s">
        <v>2094</v>
      </c>
      <c r="O841" s="71">
        <v>1120000</v>
      </c>
      <c r="P841" s="71">
        <v>0</v>
      </c>
    </row>
    <row r="842" spans="1:16" ht="57.6" x14ac:dyDescent="0.3">
      <c r="A842" s="181"/>
      <c r="B842" s="181"/>
      <c r="C842" s="181"/>
      <c r="D842" s="181"/>
      <c r="E842" s="181"/>
      <c r="F842" s="181"/>
      <c r="G842" s="181"/>
      <c r="H842" s="72" t="s">
        <v>2096</v>
      </c>
      <c r="I842" s="185">
        <v>44979</v>
      </c>
      <c r="J842" s="69" t="s">
        <v>2099</v>
      </c>
      <c r="K842" s="70">
        <v>44974</v>
      </c>
      <c r="L842" s="181" t="s">
        <v>73</v>
      </c>
      <c r="M842" s="181" t="s">
        <v>72</v>
      </c>
      <c r="N842" s="69" t="s">
        <v>2097</v>
      </c>
      <c r="O842" s="71">
        <v>2871500</v>
      </c>
      <c r="P842" s="71">
        <v>0</v>
      </c>
    </row>
    <row r="843" spans="1:16" ht="43.2" x14ac:dyDescent="0.3">
      <c r="A843" s="181"/>
      <c r="B843" s="181"/>
      <c r="C843" s="181"/>
      <c r="D843" s="181"/>
      <c r="E843" s="181"/>
      <c r="F843" s="181"/>
      <c r="G843" s="181"/>
      <c r="H843" s="72" t="s">
        <v>1982</v>
      </c>
      <c r="I843" s="185">
        <v>44979</v>
      </c>
      <c r="J843" s="69" t="s">
        <v>1987</v>
      </c>
      <c r="K843" s="70">
        <v>44953</v>
      </c>
      <c r="L843" s="69" t="s">
        <v>89</v>
      </c>
      <c r="M843" s="69" t="s">
        <v>239</v>
      </c>
      <c r="N843" s="69" t="s">
        <v>1985</v>
      </c>
      <c r="O843" s="71">
        <v>998000</v>
      </c>
      <c r="P843" s="71">
        <v>0</v>
      </c>
    </row>
    <row r="844" spans="1:16" ht="43.2" x14ac:dyDescent="0.3">
      <c r="A844" s="181"/>
      <c r="B844" s="181"/>
      <c r="C844" s="180" t="s">
        <v>2851</v>
      </c>
      <c r="D844" s="182" t="s">
        <v>714</v>
      </c>
      <c r="E844" s="180" t="s">
        <v>714</v>
      </c>
      <c r="F844" s="182" t="s">
        <v>714</v>
      </c>
      <c r="G844" s="180" t="s">
        <v>624</v>
      </c>
      <c r="H844" s="187" t="s">
        <v>2799</v>
      </c>
      <c r="I844" s="184">
        <v>44992</v>
      </c>
      <c r="J844" s="180" t="s">
        <v>2589</v>
      </c>
      <c r="K844" s="182">
        <v>44987</v>
      </c>
      <c r="L844" s="69" t="s">
        <v>1712</v>
      </c>
      <c r="M844" s="180" t="s">
        <v>136</v>
      </c>
      <c r="N844" s="69" t="s">
        <v>2587</v>
      </c>
      <c r="O844" s="71">
        <v>800000</v>
      </c>
      <c r="P844" s="71">
        <v>0</v>
      </c>
    </row>
    <row r="845" spans="1:16" ht="43.2" x14ac:dyDescent="0.3">
      <c r="A845" s="181"/>
      <c r="B845" s="181"/>
      <c r="C845" s="181"/>
      <c r="D845" s="181"/>
      <c r="E845" s="181"/>
      <c r="F845" s="181"/>
      <c r="G845" s="181"/>
      <c r="H845" s="186"/>
      <c r="I845" s="186"/>
      <c r="J845" s="181"/>
      <c r="K845" s="181"/>
      <c r="L845" s="69" t="s">
        <v>1717</v>
      </c>
      <c r="M845" s="181" t="s">
        <v>136</v>
      </c>
      <c r="N845" s="69" t="s">
        <v>2587</v>
      </c>
      <c r="O845" s="71">
        <v>880000</v>
      </c>
      <c r="P845" s="71">
        <v>0</v>
      </c>
    </row>
    <row r="846" spans="1:16" ht="43.2" x14ac:dyDescent="0.3">
      <c r="A846" s="181"/>
      <c r="B846" s="181"/>
      <c r="C846" s="181"/>
      <c r="D846" s="181"/>
      <c r="E846" s="181"/>
      <c r="F846" s="181"/>
      <c r="G846" s="181"/>
      <c r="H846" s="72" t="s">
        <v>2628</v>
      </c>
      <c r="I846" s="185">
        <v>44992</v>
      </c>
      <c r="J846" s="69" t="s">
        <v>2586</v>
      </c>
      <c r="K846" s="182">
        <v>44973</v>
      </c>
      <c r="L846" s="180" t="s">
        <v>90</v>
      </c>
      <c r="M846" s="181" t="s">
        <v>136</v>
      </c>
      <c r="N846" s="69" t="s">
        <v>2582</v>
      </c>
      <c r="O846" s="71">
        <v>1500000</v>
      </c>
      <c r="P846" s="71">
        <v>0</v>
      </c>
    </row>
    <row r="847" spans="1:16" ht="43.2" x14ac:dyDescent="0.3">
      <c r="A847" s="181"/>
      <c r="B847" s="181"/>
      <c r="C847" s="181"/>
      <c r="D847" s="181"/>
      <c r="E847" s="181"/>
      <c r="F847" s="181"/>
      <c r="G847" s="181"/>
      <c r="H847" s="72" t="s">
        <v>2796</v>
      </c>
      <c r="I847" s="185">
        <v>44992</v>
      </c>
      <c r="J847" s="69" t="s">
        <v>2584</v>
      </c>
      <c r="K847" s="183">
        <v>44973</v>
      </c>
      <c r="L847" s="181" t="s">
        <v>90</v>
      </c>
      <c r="M847" s="181" t="s">
        <v>136</v>
      </c>
      <c r="N847" s="69" t="s">
        <v>2582</v>
      </c>
      <c r="O847" s="71">
        <v>1475000</v>
      </c>
      <c r="P847" s="71">
        <v>0</v>
      </c>
    </row>
    <row r="848" spans="1:16" ht="43.2" x14ac:dyDescent="0.3">
      <c r="A848" s="181"/>
      <c r="B848" s="181"/>
      <c r="C848" s="181"/>
      <c r="D848" s="181"/>
      <c r="E848" s="181"/>
      <c r="F848" s="181"/>
      <c r="G848" s="181"/>
      <c r="H848" s="72" t="s">
        <v>2794</v>
      </c>
      <c r="I848" s="185">
        <v>44992</v>
      </c>
      <c r="J848" s="69" t="s">
        <v>2581</v>
      </c>
      <c r="K848" s="183">
        <v>44973</v>
      </c>
      <c r="L848" s="181" t="s">
        <v>90</v>
      </c>
      <c r="M848" s="181" t="s">
        <v>136</v>
      </c>
      <c r="N848" s="69" t="s">
        <v>2579</v>
      </c>
      <c r="O848" s="71">
        <v>1490000</v>
      </c>
      <c r="P848" s="71">
        <v>0</v>
      </c>
    </row>
    <row r="849" spans="1:16" ht="43.2" x14ac:dyDescent="0.3">
      <c r="A849" s="181"/>
      <c r="B849" s="181"/>
      <c r="C849" s="181"/>
      <c r="D849" s="181"/>
      <c r="E849" s="181"/>
      <c r="F849" s="181"/>
      <c r="G849" s="181"/>
      <c r="H849" s="72" t="s">
        <v>2792</v>
      </c>
      <c r="I849" s="185">
        <v>44992</v>
      </c>
      <c r="J849" s="69" t="s">
        <v>2578</v>
      </c>
      <c r="K849" s="183">
        <v>44973</v>
      </c>
      <c r="L849" s="181" t="s">
        <v>90</v>
      </c>
      <c r="M849" s="181" t="s">
        <v>136</v>
      </c>
      <c r="N849" s="69" t="s">
        <v>2576</v>
      </c>
      <c r="O849" s="71">
        <v>1490000</v>
      </c>
      <c r="P849" s="71">
        <v>0</v>
      </c>
    </row>
    <row r="850" spans="1:16" ht="57.6" x14ac:dyDescent="0.3">
      <c r="A850" s="181"/>
      <c r="B850" s="181"/>
      <c r="C850" s="181"/>
      <c r="D850" s="181"/>
      <c r="E850" s="181"/>
      <c r="F850" s="181"/>
      <c r="G850" s="181"/>
      <c r="H850" s="72" t="s">
        <v>2623</v>
      </c>
      <c r="I850" s="185">
        <v>44992</v>
      </c>
      <c r="J850" s="69" t="s">
        <v>2575</v>
      </c>
      <c r="K850" s="183">
        <v>44973</v>
      </c>
      <c r="L850" s="180" t="s">
        <v>89</v>
      </c>
      <c r="M850" s="181" t="s">
        <v>136</v>
      </c>
      <c r="N850" s="69" t="s">
        <v>2573</v>
      </c>
      <c r="O850" s="71">
        <v>995000</v>
      </c>
      <c r="P850" s="71">
        <v>0</v>
      </c>
    </row>
    <row r="851" spans="1:16" ht="43.2" x14ac:dyDescent="0.3">
      <c r="A851" s="181"/>
      <c r="B851" s="181"/>
      <c r="C851" s="181"/>
      <c r="D851" s="181"/>
      <c r="E851" s="181"/>
      <c r="F851" s="181"/>
      <c r="G851" s="181"/>
      <c r="H851" s="72" t="s">
        <v>2789</v>
      </c>
      <c r="I851" s="185">
        <v>44992</v>
      </c>
      <c r="J851" s="69" t="s">
        <v>2572</v>
      </c>
      <c r="K851" s="183">
        <v>44973</v>
      </c>
      <c r="L851" s="181" t="s">
        <v>89</v>
      </c>
      <c r="M851" s="181" t="s">
        <v>136</v>
      </c>
      <c r="N851" s="69" t="s">
        <v>2570</v>
      </c>
      <c r="O851" s="71">
        <v>1000000</v>
      </c>
      <c r="P851" s="71">
        <v>0</v>
      </c>
    </row>
    <row r="852" spans="1:16" ht="43.2" x14ac:dyDescent="0.3">
      <c r="A852" s="181"/>
      <c r="B852" s="181"/>
      <c r="C852" s="181"/>
      <c r="D852" s="181"/>
      <c r="E852" s="181"/>
      <c r="F852" s="181"/>
      <c r="G852" s="181"/>
      <c r="H852" s="72" t="s">
        <v>2787</v>
      </c>
      <c r="I852" s="185">
        <v>44992</v>
      </c>
      <c r="J852" s="69" t="s">
        <v>2569</v>
      </c>
      <c r="K852" s="183">
        <v>44973</v>
      </c>
      <c r="L852" s="181" t="s">
        <v>89</v>
      </c>
      <c r="M852" s="181" t="s">
        <v>136</v>
      </c>
      <c r="N852" s="69" t="s">
        <v>2567</v>
      </c>
      <c r="O852" s="71">
        <v>999000</v>
      </c>
      <c r="P852" s="71">
        <v>0</v>
      </c>
    </row>
    <row r="853" spans="1:16" ht="43.2" x14ac:dyDescent="0.3">
      <c r="A853" s="181"/>
      <c r="B853" s="181"/>
      <c r="C853" s="181"/>
      <c r="D853" s="181"/>
      <c r="E853" s="181"/>
      <c r="F853" s="181"/>
      <c r="G853" s="181"/>
      <c r="H853" s="72" t="s">
        <v>2620</v>
      </c>
      <c r="I853" s="185">
        <v>44992</v>
      </c>
      <c r="J853" s="69" t="s">
        <v>2566</v>
      </c>
      <c r="K853" s="183">
        <v>44973</v>
      </c>
      <c r="L853" s="181" t="s">
        <v>89</v>
      </c>
      <c r="M853" s="181" t="s">
        <v>136</v>
      </c>
      <c r="N853" s="69" t="s">
        <v>2564</v>
      </c>
      <c r="O853" s="71">
        <v>998000</v>
      </c>
      <c r="P853" s="71">
        <v>0</v>
      </c>
    </row>
    <row r="854" spans="1:16" ht="43.2" x14ac:dyDescent="0.3">
      <c r="A854" s="181"/>
      <c r="B854" s="181"/>
      <c r="C854" s="181"/>
      <c r="D854" s="181"/>
      <c r="E854" s="181"/>
      <c r="F854" s="181"/>
      <c r="G854" s="181"/>
      <c r="H854" s="187" t="s">
        <v>2817</v>
      </c>
      <c r="I854" s="185">
        <v>44992</v>
      </c>
      <c r="J854" s="180" t="s">
        <v>2645</v>
      </c>
      <c r="K854" s="182">
        <v>44986</v>
      </c>
      <c r="L854" s="69" t="s">
        <v>2631</v>
      </c>
      <c r="M854" s="180" t="s">
        <v>149</v>
      </c>
      <c r="N854" s="69" t="s">
        <v>2643</v>
      </c>
      <c r="O854" s="71">
        <v>324000</v>
      </c>
      <c r="P854" s="71">
        <v>518400</v>
      </c>
    </row>
    <row r="855" spans="1:16" ht="43.2" x14ac:dyDescent="0.3">
      <c r="A855" s="181"/>
      <c r="B855" s="181"/>
      <c r="C855" s="181"/>
      <c r="D855" s="181"/>
      <c r="E855" s="181"/>
      <c r="F855" s="181"/>
      <c r="G855" s="181"/>
      <c r="H855" s="186"/>
      <c r="I855" s="186"/>
      <c r="J855" s="181"/>
      <c r="K855" s="181"/>
      <c r="L855" s="69" t="s">
        <v>2624</v>
      </c>
      <c r="M855" s="181" t="s">
        <v>149</v>
      </c>
      <c r="N855" s="69" t="s">
        <v>2643</v>
      </c>
      <c r="O855" s="71">
        <v>2920000</v>
      </c>
      <c r="P855" s="71">
        <v>518400</v>
      </c>
    </row>
    <row r="856" spans="1:16" ht="43.2" x14ac:dyDescent="0.3">
      <c r="A856" s="181"/>
      <c r="B856" s="181"/>
      <c r="C856" s="181"/>
      <c r="D856" s="181"/>
      <c r="E856" s="181"/>
      <c r="F856" s="181"/>
      <c r="G856" s="181"/>
      <c r="H856" s="186"/>
      <c r="I856" s="186"/>
      <c r="J856" s="181"/>
      <c r="K856" s="181"/>
      <c r="L856" s="69" t="s">
        <v>2633</v>
      </c>
      <c r="M856" s="181" t="s">
        <v>149</v>
      </c>
      <c r="N856" s="69" t="s">
        <v>2643</v>
      </c>
      <c r="O856" s="71">
        <v>324000</v>
      </c>
      <c r="P856" s="71">
        <v>518400</v>
      </c>
    </row>
    <row r="857" spans="1:16" ht="43.2" x14ac:dyDescent="0.3">
      <c r="A857" s="181"/>
      <c r="B857" s="181"/>
      <c r="C857" s="181"/>
      <c r="D857" s="181"/>
      <c r="E857" s="181"/>
      <c r="F857" s="181"/>
      <c r="G857" s="181"/>
      <c r="H857" s="186"/>
      <c r="I857" s="186"/>
      <c r="J857" s="181"/>
      <c r="K857" s="181"/>
      <c r="L857" s="69" t="s">
        <v>2635</v>
      </c>
      <c r="M857" s="181" t="s">
        <v>149</v>
      </c>
      <c r="N857" s="69" t="s">
        <v>2643</v>
      </c>
      <c r="O857" s="71">
        <v>680000</v>
      </c>
      <c r="P857" s="71">
        <v>518400</v>
      </c>
    </row>
    <row r="858" spans="1:16" ht="43.2" x14ac:dyDescent="0.3">
      <c r="A858" s="181"/>
      <c r="B858" s="181"/>
      <c r="C858" s="181"/>
      <c r="D858" s="181"/>
      <c r="E858" s="181"/>
      <c r="F858" s="181"/>
      <c r="G858" s="181"/>
      <c r="H858" s="186"/>
      <c r="I858" s="186"/>
      <c r="J858" s="181"/>
      <c r="K858" s="181"/>
      <c r="L858" s="69" t="s">
        <v>2637</v>
      </c>
      <c r="M858" s="181" t="s">
        <v>149</v>
      </c>
      <c r="N858" s="69" t="s">
        <v>2643</v>
      </c>
      <c r="O858" s="71">
        <v>200000</v>
      </c>
      <c r="P858" s="71">
        <v>518400</v>
      </c>
    </row>
    <row r="859" spans="1:16" ht="43.2" x14ac:dyDescent="0.3">
      <c r="A859" s="181"/>
      <c r="B859" s="181"/>
      <c r="C859" s="181"/>
      <c r="D859" s="181"/>
      <c r="E859" s="181"/>
      <c r="F859" s="181"/>
      <c r="G859" s="181"/>
      <c r="H859" s="186"/>
      <c r="I859" s="186"/>
      <c r="J859" s="181"/>
      <c r="K859" s="181"/>
      <c r="L859" s="69" t="s">
        <v>2639</v>
      </c>
      <c r="M859" s="181" t="s">
        <v>149</v>
      </c>
      <c r="N859" s="69" t="s">
        <v>2643</v>
      </c>
      <c r="O859" s="71">
        <v>80000</v>
      </c>
      <c r="P859" s="71">
        <v>518400</v>
      </c>
    </row>
    <row r="860" spans="1:16" ht="43.2" x14ac:dyDescent="0.3">
      <c r="A860" s="181"/>
      <c r="B860" s="181"/>
      <c r="C860" s="181"/>
      <c r="D860" s="181"/>
      <c r="E860" s="181"/>
      <c r="F860" s="181"/>
      <c r="G860" s="181"/>
      <c r="H860" s="186"/>
      <c r="I860" s="186"/>
      <c r="J860" s="181"/>
      <c r="K860" s="181"/>
      <c r="L860" s="69" t="s">
        <v>2641</v>
      </c>
      <c r="M860" s="181" t="s">
        <v>149</v>
      </c>
      <c r="N860" s="69" t="s">
        <v>2643</v>
      </c>
      <c r="O860" s="71">
        <v>200000</v>
      </c>
      <c r="P860" s="71">
        <v>518400</v>
      </c>
    </row>
    <row r="861" spans="1:16" ht="43.2" x14ac:dyDescent="0.3">
      <c r="A861" s="181"/>
      <c r="B861" s="181"/>
      <c r="C861" s="181"/>
      <c r="D861" s="181"/>
      <c r="E861" s="181"/>
      <c r="F861" s="181"/>
      <c r="G861" s="181"/>
      <c r="H861" s="187" t="s">
        <v>2815</v>
      </c>
      <c r="I861" s="185">
        <v>44992</v>
      </c>
      <c r="J861" s="180" t="s">
        <v>2628</v>
      </c>
      <c r="K861" s="183">
        <v>44986</v>
      </c>
      <c r="L861" s="69" t="s">
        <v>2631</v>
      </c>
      <c r="M861" s="181" t="s">
        <v>149</v>
      </c>
      <c r="N861" s="69" t="s">
        <v>2626</v>
      </c>
      <c r="O861" s="71">
        <v>324000</v>
      </c>
      <c r="P861" s="71">
        <v>518400</v>
      </c>
    </row>
    <row r="862" spans="1:16" ht="43.2" x14ac:dyDescent="0.3">
      <c r="A862" s="181"/>
      <c r="B862" s="181"/>
      <c r="C862" s="181"/>
      <c r="D862" s="181"/>
      <c r="E862" s="181"/>
      <c r="F862" s="181"/>
      <c r="G862" s="181"/>
      <c r="H862" s="186"/>
      <c r="I862" s="186"/>
      <c r="J862" s="181"/>
      <c r="K862" s="181"/>
      <c r="L862" s="69" t="s">
        <v>2624</v>
      </c>
      <c r="M862" s="181" t="s">
        <v>149</v>
      </c>
      <c r="N862" s="69" t="s">
        <v>2626</v>
      </c>
      <c r="O862" s="71">
        <v>2920000</v>
      </c>
      <c r="P862" s="71">
        <v>518400</v>
      </c>
    </row>
    <row r="863" spans="1:16" ht="43.2" x14ac:dyDescent="0.3">
      <c r="A863" s="181"/>
      <c r="B863" s="181"/>
      <c r="C863" s="181"/>
      <c r="D863" s="181"/>
      <c r="E863" s="181"/>
      <c r="F863" s="181"/>
      <c r="G863" s="181"/>
      <c r="H863" s="186"/>
      <c r="I863" s="186"/>
      <c r="J863" s="181"/>
      <c r="K863" s="181"/>
      <c r="L863" s="69" t="s">
        <v>2633</v>
      </c>
      <c r="M863" s="181" t="s">
        <v>149</v>
      </c>
      <c r="N863" s="69" t="s">
        <v>2626</v>
      </c>
      <c r="O863" s="71">
        <v>324000</v>
      </c>
      <c r="P863" s="71">
        <v>518400</v>
      </c>
    </row>
    <row r="864" spans="1:16" ht="43.2" x14ac:dyDescent="0.3">
      <c r="A864" s="181"/>
      <c r="B864" s="181"/>
      <c r="C864" s="181"/>
      <c r="D864" s="181"/>
      <c r="E864" s="181"/>
      <c r="F864" s="181"/>
      <c r="G864" s="181"/>
      <c r="H864" s="186"/>
      <c r="I864" s="186"/>
      <c r="J864" s="181"/>
      <c r="K864" s="181"/>
      <c r="L864" s="69" t="s">
        <v>2635</v>
      </c>
      <c r="M864" s="181" t="s">
        <v>149</v>
      </c>
      <c r="N864" s="69" t="s">
        <v>2626</v>
      </c>
      <c r="O864" s="71">
        <v>680000</v>
      </c>
      <c r="P864" s="71">
        <v>518400</v>
      </c>
    </row>
    <row r="865" spans="1:16" ht="43.2" x14ac:dyDescent="0.3">
      <c r="A865" s="181"/>
      <c r="B865" s="181"/>
      <c r="C865" s="181"/>
      <c r="D865" s="181"/>
      <c r="E865" s="181"/>
      <c r="F865" s="181"/>
      <c r="G865" s="181"/>
      <c r="H865" s="186"/>
      <c r="I865" s="186"/>
      <c r="J865" s="181"/>
      <c r="K865" s="181"/>
      <c r="L865" s="69" t="s">
        <v>2637</v>
      </c>
      <c r="M865" s="181" t="s">
        <v>149</v>
      </c>
      <c r="N865" s="69" t="s">
        <v>2626</v>
      </c>
      <c r="O865" s="71">
        <v>200000</v>
      </c>
      <c r="P865" s="71">
        <v>518400</v>
      </c>
    </row>
    <row r="866" spans="1:16" ht="43.2" x14ac:dyDescent="0.3">
      <c r="A866" s="181"/>
      <c r="B866" s="181"/>
      <c r="C866" s="181"/>
      <c r="D866" s="181"/>
      <c r="E866" s="181"/>
      <c r="F866" s="181"/>
      <c r="G866" s="181"/>
      <c r="H866" s="186"/>
      <c r="I866" s="186"/>
      <c r="J866" s="181"/>
      <c r="K866" s="181"/>
      <c r="L866" s="69" t="s">
        <v>2639</v>
      </c>
      <c r="M866" s="181" t="s">
        <v>149</v>
      </c>
      <c r="N866" s="69" t="s">
        <v>2626</v>
      </c>
      <c r="O866" s="71">
        <v>80000</v>
      </c>
      <c r="P866" s="71">
        <v>518400</v>
      </c>
    </row>
    <row r="867" spans="1:16" ht="43.2" x14ac:dyDescent="0.3">
      <c r="A867" s="181"/>
      <c r="B867" s="181"/>
      <c r="C867" s="181"/>
      <c r="D867" s="181"/>
      <c r="E867" s="181"/>
      <c r="F867" s="181"/>
      <c r="G867" s="181"/>
      <c r="H867" s="186"/>
      <c r="I867" s="186"/>
      <c r="J867" s="181"/>
      <c r="K867" s="181"/>
      <c r="L867" s="69" t="s">
        <v>2641</v>
      </c>
      <c r="M867" s="181" t="s">
        <v>149</v>
      </c>
      <c r="N867" s="69" t="s">
        <v>2626</v>
      </c>
      <c r="O867" s="71">
        <v>200000</v>
      </c>
      <c r="P867" s="71">
        <v>518400</v>
      </c>
    </row>
    <row r="868" spans="1:16" ht="43.2" x14ac:dyDescent="0.3">
      <c r="A868" s="181"/>
      <c r="B868" s="181"/>
      <c r="C868" s="181"/>
      <c r="D868" s="181"/>
      <c r="E868" s="181"/>
      <c r="F868" s="181"/>
      <c r="G868" s="181"/>
      <c r="H868" s="72" t="s">
        <v>2615</v>
      </c>
      <c r="I868" s="185">
        <v>44992</v>
      </c>
      <c r="J868" s="69" t="s">
        <v>2623</v>
      </c>
      <c r="K868" s="70">
        <v>44979</v>
      </c>
      <c r="L868" s="180" t="s">
        <v>2616</v>
      </c>
      <c r="M868" s="180" t="s">
        <v>261</v>
      </c>
      <c r="N868" s="69" t="s">
        <v>2621</v>
      </c>
      <c r="O868" s="71">
        <v>2949000</v>
      </c>
      <c r="P868" s="71">
        <v>345378</v>
      </c>
    </row>
    <row r="869" spans="1:16" ht="43.2" x14ac:dyDescent="0.3">
      <c r="A869" s="181"/>
      <c r="B869" s="181"/>
      <c r="C869" s="181"/>
      <c r="D869" s="181"/>
      <c r="E869" s="181"/>
      <c r="F869" s="181"/>
      <c r="G869" s="181"/>
      <c r="H869" s="72" t="s">
        <v>2812</v>
      </c>
      <c r="I869" s="185">
        <v>44992</v>
      </c>
      <c r="J869" s="69" t="s">
        <v>2620</v>
      </c>
      <c r="K869" s="70">
        <v>44950</v>
      </c>
      <c r="L869" s="181" t="s">
        <v>2616</v>
      </c>
      <c r="M869" s="181" t="s">
        <v>261</v>
      </c>
      <c r="N869" s="69" t="s">
        <v>2618</v>
      </c>
      <c r="O869" s="71">
        <v>2990000</v>
      </c>
      <c r="P869" s="71">
        <v>350180</v>
      </c>
    </row>
    <row r="870" spans="1:16" ht="43.2" x14ac:dyDescent="0.3">
      <c r="A870" s="181"/>
      <c r="B870" s="181"/>
      <c r="C870" s="181"/>
      <c r="D870" s="181"/>
      <c r="E870" s="181"/>
      <c r="F870" s="181"/>
      <c r="G870" s="181"/>
      <c r="H870" s="72" t="s">
        <v>2612</v>
      </c>
      <c r="I870" s="185">
        <v>44992</v>
      </c>
      <c r="J870" s="69" t="s">
        <v>2615</v>
      </c>
      <c r="K870" s="70">
        <v>44986</v>
      </c>
      <c r="L870" s="180" t="s">
        <v>203</v>
      </c>
      <c r="M870" s="180" t="s">
        <v>144</v>
      </c>
      <c r="N870" s="69" t="s">
        <v>2613</v>
      </c>
      <c r="O870" s="71">
        <v>1150000</v>
      </c>
      <c r="P870" s="71">
        <v>0</v>
      </c>
    </row>
    <row r="871" spans="1:16" ht="43.2" x14ac:dyDescent="0.3">
      <c r="A871" s="181"/>
      <c r="B871" s="181"/>
      <c r="C871" s="181"/>
      <c r="D871" s="181"/>
      <c r="E871" s="181"/>
      <c r="F871" s="181"/>
      <c r="G871" s="181"/>
      <c r="H871" s="72" t="s">
        <v>2609</v>
      </c>
      <c r="I871" s="185">
        <v>44992</v>
      </c>
      <c r="J871" s="69" t="s">
        <v>2612</v>
      </c>
      <c r="K871" s="70">
        <v>44978</v>
      </c>
      <c r="L871" s="181" t="s">
        <v>203</v>
      </c>
      <c r="M871" s="181" t="s">
        <v>144</v>
      </c>
      <c r="N871" s="69" t="s">
        <v>2610</v>
      </c>
      <c r="O871" s="71">
        <v>545000</v>
      </c>
      <c r="P871" s="71">
        <v>0</v>
      </c>
    </row>
    <row r="872" spans="1:16" ht="43.2" x14ac:dyDescent="0.3">
      <c r="A872" s="181"/>
      <c r="B872" s="181"/>
      <c r="C872" s="181"/>
      <c r="D872" s="181"/>
      <c r="E872" s="181"/>
      <c r="F872" s="181"/>
      <c r="G872" s="181"/>
      <c r="H872" s="72" t="s">
        <v>2606</v>
      </c>
      <c r="I872" s="185">
        <v>44992</v>
      </c>
      <c r="J872" s="69" t="s">
        <v>2609</v>
      </c>
      <c r="K872" s="70">
        <v>44986</v>
      </c>
      <c r="L872" s="181" t="s">
        <v>203</v>
      </c>
      <c r="M872" s="181" t="s">
        <v>144</v>
      </c>
      <c r="N872" s="69" t="s">
        <v>2607</v>
      </c>
      <c r="O872" s="71">
        <v>700000</v>
      </c>
      <c r="P872" s="71">
        <v>0</v>
      </c>
    </row>
    <row r="873" spans="1:16" ht="43.2" x14ac:dyDescent="0.3">
      <c r="A873" s="181"/>
      <c r="B873" s="181"/>
      <c r="C873" s="181"/>
      <c r="D873" s="181"/>
      <c r="E873" s="181"/>
      <c r="F873" s="181"/>
      <c r="G873" s="181"/>
      <c r="H873" s="72" t="s">
        <v>2760</v>
      </c>
      <c r="I873" s="185">
        <v>44992</v>
      </c>
      <c r="J873" s="69" t="s">
        <v>2512</v>
      </c>
      <c r="K873" s="70">
        <v>44951</v>
      </c>
      <c r="L873" s="69" t="s">
        <v>564</v>
      </c>
      <c r="M873" s="69" t="s">
        <v>64</v>
      </c>
      <c r="N873" s="69" t="s">
        <v>2510</v>
      </c>
      <c r="O873" s="71">
        <v>1960000</v>
      </c>
      <c r="P873" s="71">
        <v>0</v>
      </c>
    </row>
    <row r="874" spans="1:16" ht="43.2" x14ac:dyDescent="0.3">
      <c r="A874" s="181"/>
      <c r="B874" s="181"/>
      <c r="C874" s="181"/>
      <c r="D874" s="181"/>
      <c r="E874" s="181"/>
      <c r="F874" s="181"/>
      <c r="G874" s="181"/>
      <c r="H874" s="72" t="s">
        <v>2603</v>
      </c>
      <c r="I874" s="185">
        <v>44992</v>
      </c>
      <c r="J874" s="69" t="s">
        <v>2606</v>
      </c>
      <c r="K874" s="70">
        <v>44986</v>
      </c>
      <c r="L874" s="69" t="s">
        <v>203</v>
      </c>
      <c r="M874" s="69" t="s">
        <v>144</v>
      </c>
      <c r="N874" s="69" t="s">
        <v>2604</v>
      </c>
      <c r="O874" s="71">
        <v>700000</v>
      </c>
      <c r="P874" s="71">
        <v>0</v>
      </c>
    </row>
    <row r="875" spans="1:16" ht="43.2" x14ac:dyDescent="0.3">
      <c r="A875" s="181"/>
      <c r="B875" s="181"/>
      <c r="C875" s="181"/>
      <c r="D875" s="181"/>
      <c r="E875" s="181"/>
      <c r="F875" s="181"/>
      <c r="G875" s="181"/>
      <c r="H875" s="72" t="s">
        <v>2547</v>
      </c>
      <c r="I875" s="185">
        <v>44992</v>
      </c>
      <c r="J875" s="69" t="s">
        <v>2516</v>
      </c>
      <c r="K875" s="70">
        <v>44980</v>
      </c>
      <c r="L875" s="69" t="s">
        <v>564</v>
      </c>
      <c r="M875" s="69" t="s">
        <v>64</v>
      </c>
      <c r="N875" s="69" t="s">
        <v>2514</v>
      </c>
      <c r="O875" s="71">
        <v>1400000</v>
      </c>
      <c r="P875" s="71">
        <v>0</v>
      </c>
    </row>
    <row r="876" spans="1:16" ht="43.2" x14ac:dyDescent="0.3">
      <c r="A876" s="181"/>
      <c r="B876" s="181"/>
      <c r="C876" s="181"/>
      <c r="D876" s="181"/>
      <c r="E876" s="181"/>
      <c r="F876" s="181"/>
      <c r="G876" s="181"/>
      <c r="H876" s="72" t="s">
        <v>2598</v>
      </c>
      <c r="I876" s="185">
        <v>44992</v>
      </c>
      <c r="J876" s="69" t="s">
        <v>2603</v>
      </c>
      <c r="K876" s="70">
        <v>44960</v>
      </c>
      <c r="L876" s="69" t="s">
        <v>2599</v>
      </c>
      <c r="M876" s="69" t="s">
        <v>144</v>
      </c>
      <c r="N876" s="69" t="s">
        <v>2601</v>
      </c>
      <c r="O876" s="71">
        <v>3425000</v>
      </c>
      <c r="P876" s="71">
        <v>401127</v>
      </c>
    </row>
    <row r="877" spans="1:16" ht="43.2" x14ac:dyDescent="0.3">
      <c r="A877" s="181"/>
      <c r="B877" s="181"/>
      <c r="C877" s="181"/>
      <c r="D877" s="181"/>
      <c r="E877" s="181"/>
      <c r="F877" s="181"/>
      <c r="G877" s="181"/>
      <c r="H877" s="72" t="s">
        <v>2550</v>
      </c>
      <c r="I877" s="185">
        <v>44992</v>
      </c>
      <c r="J877" s="69" t="s">
        <v>2521</v>
      </c>
      <c r="K877" s="70">
        <v>44986</v>
      </c>
      <c r="L877" s="69" t="s">
        <v>2517</v>
      </c>
      <c r="M877" s="69" t="s">
        <v>227</v>
      </c>
      <c r="N877" s="69" t="s">
        <v>2519</v>
      </c>
      <c r="O877" s="71">
        <v>300000</v>
      </c>
      <c r="P877" s="71">
        <v>0</v>
      </c>
    </row>
    <row r="878" spans="1:16" ht="43.2" x14ac:dyDescent="0.3">
      <c r="A878" s="181"/>
      <c r="B878" s="181"/>
      <c r="C878" s="181"/>
      <c r="D878" s="181"/>
      <c r="E878" s="181"/>
      <c r="F878" s="181"/>
      <c r="G878" s="181"/>
      <c r="H878" s="72" t="s">
        <v>2805</v>
      </c>
      <c r="I878" s="185">
        <v>44992</v>
      </c>
      <c r="J878" s="69" t="s">
        <v>2598</v>
      </c>
      <c r="K878" s="70">
        <v>44936</v>
      </c>
      <c r="L878" s="69" t="s">
        <v>203</v>
      </c>
      <c r="M878" s="69" t="s">
        <v>144</v>
      </c>
      <c r="N878" s="69" t="s">
        <v>2596</v>
      </c>
      <c r="O878" s="71">
        <v>54500</v>
      </c>
      <c r="P878" s="71">
        <v>0</v>
      </c>
    </row>
    <row r="879" spans="1:16" ht="43.2" x14ac:dyDescent="0.3">
      <c r="A879" s="181"/>
      <c r="B879" s="181"/>
      <c r="C879" s="181"/>
      <c r="D879" s="181"/>
      <c r="E879" s="181"/>
      <c r="F879" s="181"/>
      <c r="G879" s="181"/>
      <c r="H879" s="72" t="s">
        <v>2764</v>
      </c>
      <c r="I879" s="185">
        <v>44992</v>
      </c>
      <c r="J879" s="69" t="s">
        <v>2524</v>
      </c>
      <c r="K879" s="70">
        <v>44980</v>
      </c>
      <c r="L879" s="69" t="s">
        <v>572</v>
      </c>
      <c r="M879" s="69" t="s">
        <v>67</v>
      </c>
      <c r="N879" s="69" t="s">
        <v>2522</v>
      </c>
      <c r="O879" s="71">
        <v>626000</v>
      </c>
      <c r="P879" s="71">
        <v>0</v>
      </c>
    </row>
    <row r="880" spans="1:16" ht="28.8" x14ac:dyDescent="0.3">
      <c r="A880" s="181"/>
      <c r="B880" s="181"/>
      <c r="C880" s="181"/>
      <c r="D880" s="181"/>
      <c r="E880" s="181"/>
      <c r="F880" s="181"/>
      <c r="G880" s="181"/>
      <c r="H880" s="72" t="s">
        <v>2803</v>
      </c>
      <c r="I880" s="185">
        <v>44992</v>
      </c>
      <c r="J880" s="69" t="s">
        <v>2595</v>
      </c>
      <c r="K880" s="70">
        <v>44986</v>
      </c>
      <c r="L880" s="69" t="s">
        <v>258</v>
      </c>
      <c r="M880" s="69" t="s">
        <v>257</v>
      </c>
      <c r="N880" s="69" t="s">
        <v>2593</v>
      </c>
      <c r="O880" s="71">
        <v>4950000</v>
      </c>
      <c r="P880" s="71">
        <v>579730</v>
      </c>
    </row>
    <row r="881" spans="1:16" ht="43.2" x14ac:dyDescent="0.3">
      <c r="A881" s="181"/>
      <c r="B881" s="181"/>
      <c r="C881" s="181"/>
      <c r="D881" s="181"/>
      <c r="E881" s="181"/>
      <c r="F881" s="181"/>
      <c r="G881" s="181"/>
      <c r="H881" s="72" t="s">
        <v>2766</v>
      </c>
      <c r="I881" s="185">
        <v>44992</v>
      </c>
      <c r="J881" s="69" t="s">
        <v>2526</v>
      </c>
      <c r="K881" s="70">
        <v>44980</v>
      </c>
      <c r="L881" s="69" t="s">
        <v>572</v>
      </c>
      <c r="M881" s="69" t="s">
        <v>67</v>
      </c>
      <c r="N881" s="69" t="s">
        <v>2522</v>
      </c>
      <c r="O881" s="71">
        <v>210000</v>
      </c>
      <c r="P881" s="71">
        <v>0</v>
      </c>
    </row>
    <row r="882" spans="1:16" ht="43.2" x14ac:dyDescent="0.3">
      <c r="A882" s="181"/>
      <c r="B882" s="181"/>
      <c r="C882" s="181"/>
      <c r="D882" s="181"/>
      <c r="E882" s="181"/>
      <c r="F882" s="181"/>
      <c r="G882" s="181"/>
      <c r="H882" s="72" t="s">
        <v>2801</v>
      </c>
      <c r="I882" s="185">
        <v>44992</v>
      </c>
      <c r="J882" s="69" t="s">
        <v>2592</v>
      </c>
      <c r="K882" s="70">
        <v>44971</v>
      </c>
      <c r="L882" s="69" t="s">
        <v>140</v>
      </c>
      <c r="M882" s="69" t="s">
        <v>139</v>
      </c>
      <c r="N882" s="69" t="s">
        <v>2590</v>
      </c>
      <c r="O882" s="71">
        <v>143000</v>
      </c>
      <c r="P882" s="71">
        <v>0</v>
      </c>
    </row>
    <row r="883" spans="1:16" ht="43.2" x14ac:dyDescent="0.3">
      <c r="A883" s="181"/>
      <c r="B883" s="181"/>
      <c r="C883" s="181"/>
      <c r="D883" s="181"/>
      <c r="E883" s="181"/>
      <c r="F883" s="181"/>
      <c r="G883" s="181"/>
      <c r="H883" s="72" t="s">
        <v>2553</v>
      </c>
      <c r="I883" s="185">
        <v>44992</v>
      </c>
      <c r="J883" s="69" t="s">
        <v>2530</v>
      </c>
      <c r="K883" s="70">
        <v>44982</v>
      </c>
      <c r="L883" s="69" t="s">
        <v>572</v>
      </c>
      <c r="M883" s="69" t="s">
        <v>67</v>
      </c>
      <c r="N883" s="69" t="s">
        <v>2527</v>
      </c>
      <c r="O883" s="71">
        <v>1241000</v>
      </c>
      <c r="P883" s="71">
        <v>0</v>
      </c>
    </row>
    <row r="884" spans="1:16" ht="43.2" x14ac:dyDescent="0.3">
      <c r="A884" s="181"/>
      <c r="B884" s="181"/>
      <c r="C884" s="181"/>
      <c r="D884" s="181"/>
      <c r="E884" s="181"/>
      <c r="F884" s="181"/>
      <c r="G884" s="181"/>
      <c r="H884" s="72" t="s">
        <v>2595</v>
      </c>
      <c r="I884" s="185">
        <v>44992</v>
      </c>
      <c r="J884" s="69" t="s">
        <v>2563</v>
      </c>
      <c r="K884" s="70">
        <v>44987</v>
      </c>
      <c r="L884" s="69" t="s">
        <v>204</v>
      </c>
      <c r="M884" s="69" t="s">
        <v>130</v>
      </c>
      <c r="N884" s="69" t="s">
        <v>2560</v>
      </c>
      <c r="O884" s="71">
        <v>360720</v>
      </c>
      <c r="P884" s="71">
        <v>0</v>
      </c>
    </row>
    <row r="885" spans="1:16" ht="43.2" x14ac:dyDescent="0.3">
      <c r="A885" s="181"/>
      <c r="B885" s="181"/>
      <c r="C885" s="181"/>
      <c r="D885" s="181"/>
      <c r="E885" s="181"/>
      <c r="F885" s="181"/>
      <c r="G885" s="181"/>
      <c r="H885" s="72" t="s">
        <v>2769</v>
      </c>
      <c r="I885" s="185">
        <v>44992</v>
      </c>
      <c r="J885" s="69" t="s">
        <v>2532</v>
      </c>
      <c r="K885" s="70">
        <v>44982</v>
      </c>
      <c r="L885" s="69" t="s">
        <v>572</v>
      </c>
      <c r="M885" s="69" t="s">
        <v>67</v>
      </c>
      <c r="N885" s="69" t="s">
        <v>2527</v>
      </c>
      <c r="O885" s="71">
        <v>315000</v>
      </c>
      <c r="P885" s="71">
        <v>0</v>
      </c>
    </row>
    <row r="886" spans="1:16" ht="43.2" x14ac:dyDescent="0.3">
      <c r="A886" s="181"/>
      <c r="B886" s="181"/>
      <c r="C886" s="181"/>
      <c r="D886" s="181"/>
      <c r="E886" s="181"/>
      <c r="F886" s="181"/>
      <c r="G886" s="181"/>
      <c r="H886" s="72" t="s">
        <v>2783</v>
      </c>
      <c r="I886" s="185">
        <v>44992</v>
      </c>
      <c r="J886" s="69" t="s">
        <v>2559</v>
      </c>
      <c r="K886" s="70">
        <v>44977</v>
      </c>
      <c r="L886" s="69" t="s">
        <v>202</v>
      </c>
      <c r="M886" s="69" t="s">
        <v>130</v>
      </c>
      <c r="N886" s="69" t="s">
        <v>2557</v>
      </c>
      <c r="O886" s="71">
        <v>1750000</v>
      </c>
      <c r="P886" s="71">
        <v>0</v>
      </c>
    </row>
    <row r="887" spans="1:16" ht="43.2" x14ac:dyDescent="0.3">
      <c r="A887" s="181"/>
      <c r="B887" s="181"/>
      <c r="C887" s="181"/>
      <c r="D887" s="181"/>
      <c r="E887" s="181"/>
      <c r="F887" s="181"/>
      <c r="G887" s="181"/>
      <c r="H887" s="72" t="s">
        <v>2556</v>
      </c>
      <c r="I887" s="185">
        <v>44992</v>
      </c>
      <c r="J887" s="69" t="s">
        <v>2535</v>
      </c>
      <c r="K887" s="70">
        <v>44986</v>
      </c>
      <c r="L887" s="69" t="s">
        <v>572</v>
      </c>
      <c r="M887" s="69" t="s">
        <v>67</v>
      </c>
      <c r="N887" s="69" t="s">
        <v>2533</v>
      </c>
      <c r="O887" s="71">
        <v>470000</v>
      </c>
      <c r="P887" s="71">
        <v>0</v>
      </c>
    </row>
    <row r="888" spans="1:16" ht="43.2" x14ac:dyDescent="0.3">
      <c r="A888" s="181"/>
      <c r="B888" s="181"/>
      <c r="C888" s="181"/>
      <c r="D888" s="181"/>
      <c r="E888" s="181"/>
      <c r="F888" s="181"/>
      <c r="G888" s="181"/>
      <c r="H888" s="72" t="s">
        <v>2781</v>
      </c>
      <c r="I888" s="185">
        <v>44992</v>
      </c>
      <c r="J888" s="69" t="s">
        <v>2556</v>
      </c>
      <c r="K888" s="70">
        <v>44963</v>
      </c>
      <c r="L888" s="69" t="s">
        <v>135</v>
      </c>
      <c r="M888" s="69" t="s">
        <v>130</v>
      </c>
      <c r="N888" s="69" t="s">
        <v>2554</v>
      </c>
      <c r="O888" s="71">
        <v>248400</v>
      </c>
      <c r="P888" s="71">
        <v>0</v>
      </c>
    </row>
    <row r="889" spans="1:16" ht="43.2" x14ac:dyDescent="0.3">
      <c r="A889" s="181"/>
      <c r="B889" s="181"/>
      <c r="C889" s="181"/>
      <c r="D889" s="181"/>
      <c r="E889" s="181"/>
      <c r="F889" s="181"/>
      <c r="G889" s="181"/>
      <c r="H889" s="72" t="s">
        <v>2772</v>
      </c>
      <c r="I889" s="185">
        <v>44992</v>
      </c>
      <c r="J889" s="69" t="s">
        <v>2538</v>
      </c>
      <c r="K889" s="70">
        <v>44978</v>
      </c>
      <c r="L889" s="69" t="s">
        <v>73</v>
      </c>
      <c r="M889" s="69" t="s">
        <v>72</v>
      </c>
      <c r="N889" s="69" t="s">
        <v>2536</v>
      </c>
      <c r="O889" s="71">
        <v>300000</v>
      </c>
      <c r="P889" s="71">
        <v>0</v>
      </c>
    </row>
    <row r="890" spans="1:16" ht="43.2" x14ac:dyDescent="0.3">
      <c r="A890" s="181"/>
      <c r="B890" s="181"/>
      <c r="C890" s="181"/>
      <c r="D890" s="181"/>
      <c r="E890" s="181"/>
      <c r="F890" s="181"/>
      <c r="G890" s="181"/>
      <c r="H890" s="72" t="s">
        <v>2592</v>
      </c>
      <c r="I890" s="185">
        <v>44992</v>
      </c>
      <c r="J890" s="69" t="s">
        <v>2553</v>
      </c>
      <c r="K890" s="70">
        <v>44965</v>
      </c>
      <c r="L890" s="69" t="s">
        <v>134</v>
      </c>
      <c r="M890" s="180" t="s">
        <v>130</v>
      </c>
      <c r="N890" s="69" t="s">
        <v>2551</v>
      </c>
      <c r="O890" s="71">
        <v>583000</v>
      </c>
      <c r="P890" s="71">
        <v>0</v>
      </c>
    </row>
    <row r="891" spans="1:16" ht="43.2" x14ac:dyDescent="0.3">
      <c r="A891" s="181"/>
      <c r="B891" s="181"/>
      <c r="C891" s="181"/>
      <c r="D891" s="181"/>
      <c r="E891" s="181"/>
      <c r="F891" s="181"/>
      <c r="G891" s="181"/>
      <c r="H891" s="72" t="s">
        <v>2559</v>
      </c>
      <c r="I891" s="185">
        <v>44992</v>
      </c>
      <c r="J891" s="69" t="s">
        <v>2541</v>
      </c>
      <c r="K891" s="70">
        <v>44974</v>
      </c>
      <c r="L891" s="69" t="s">
        <v>131</v>
      </c>
      <c r="M891" s="181" t="s">
        <v>130</v>
      </c>
      <c r="N891" s="69" t="s">
        <v>2539</v>
      </c>
      <c r="O891" s="71">
        <v>150000</v>
      </c>
      <c r="P891" s="71">
        <v>0</v>
      </c>
    </row>
    <row r="892" spans="1:16" ht="43.2" x14ac:dyDescent="0.3">
      <c r="A892" s="181"/>
      <c r="B892" s="181"/>
      <c r="C892" s="181"/>
      <c r="D892" s="181"/>
      <c r="E892" s="181"/>
      <c r="F892" s="181"/>
      <c r="G892" s="181"/>
      <c r="H892" s="72" t="s">
        <v>2778</v>
      </c>
      <c r="I892" s="185">
        <v>44992</v>
      </c>
      <c r="J892" s="69" t="s">
        <v>2550</v>
      </c>
      <c r="K892" s="70">
        <v>44965</v>
      </c>
      <c r="L892" s="69" t="s">
        <v>134</v>
      </c>
      <c r="M892" s="181" t="s">
        <v>130</v>
      </c>
      <c r="N892" s="69" t="s">
        <v>2548</v>
      </c>
      <c r="O892" s="71">
        <v>242000</v>
      </c>
      <c r="P892" s="71">
        <v>0</v>
      </c>
    </row>
    <row r="893" spans="1:16" ht="57.6" x14ac:dyDescent="0.3">
      <c r="A893" s="181"/>
      <c r="B893" s="181"/>
      <c r="C893" s="181"/>
      <c r="D893" s="181"/>
      <c r="E893" s="181"/>
      <c r="F893" s="181"/>
      <c r="G893" s="181"/>
      <c r="H893" s="72" t="s">
        <v>2775</v>
      </c>
      <c r="I893" s="185">
        <v>44992</v>
      </c>
      <c r="J893" s="69" t="s">
        <v>2544</v>
      </c>
      <c r="K893" s="182">
        <v>44986</v>
      </c>
      <c r="L893" s="180" t="s">
        <v>131</v>
      </c>
      <c r="M893" s="181" t="s">
        <v>130</v>
      </c>
      <c r="N893" s="69" t="s">
        <v>2542</v>
      </c>
      <c r="O893" s="71">
        <v>2179000</v>
      </c>
      <c r="P893" s="71">
        <v>245383</v>
      </c>
    </row>
    <row r="894" spans="1:16" ht="43.2" x14ac:dyDescent="0.3">
      <c r="A894" s="181"/>
      <c r="B894" s="181"/>
      <c r="C894" s="181"/>
      <c r="D894" s="181"/>
      <c r="E894" s="181"/>
      <c r="F894" s="181"/>
      <c r="G894" s="181"/>
      <c r="H894" s="72" t="s">
        <v>2563</v>
      </c>
      <c r="I894" s="185">
        <v>44992</v>
      </c>
      <c r="J894" s="69" t="s">
        <v>2547</v>
      </c>
      <c r="K894" s="183">
        <v>44986</v>
      </c>
      <c r="L894" s="181" t="s">
        <v>131</v>
      </c>
      <c r="M894" s="181" t="s">
        <v>130</v>
      </c>
      <c r="N894" s="69" t="s">
        <v>2545</v>
      </c>
      <c r="O894" s="71">
        <v>2075500</v>
      </c>
      <c r="P894" s="71">
        <v>233727</v>
      </c>
    </row>
    <row r="895" spans="1:16" x14ac:dyDescent="0.3">
      <c r="A895" s="181"/>
      <c r="B895" s="180" t="s">
        <v>389</v>
      </c>
      <c r="C895" s="181"/>
      <c r="D895" s="181"/>
      <c r="E895" s="181"/>
      <c r="F895" s="181"/>
      <c r="G895" s="181"/>
      <c r="H895" s="181"/>
      <c r="I895" s="181"/>
      <c r="J895" s="181"/>
      <c r="K895" s="181"/>
      <c r="L895" s="181"/>
      <c r="M895" s="181"/>
      <c r="N895" s="181"/>
      <c r="O895" s="71">
        <v>771874945</v>
      </c>
      <c r="P895" s="71">
        <v>51503828</v>
      </c>
    </row>
    <row r="896" spans="1:16" x14ac:dyDescent="0.3">
      <c r="A896" s="180" t="s">
        <v>390</v>
      </c>
      <c r="B896" s="181"/>
      <c r="C896" s="181"/>
      <c r="D896" s="181"/>
      <c r="E896" s="181"/>
      <c r="F896" s="181"/>
      <c r="G896" s="181"/>
      <c r="H896" s="181"/>
      <c r="I896" s="181"/>
      <c r="J896" s="181"/>
      <c r="K896" s="181"/>
      <c r="L896" s="181"/>
      <c r="M896" s="181"/>
      <c r="N896" s="181"/>
      <c r="O896" s="71">
        <v>926909646</v>
      </c>
      <c r="P896" s="71">
        <v>51866268</v>
      </c>
    </row>
    <row r="897" spans="1:16" x14ac:dyDescent="0.3">
      <c r="A897" s="180" t="s">
        <v>269</v>
      </c>
      <c r="B897" s="181"/>
      <c r="C897" s="181"/>
      <c r="D897" s="181"/>
      <c r="E897" s="181"/>
      <c r="F897" s="181"/>
      <c r="G897" s="181"/>
      <c r="H897" s="181"/>
      <c r="I897" s="181"/>
      <c r="J897" s="181"/>
      <c r="K897" s="181"/>
      <c r="L897" s="181"/>
      <c r="M897" s="181"/>
      <c r="N897" s="181"/>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L226:L227"/>
    <mergeCell ref="M95:M96"/>
    <mergeCell ref="M98:M99"/>
    <mergeCell ref="M101:M102"/>
    <mergeCell ref="M103:M104"/>
    <mergeCell ref="M114:M116"/>
    <mergeCell ref="M117:M118"/>
    <mergeCell ref="M541:M547"/>
    <mergeCell ref="M548:M555"/>
    <mergeCell ref="L193:L194"/>
    <mergeCell ref="L196:L197"/>
    <mergeCell ref="L198:L200"/>
    <mergeCell ref="L205:L206"/>
    <mergeCell ref="L207:L208"/>
    <mergeCell ref="L209:L212"/>
    <mergeCell ref="L213:L214"/>
    <mergeCell ref="L216:L217"/>
    <mergeCell ref="L230:L231"/>
    <mergeCell ref="L232:L233"/>
    <mergeCell ref="L236:L239"/>
    <mergeCell ref="L257:L260"/>
    <mergeCell ref="L265:L269"/>
    <mergeCell ref="L270:L271"/>
    <mergeCell ref="L272:L273"/>
    <mergeCell ref="M556:M557"/>
    <mergeCell ref="L309:L311"/>
    <mergeCell ref="L316:L318"/>
    <mergeCell ref="K286:K287"/>
    <mergeCell ref="K288:K289"/>
    <mergeCell ref="K295:K296"/>
    <mergeCell ref="K298:K299"/>
    <mergeCell ref="K301:K302"/>
    <mergeCell ref="K303:K304"/>
    <mergeCell ref="K310:K311"/>
    <mergeCell ref="L457:L458"/>
    <mergeCell ref="L462:L463"/>
    <mergeCell ref="L465:L466"/>
    <mergeCell ref="L475:L476"/>
    <mergeCell ref="L447:L450"/>
    <mergeCell ref="L338:L339"/>
    <mergeCell ref="L550:L552"/>
    <mergeCell ref="L553:L555"/>
    <mergeCell ref="L556:L557"/>
    <mergeCell ref="M331:M333"/>
    <mergeCell ref="M334:M336"/>
    <mergeCell ref="M298:M299"/>
    <mergeCell ref="M301:M304"/>
    <mergeCell ref="M305:M307"/>
    <mergeCell ref="M640:M645"/>
    <mergeCell ref="L632:L633"/>
    <mergeCell ref="M559:M560"/>
    <mergeCell ref="M562:M565"/>
    <mergeCell ref="M567:M574"/>
    <mergeCell ref="M579:M585"/>
    <mergeCell ref="M587:M588"/>
    <mergeCell ref="M590:M600"/>
    <mergeCell ref="M602:M607"/>
    <mergeCell ref="M608:M609"/>
    <mergeCell ref="M614:M615"/>
    <mergeCell ref="M616:M619"/>
    <mergeCell ref="M620:M627"/>
    <mergeCell ref="M628:M634"/>
    <mergeCell ref="M638:M639"/>
    <mergeCell ref="L587:L588"/>
    <mergeCell ref="L590:L594"/>
    <mergeCell ref="L596:L599"/>
    <mergeCell ref="L608:L609"/>
    <mergeCell ref="L614:L615"/>
    <mergeCell ref="L616:L618"/>
    <mergeCell ref="L620:L623"/>
    <mergeCell ref="L624:L627"/>
    <mergeCell ref="L559:L560"/>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I274:I277"/>
    <mergeCell ref="I278:I285"/>
    <mergeCell ref="I286:I290"/>
    <mergeCell ref="I292:I336"/>
    <mergeCell ref="I337:I347"/>
    <mergeCell ref="I348:I360"/>
    <mergeCell ref="I361:I399"/>
    <mergeCell ref="I400:I406"/>
    <mergeCell ref="I407:I424"/>
    <mergeCell ref="L276:L277"/>
    <mergeCell ref="L278:L279"/>
    <mergeCell ref="K234:K235"/>
    <mergeCell ref="K236:K237"/>
    <mergeCell ref="K238:K239"/>
    <mergeCell ref="K242:K243"/>
    <mergeCell ref="K247:K248"/>
    <mergeCell ref="K249:K250"/>
    <mergeCell ref="K257:K258"/>
    <mergeCell ref="K259:K260"/>
    <mergeCell ref="L282:L283"/>
    <mergeCell ref="L286:L287"/>
    <mergeCell ref="L288:L289"/>
    <mergeCell ref="L295:L296"/>
    <mergeCell ref="L298:L299"/>
    <mergeCell ref="L301:L304"/>
    <mergeCell ref="L320:L321"/>
    <mergeCell ref="L452:L453"/>
    <mergeCell ref="L454:L455"/>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M174:M175"/>
    <mergeCell ref="M176:M177"/>
    <mergeCell ref="M182:M183"/>
    <mergeCell ref="M189:M190"/>
    <mergeCell ref="M193:M194"/>
    <mergeCell ref="M196:M197"/>
    <mergeCell ref="M198:M200"/>
    <mergeCell ref="M203:M204"/>
    <mergeCell ref="M205:M20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265:M269"/>
    <mergeCell ref="M270:M271"/>
    <mergeCell ref="M272:M273"/>
    <mergeCell ref="M276:M278"/>
    <mergeCell ref="M281:M282"/>
    <mergeCell ref="M283:M285"/>
    <mergeCell ref="M286:M287"/>
    <mergeCell ref="M288:M289"/>
    <mergeCell ref="M295:M296"/>
    <mergeCell ref="M309:M311"/>
    <mergeCell ref="M312:M313"/>
    <mergeCell ref="M314:M315"/>
    <mergeCell ref="M316:M318"/>
    <mergeCell ref="M319:M320"/>
    <mergeCell ref="M321:M322"/>
    <mergeCell ref="M323:M324"/>
    <mergeCell ref="M325:M327"/>
    <mergeCell ref="M328:M330"/>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C268:C273"/>
    <mergeCell ref="C274:C277"/>
    <mergeCell ref="C278:C285"/>
    <mergeCell ref="C286:C290"/>
    <mergeCell ref="C292:C399"/>
    <mergeCell ref="C400:C406"/>
    <mergeCell ref="C407:C424"/>
    <mergeCell ref="C425:C433"/>
    <mergeCell ref="C436:C489"/>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D225:D227"/>
    <mergeCell ref="D230:D267"/>
    <mergeCell ref="D268:D273"/>
    <mergeCell ref="D274:D277"/>
    <mergeCell ref="D278:D285"/>
    <mergeCell ref="D286:D290"/>
    <mergeCell ref="D292:D399"/>
    <mergeCell ref="D400:D406"/>
    <mergeCell ref="D407:D424"/>
    <mergeCell ref="D425:D433"/>
    <mergeCell ref="D436:D489"/>
    <mergeCell ref="D490:D504"/>
    <mergeCell ref="D506:D519"/>
    <mergeCell ref="D520:D526"/>
    <mergeCell ref="D528:D761"/>
    <mergeCell ref="D762:D777"/>
    <mergeCell ref="D778:D812"/>
    <mergeCell ref="D813:D843"/>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G4:G47"/>
    <mergeCell ref="G48:G53"/>
    <mergeCell ref="G56:G65"/>
    <mergeCell ref="G67:G70"/>
    <mergeCell ref="G72:G89"/>
    <mergeCell ref="G90:G94"/>
    <mergeCell ref="G95:G99"/>
    <mergeCell ref="G100:G104"/>
    <mergeCell ref="G107:G160"/>
    <mergeCell ref="G161:G166"/>
    <mergeCell ref="G169:G178"/>
    <mergeCell ref="G179:G181"/>
    <mergeCell ref="G182:G185"/>
    <mergeCell ref="G188:G206"/>
    <mergeCell ref="G207:G212"/>
    <mergeCell ref="G213:G214"/>
    <mergeCell ref="G215:G222"/>
    <mergeCell ref="G223:G22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I4:I23"/>
    <mergeCell ref="I24:I47"/>
    <mergeCell ref="I48:I53"/>
    <mergeCell ref="I54:I55"/>
    <mergeCell ref="I56:I66"/>
    <mergeCell ref="I67:I70"/>
    <mergeCell ref="I72:I85"/>
    <mergeCell ref="I86:I88"/>
    <mergeCell ref="I90:I94"/>
    <mergeCell ref="I95:I97"/>
    <mergeCell ref="I98:I99"/>
    <mergeCell ref="I100:I104"/>
    <mergeCell ref="I107:I140"/>
    <mergeCell ref="I141:I160"/>
    <mergeCell ref="I161:I167"/>
    <mergeCell ref="I169:I181"/>
    <mergeCell ref="I182:I186"/>
    <mergeCell ref="I188:I199"/>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I469:I471"/>
    <mergeCell ref="I215:I224"/>
    <mergeCell ref="I225:I227"/>
    <mergeCell ref="I230:I248"/>
    <mergeCell ref="I249:I250"/>
    <mergeCell ref="I251:I267"/>
    <mergeCell ref="I268:I273"/>
    <mergeCell ref="J536:J537"/>
    <mergeCell ref="J541:J547"/>
    <mergeCell ref="J548:J549"/>
    <mergeCell ref="J579:J585"/>
    <mergeCell ref="J602:J604"/>
    <mergeCell ref="J605:J606"/>
    <mergeCell ref="J628:J629"/>
    <mergeCell ref="J657:J658"/>
    <mergeCell ref="J659:J660"/>
    <mergeCell ref="J671:J677"/>
    <mergeCell ref="J678:J684"/>
    <mergeCell ref="J693:J694"/>
    <mergeCell ref="J722:J723"/>
    <mergeCell ref="J762:J763"/>
    <mergeCell ref="J801:J802"/>
    <mergeCell ref="J810:J811"/>
    <mergeCell ref="J844:J845"/>
    <mergeCell ref="J854:J860"/>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K349:K350"/>
    <mergeCell ref="K357:K358"/>
    <mergeCell ref="K359:K360"/>
    <mergeCell ref="K448:K449"/>
    <mergeCell ref="K451:K452"/>
    <mergeCell ref="K454:K455"/>
    <mergeCell ref="K466:K467"/>
    <mergeCell ref="K472:K473"/>
    <mergeCell ref="K523:K524"/>
    <mergeCell ref="K482:K483"/>
    <mergeCell ref="K499:K500"/>
    <mergeCell ref="K512:K513"/>
    <mergeCell ref="K529:K531"/>
    <mergeCell ref="K535:K537"/>
    <mergeCell ref="K541:K555"/>
    <mergeCell ref="K556:K557"/>
    <mergeCell ref="K567:K568"/>
    <mergeCell ref="K569:K570"/>
    <mergeCell ref="K579:K585"/>
    <mergeCell ref="K598:K599"/>
    <mergeCell ref="K628:K629"/>
    <mergeCell ref="K608:K609"/>
    <mergeCell ref="K620:K627"/>
    <mergeCell ref="K632:K633"/>
    <mergeCell ref="K638:K639"/>
    <mergeCell ref="K653:K655"/>
    <mergeCell ref="K657:K658"/>
    <mergeCell ref="K659:K661"/>
    <mergeCell ref="K671:K677"/>
    <mergeCell ref="K678:K684"/>
    <mergeCell ref="K685:K694"/>
    <mergeCell ref="K699:K700"/>
    <mergeCell ref="K701:K702"/>
    <mergeCell ref="K705:K706"/>
    <mergeCell ref="K707:K708"/>
    <mergeCell ref="K709:K710"/>
    <mergeCell ref="K711:K712"/>
    <mergeCell ref="K714:K717"/>
    <mergeCell ref="K718:K721"/>
    <mergeCell ref="K722:K723"/>
    <mergeCell ref="K737:K738"/>
    <mergeCell ref="K746:K748"/>
    <mergeCell ref="K759:K760"/>
    <mergeCell ref="K762:K763"/>
    <mergeCell ref="K769:K770"/>
    <mergeCell ref="K774:K775"/>
    <mergeCell ref="K778:K779"/>
    <mergeCell ref="K783:K784"/>
    <mergeCell ref="K787:K788"/>
    <mergeCell ref="K795:K796"/>
    <mergeCell ref="K798:K799"/>
    <mergeCell ref="K801:K802"/>
    <mergeCell ref="K803:K809"/>
    <mergeCell ref="K810:K811"/>
    <mergeCell ref="K814:K815"/>
    <mergeCell ref="K818:K819"/>
    <mergeCell ref="K821:K822"/>
    <mergeCell ref="K823:K824"/>
    <mergeCell ref="K825:K826"/>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L478:L479"/>
    <mergeCell ref="L481:L483"/>
    <mergeCell ref="L484:L485"/>
    <mergeCell ref="L486:L489"/>
    <mergeCell ref="L490:L491"/>
    <mergeCell ref="L502:L503"/>
    <mergeCell ref="L507:L508"/>
    <mergeCell ref="L509:L510"/>
    <mergeCell ref="L517:L518"/>
    <mergeCell ref="L640:L641"/>
    <mergeCell ref="L643:L645"/>
    <mergeCell ref="L650:L651"/>
    <mergeCell ref="L653:L655"/>
    <mergeCell ref="L661:L663"/>
    <mergeCell ref="L685:L688"/>
    <mergeCell ref="L689:L692"/>
    <mergeCell ref="L700:L702"/>
    <mergeCell ref="L705:L706"/>
    <mergeCell ref="L707:L712"/>
    <mergeCell ref="L714:L716"/>
    <mergeCell ref="L717:L720"/>
    <mergeCell ref="L728:L729"/>
    <mergeCell ref="L738:L739"/>
    <mergeCell ref="L740:L743"/>
    <mergeCell ref="L750:L753"/>
    <mergeCell ref="L755:L756"/>
    <mergeCell ref="L757:L758"/>
    <mergeCell ref="L759:L760"/>
    <mergeCell ref="L766:L767"/>
    <mergeCell ref="L769:L771"/>
    <mergeCell ref="L774:L775"/>
    <mergeCell ref="L776:L777"/>
    <mergeCell ref="L778:L779"/>
    <mergeCell ref="L780:L781"/>
    <mergeCell ref="L783:L789"/>
    <mergeCell ref="L790:L791"/>
    <mergeCell ref="L795:L796"/>
    <mergeCell ref="L803:L806"/>
    <mergeCell ref="L807:L809"/>
    <mergeCell ref="L812:L813"/>
    <mergeCell ref="L816:L817"/>
    <mergeCell ref="L820:L826"/>
    <mergeCell ref="L831:L832"/>
    <mergeCell ref="L841:L842"/>
    <mergeCell ref="L846:L849"/>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M648:M649"/>
    <mergeCell ref="M650:M651"/>
    <mergeCell ref="M653:M655"/>
    <mergeCell ref="M657:M670"/>
    <mergeCell ref="M671:M684"/>
    <mergeCell ref="M685:M694"/>
    <mergeCell ref="M700:M702"/>
    <mergeCell ref="M703:M713"/>
    <mergeCell ref="M714:M720"/>
    <mergeCell ref="M722:M729"/>
    <mergeCell ref="M738:M739"/>
    <mergeCell ref="M740:M744"/>
    <mergeCell ref="M746:M749"/>
    <mergeCell ref="M750:M753"/>
    <mergeCell ref="M755:M756"/>
    <mergeCell ref="M757:M758"/>
    <mergeCell ref="M759:M761"/>
    <mergeCell ref="M762:M763"/>
    <mergeCell ref="M765:M771"/>
    <mergeCell ref="M774:M775"/>
    <mergeCell ref="M776:M777"/>
    <mergeCell ref="M778:M779"/>
    <mergeCell ref="M780:M781"/>
    <mergeCell ref="M782:M794"/>
    <mergeCell ref="M795:M796"/>
    <mergeCell ref="M801:M802"/>
    <mergeCell ref="M803:M81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958"/>
  <sheetViews>
    <sheetView showGridLines="0" topLeftCell="W1" zoomScale="85" zoomScaleNormal="85" workbookViewId="0">
      <selection activeCell="W7" sqref="W7"/>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row r="883" spans="1:55" x14ac:dyDescent="0.3">
      <c r="A883" s="47" t="s">
        <v>465</v>
      </c>
      <c r="B883" s="47" t="s">
        <v>466</v>
      </c>
      <c r="C883" s="47" t="s">
        <v>467</v>
      </c>
      <c r="D883" s="47" t="s">
        <v>468</v>
      </c>
      <c r="E883" s="47" t="s">
        <v>469</v>
      </c>
      <c r="F883" s="47" t="s">
        <v>470</v>
      </c>
      <c r="G883" s="47" t="s">
        <v>471</v>
      </c>
      <c r="H883" s="47" t="s">
        <v>27</v>
      </c>
      <c r="I883" s="47" t="s">
        <v>472</v>
      </c>
      <c r="J883" s="47" t="s">
        <v>28</v>
      </c>
      <c r="K883" s="47" t="s">
        <v>473</v>
      </c>
      <c r="L883" s="47" t="s">
        <v>29</v>
      </c>
      <c r="M883" s="47" t="s">
        <v>474</v>
      </c>
      <c r="N883" s="47" t="s">
        <v>30</v>
      </c>
      <c r="O883" s="47" t="s">
        <v>475</v>
      </c>
      <c r="P883" s="47" t="s">
        <v>31</v>
      </c>
      <c r="Q883" s="47" t="s">
        <v>503</v>
      </c>
      <c r="R883" s="47" t="s">
        <v>32</v>
      </c>
      <c r="S883" s="47" t="s">
        <v>271</v>
      </c>
      <c r="T883" s="47" t="s">
        <v>33</v>
      </c>
      <c r="U883" s="47" t="s">
        <v>354</v>
      </c>
      <c r="V883" s="47" t="s">
        <v>1849</v>
      </c>
      <c r="W883" s="47" t="s">
        <v>5130</v>
      </c>
      <c r="X883" s="48">
        <v>215000</v>
      </c>
      <c r="Y883" s="49"/>
      <c r="Z883" s="50"/>
      <c r="AA883" s="47"/>
      <c r="AB883" s="50"/>
      <c r="AC883" s="47"/>
      <c r="AD883" s="47" t="s">
        <v>5356</v>
      </c>
      <c r="AE883" s="47" t="s">
        <v>5315</v>
      </c>
      <c r="AF883" s="47" t="s">
        <v>5131</v>
      </c>
      <c r="AG883" s="51" t="s">
        <v>5132</v>
      </c>
      <c r="AH883" s="52" t="s">
        <v>416</v>
      </c>
      <c r="AI883" s="53"/>
      <c r="AJ883" s="47"/>
      <c r="AK883" s="47" t="s">
        <v>5357</v>
      </c>
      <c r="AL883" s="50">
        <v>45142</v>
      </c>
      <c r="AM883" s="47" t="s">
        <v>5133</v>
      </c>
      <c r="AN883" s="50">
        <v>45098</v>
      </c>
      <c r="AO883" s="47" t="s">
        <v>5134</v>
      </c>
      <c r="AP883" s="47" t="s">
        <v>483</v>
      </c>
      <c r="AQ883" s="47" t="s">
        <v>39</v>
      </c>
      <c r="AR883" s="47" t="s">
        <v>272</v>
      </c>
      <c r="AS883" s="47" t="s">
        <v>484</v>
      </c>
      <c r="AT883" s="47" t="s">
        <v>1855</v>
      </c>
      <c r="AU883" s="47" t="s">
        <v>34</v>
      </c>
      <c r="AV883" s="47" t="s">
        <v>35</v>
      </c>
      <c r="AW883" s="47" t="s">
        <v>36</v>
      </c>
      <c r="AX883" s="47" t="s">
        <v>37</v>
      </c>
      <c r="AY883" s="48">
        <v>0</v>
      </c>
      <c r="AZ883" s="48">
        <v>0</v>
      </c>
      <c r="BA883" s="48">
        <v>0</v>
      </c>
      <c r="BB883" s="48">
        <v>0</v>
      </c>
      <c r="BC883" s="48">
        <v>0</v>
      </c>
    </row>
    <row r="884" spans="1:55" x14ac:dyDescent="0.3">
      <c r="A884" s="47" t="s">
        <v>465</v>
      </c>
      <c r="B884" s="47" t="s">
        <v>466</v>
      </c>
      <c r="C884" s="47" t="s">
        <v>467</v>
      </c>
      <c r="D884" s="47" t="s">
        <v>468</v>
      </c>
      <c r="E884" s="47" t="s">
        <v>469</v>
      </c>
      <c r="F884" s="47" t="s">
        <v>470</v>
      </c>
      <c r="G884" s="47" t="s">
        <v>471</v>
      </c>
      <c r="H884" s="47" t="s">
        <v>27</v>
      </c>
      <c r="I884" s="47" t="s">
        <v>472</v>
      </c>
      <c r="J884" s="47" t="s">
        <v>28</v>
      </c>
      <c r="K884" s="47" t="s">
        <v>473</v>
      </c>
      <c r="L884" s="47" t="s">
        <v>29</v>
      </c>
      <c r="M884" s="47" t="s">
        <v>474</v>
      </c>
      <c r="N884" s="47" t="s">
        <v>30</v>
      </c>
      <c r="O884" s="47" t="s">
        <v>475</v>
      </c>
      <c r="P884" s="47" t="s">
        <v>31</v>
      </c>
      <c r="Q884" s="47" t="s">
        <v>503</v>
      </c>
      <c r="R884" s="47" t="s">
        <v>32</v>
      </c>
      <c r="S884" s="47" t="s">
        <v>271</v>
      </c>
      <c r="T884" s="47" t="s">
        <v>33</v>
      </c>
      <c r="U884" s="47" t="s">
        <v>354</v>
      </c>
      <c r="V884" s="47" t="s">
        <v>1849</v>
      </c>
      <c r="W884" s="47" t="s">
        <v>5135</v>
      </c>
      <c r="X884" s="48">
        <v>610000</v>
      </c>
      <c r="Y884" s="49"/>
      <c r="Z884" s="50"/>
      <c r="AA884" s="47"/>
      <c r="AB884" s="50"/>
      <c r="AC884" s="47"/>
      <c r="AD884" s="47" t="s">
        <v>5358</v>
      </c>
      <c r="AE884" s="47" t="s">
        <v>5315</v>
      </c>
      <c r="AF884" s="47" t="s">
        <v>5136</v>
      </c>
      <c r="AG884" s="51" t="s">
        <v>5137</v>
      </c>
      <c r="AH884" s="52" t="s">
        <v>416</v>
      </c>
      <c r="AI884" s="53"/>
      <c r="AJ884" s="47"/>
      <c r="AK884" s="47" t="s">
        <v>5359</v>
      </c>
      <c r="AL884" s="50">
        <v>45142</v>
      </c>
      <c r="AM884" s="47" t="s">
        <v>5138</v>
      </c>
      <c r="AN884" s="50">
        <v>45099</v>
      </c>
      <c r="AO884" s="47" t="s">
        <v>5134</v>
      </c>
      <c r="AP884" s="47" t="s">
        <v>483</v>
      </c>
      <c r="AQ884" s="47" t="s">
        <v>39</v>
      </c>
      <c r="AR884" s="47" t="s">
        <v>272</v>
      </c>
      <c r="AS884" s="47" t="s">
        <v>484</v>
      </c>
      <c r="AT884" s="47" t="s">
        <v>1855</v>
      </c>
      <c r="AU884" s="47" t="s">
        <v>34</v>
      </c>
      <c r="AV884" s="47" t="s">
        <v>35</v>
      </c>
      <c r="AW884" s="47" t="s">
        <v>36</v>
      </c>
      <c r="AX884" s="47" t="s">
        <v>37</v>
      </c>
      <c r="AY884" s="48">
        <v>0</v>
      </c>
      <c r="AZ884" s="48">
        <v>0</v>
      </c>
      <c r="BA884" s="48">
        <v>0</v>
      </c>
      <c r="BB884" s="48">
        <v>0</v>
      </c>
      <c r="BC884" s="48">
        <v>0</v>
      </c>
    </row>
    <row r="885" spans="1:55" x14ac:dyDescent="0.3">
      <c r="A885" s="47" t="s">
        <v>465</v>
      </c>
      <c r="B885" s="47" t="s">
        <v>466</v>
      </c>
      <c r="C885" s="47" t="s">
        <v>467</v>
      </c>
      <c r="D885" s="47" t="s">
        <v>468</v>
      </c>
      <c r="E885" s="47" t="s">
        <v>469</v>
      </c>
      <c r="F885" s="47" t="s">
        <v>470</v>
      </c>
      <c r="G885" s="47" t="s">
        <v>471</v>
      </c>
      <c r="H885" s="47" t="s">
        <v>27</v>
      </c>
      <c r="I885" s="47" t="s">
        <v>472</v>
      </c>
      <c r="J885" s="47" t="s">
        <v>28</v>
      </c>
      <c r="K885" s="47" t="s">
        <v>473</v>
      </c>
      <c r="L885" s="47" t="s">
        <v>29</v>
      </c>
      <c r="M885" s="47" t="s">
        <v>474</v>
      </c>
      <c r="N885" s="47" t="s">
        <v>30</v>
      </c>
      <c r="O885" s="47" t="s">
        <v>475</v>
      </c>
      <c r="P885" s="47" t="s">
        <v>31</v>
      </c>
      <c r="Q885" s="47" t="s">
        <v>503</v>
      </c>
      <c r="R885" s="47" t="s">
        <v>32</v>
      </c>
      <c r="S885" s="47" t="s">
        <v>271</v>
      </c>
      <c r="T885" s="47" t="s">
        <v>33</v>
      </c>
      <c r="U885" s="47" t="s">
        <v>354</v>
      </c>
      <c r="V885" s="47" t="s">
        <v>1849</v>
      </c>
      <c r="W885" s="47" t="s">
        <v>5139</v>
      </c>
      <c r="X885" s="48">
        <v>1120000</v>
      </c>
      <c r="Y885" s="49"/>
      <c r="Z885" s="50"/>
      <c r="AA885" s="47"/>
      <c r="AB885" s="50"/>
      <c r="AC885" s="47"/>
      <c r="AD885" s="47" t="s">
        <v>5360</v>
      </c>
      <c r="AE885" s="47" t="s">
        <v>5315</v>
      </c>
      <c r="AF885" s="47" t="s">
        <v>5140</v>
      </c>
      <c r="AG885" s="51" t="s">
        <v>5137</v>
      </c>
      <c r="AH885" s="52" t="s">
        <v>416</v>
      </c>
      <c r="AI885" s="53"/>
      <c r="AJ885" s="47"/>
      <c r="AK885" s="47" t="s">
        <v>5361</v>
      </c>
      <c r="AL885" s="50">
        <v>45142</v>
      </c>
      <c r="AM885" s="47" t="s">
        <v>5141</v>
      </c>
      <c r="AN885" s="50">
        <v>45099</v>
      </c>
      <c r="AO885" s="47" t="s">
        <v>5134</v>
      </c>
      <c r="AP885" s="47" t="s">
        <v>483</v>
      </c>
      <c r="AQ885" s="47" t="s">
        <v>39</v>
      </c>
      <c r="AR885" s="47" t="s">
        <v>272</v>
      </c>
      <c r="AS885" s="47" t="s">
        <v>484</v>
      </c>
      <c r="AT885" s="47" t="s">
        <v>1855</v>
      </c>
      <c r="AU885" s="47" t="s">
        <v>34</v>
      </c>
      <c r="AV885" s="47" t="s">
        <v>35</v>
      </c>
      <c r="AW885" s="47" t="s">
        <v>36</v>
      </c>
      <c r="AX885" s="47" t="s">
        <v>37</v>
      </c>
      <c r="AY885" s="48">
        <v>0</v>
      </c>
      <c r="AZ885" s="48">
        <v>0</v>
      </c>
      <c r="BA885" s="48">
        <v>0</v>
      </c>
      <c r="BB885" s="48">
        <v>0</v>
      </c>
      <c r="BC885" s="48">
        <v>0</v>
      </c>
    </row>
    <row r="886" spans="1:55" x14ac:dyDescent="0.3">
      <c r="A886" s="47" t="s">
        <v>465</v>
      </c>
      <c r="B886" s="47" t="s">
        <v>466</v>
      </c>
      <c r="C886" s="47" t="s">
        <v>467</v>
      </c>
      <c r="D886" s="47" t="s">
        <v>468</v>
      </c>
      <c r="E886" s="47" t="s">
        <v>469</v>
      </c>
      <c r="F886" s="47" t="s">
        <v>470</v>
      </c>
      <c r="G886" s="47" t="s">
        <v>471</v>
      </c>
      <c r="H886" s="47" t="s">
        <v>27</v>
      </c>
      <c r="I886" s="47" t="s">
        <v>472</v>
      </c>
      <c r="J886" s="47" t="s">
        <v>28</v>
      </c>
      <c r="K886" s="47" t="s">
        <v>473</v>
      </c>
      <c r="L886" s="47" t="s">
        <v>29</v>
      </c>
      <c r="M886" s="47" t="s">
        <v>474</v>
      </c>
      <c r="N886" s="47" t="s">
        <v>30</v>
      </c>
      <c r="O886" s="47" t="s">
        <v>475</v>
      </c>
      <c r="P886" s="47" t="s">
        <v>31</v>
      </c>
      <c r="Q886" s="47" t="s">
        <v>503</v>
      </c>
      <c r="R886" s="47" t="s">
        <v>32</v>
      </c>
      <c r="S886" s="47" t="s">
        <v>274</v>
      </c>
      <c r="T886" s="47" t="s">
        <v>41</v>
      </c>
      <c r="U886" s="47" t="s">
        <v>1877</v>
      </c>
      <c r="V886" s="47" t="s">
        <v>1878</v>
      </c>
      <c r="W886" s="47" t="s">
        <v>5142</v>
      </c>
      <c r="X886" s="48">
        <v>313500</v>
      </c>
      <c r="Y886" s="49"/>
      <c r="Z886" s="50"/>
      <c r="AA886" s="47"/>
      <c r="AB886" s="50"/>
      <c r="AC886" s="47"/>
      <c r="AD886" s="47" t="s">
        <v>5362</v>
      </c>
      <c r="AE886" s="47" t="s">
        <v>5315</v>
      </c>
      <c r="AF886" s="47" t="s">
        <v>5143</v>
      </c>
      <c r="AG886" s="51" t="s">
        <v>4146</v>
      </c>
      <c r="AH886" s="52" t="s">
        <v>416</v>
      </c>
      <c r="AI886" s="53"/>
      <c r="AJ886" s="47"/>
      <c r="AK886" s="47" t="s">
        <v>5363</v>
      </c>
      <c r="AL886" s="50">
        <v>45142</v>
      </c>
      <c r="AM886" s="47" t="s">
        <v>5144</v>
      </c>
      <c r="AN886" s="50">
        <v>45093</v>
      </c>
      <c r="AO886" s="47" t="s">
        <v>5134</v>
      </c>
      <c r="AP886" s="47" t="s">
        <v>483</v>
      </c>
      <c r="AQ886" s="47" t="s">
        <v>39</v>
      </c>
      <c r="AR886" s="47" t="s">
        <v>495</v>
      </c>
      <c r="AS886" s="47" t="s">
        <v>484</v>
      </c>
      <c r="AT886" s="47" t="s">
        <v>1855</v>
      </c>
      <c r="AU886" s="47" t="s">
        <v>42</v>
      </c>
      <c r="AV886" s="47" t="s">
        <v>35</v>
      </c>
      <c r="AW886" s="47" t="s">
        <v>36</v>
      </c>
      <c r="AX886" s="47" t="s">
        <v>37</v>
      </c>
      <c r="AY886" s="48">
        <v>0</v>
      </c>
      <c r="AZ886" s="48">
        <v>0</v>
      </c>
      <c r="BA886" s="48">
        <v>0</v>
      </c>
      <c r="BB886" s="48">
        <v>0</v>
      </c>
      <c r="BC886" s="48">
        <v>0</v>
      </c>
    </row>
    <row r="887" spans="1:55" x14ac:dyDescent="0.3">
      <c r="A887" s="47" t="s">
        <v>465</v>
      </c>
      <c r="B887" s="47" t="s">
        <v>466</v>
      </c>
      <c r="C887" s="47" t="s">
        <v>467</v>
      </c>
      <c r="D887" s="47" t="s">
        <v>468</v>
      </c>
      <c r="E887" s="47" t="s">
        <v>469</v>
      </c>
      <c r="F887" s="47" t="s">
        <v>470</v>
      </c>
      <c r="G887" s="47" t="s">
        <v>471</v>
      </c>
      <c r="H887" s="47" t="s">
        <v>27</v>
      </c>
      <c r="I887" s="47" t="s">
        <v>472</v>
      </c>
      <c r="J887" s="47" t="s">
        <v>28</v>
      </c>
      <c r="K887" s="47" t="s">
        <v>473</v>
      </c>
      <c r="L887" s="47" t="s">
        <v>29</v>
      </c>
      <c r="M887" s="47" t="s">
        <v>474</v>
      </c>
      <c r="N887" s="47" t="s">
        <v>30</v>
      </c>
      <c r="O887" s="47" t="s">
        <v>475</v>
      </c>
      <c r="P887" s="47" t="s">
        <v>31</v>
      </c>
      <c r="Q887" s="47" t="s">
        <v>503</v>
      </c>
      <c r="R887" s="47" t="s">
        <v>32</v>
      </c>
      <c r="S887" s="47" t="s">
        <v>274</v>
      </c>
      <c r="T887" s="47" t="s">
        <v>41</v>
      </c>
      <c r="U887" s="47" t="s">
        <v>1877</v>
      </c>
      <c r="V887" s="47" t="s">
        <v>1878</v>
      </c>
      <c r="W887" s="47" t="s">
        <v>5145</v>
      </c>
      <c r="X887" s="48">
        <v>1350000</v>
      </c>
      <c r="Y887" s="49"/>
      <c r="Z887" s="50"/>
      <c r="AA887" s="47"/>
      <c r="AB887" s="50"/>
      <c r="AC887" s="47"/>
      <c r="AD887" s="47" t="s">
        <v>5364</v>
      </c>
      <c r="AE887" s="47" t="s">
        <v>5315</v>
      </c>
      <c r="AF887" s="47" t="s">
        <v>5146</v>
      </c>
      <c r="AG887" s="51" t="s">
        <v>5132</v>
      </c>
      <c r="AH887" s="52" t="s">
        <v>416</v>
      </c>
      <c r="AI887" s="53"/>
      <c r="AJ887" s="47"/>
      <c r="AK887" s="47" t="s">
        <v>5365</v>
      </c>
      <c r="AL887" s="50">
        <v>45142</v>
      </c>
      <c r="AM887" s="47" t="s">
        <v>5147</v>
      </c>
      <c r="AN887" s="50">
        <v>45098</v>
      </c>
      <c r="AO887" s="47" t="s">
        <v>5134</v>
      </c>
      <c r="AP887" s="47" t="s">
        <v>483</v>
      </c>
      <c r="AQ887" s="47" t="s">
        <v>39</v>
      </c>
      <c r="AR887" s="47" t="s">
        <v>495</v>
      </c>
      <c r="AS887" s="47" t="s">
        <v>484</v>
      </c>
      <c r="AT887" s="47" t="s">
        <v>1855</v>
      </c>
      <c r="AU887" s="47" t="s">
        <v>42</v>
      </c>
      <c r="AV887" s="47" t="s">
        <v>35</v>
      </c>
      <c r="AW887" s="47" t="s">
        <v>36</v>
      </c>
      <c r="AX887" s="47" t="s">
        <v>37</v>
      </c>
      <c r="AY887" s="48">
        <v>0</v>
      </c>
      <c r="AZ887" s="48">
        <v>0</v>
      </c>
      <c r="BA887" s="48">
        <v>0</v>
      </c>
      <c r="BB887" s="48">
        <v>0</v>
      </c>
      <c r="BC887" s="48">
        <v>0</v>
      </c>
    </row>
    <row r="888" spans="1:55" x14ac:dyDescent="0.3">
      <c r="A888" s="47" t="s">
        <v>465</v>
      </c>
      <c r="B888" s="47" t="s">
        <v>466</v>
      </c>
      <c r="C888" s="47" t="s">
        <v>467</v>
      </c>
      <c r="D888" s="47" t="s">
        <v>468</v>
      </c>
      <c r="E888" s="47" t="s">
        <v>469</v>
      </c>
      <c r="F888" s="47" t="s">
        <v>470</v>
      </c>
      <c r="G888" s="47" t="s">
        <v>471</v>
      </c>
      <c r="H888" s="47" t="s">
        <v>27</v>
      </c>
      <c r="I888" s="47" t="s">
        <v>472</v>
      </c>
      <c r="J888" s="47" t="s">
        <v>28</v>
      </c>
      <c r="K888" s="47" t="s">
        <v>473</v>
      </c>
      <c r="L888" s="47" t="s">
        <v>29</v>
      </c>
      <c r="M888" s="47" t="s">
        <v>474</v>
      </c>
      <c r="N888" s="47" t="s">
        <v>30</v>
      </c>
      <c r="O888" s="47" t="s">
        <v>475</v>
      </c>
      <c r="P888" s="47" t="s">
        <v>31</v>
      </c>
      <c r="Q888" s="47" t="s">
        <v>503</v>
      </c>
      <c r="R888" s="47" t="s">
        <v>32</v>
      </c>
      <c r="S888" s="47" t="s">
        <v>274</v>
      </c>
      <c r="T888" s="47" t="s">
        <v>41</v>
      </c>
      <c r="U888" s="47" t="s">
        <v>1877</v>
      </c>
      <c r="V888" s="47" t="s">
        <v>1878</v>
      </c>
      <c r="W888" s="47" t="s">
        <v>5148</v>
      </c>
      <c r="X888" s="48">
        <v>150000</v>
      </c>
      <c r="Y888" s="49"/>
      <c r="Z888" s="50"/>
      <c r="AA888" s="47"/>
      <c r="AB888" s="50"/>
      <c r="AC888" s="47"/>
      <c r="AD888" s="47" t="s">
        <v>5366</v>
      </c>
      <c r="AE888" s="47" t="s">
        <v>5315</v>
      </c>
      <c r="AF888" s="47" t="s">
        <v>5149</v>
      </c>
      <c r="AG888" s="51" t="s">
        <v>5150</v>
      </c>
      <c r="AH888" s="52" t="s">
        <v>416</v>
      </c>
      <c r="AI888" s="53"/>
      <c r="AJ888" s="47"/>
      <c r="AK888" s="47" t="s">
        <v>5367</v>
      </c>
      <c r="AL888" s="50">
        <v>45142</v>
      </c>
      <c r="AM888" s="47" t="s">
        <v>5151</v>
      </c>
      <c r="AN888" s="50">
        <v>45104</v>
      </c>
      <c r="AO888" s="47" t="s">
        <v>5134</v>
      </c>
      <c r="AP888" s="47" t="s">
        <v>483</v>
      </c>
      <c r="AQ888" s="47" t="s">
        <v>39</v>
      </c>
      <c r="AR888" s="47" t="s">
        <v>495</v>
      </c>
      <c r="AS888" s="47" t="s">
        <v>484</v>
      </c>
      <c r="AT888" s="47" t="s">
        <v>1855</v>
      </c>
      <c r="AU888" s="47" t="s">
        <v>42</v>
      </c>
      <c r="AV888" s="47" t="s">
        <v>35</v>
      </c>
      <c r="AW888" s="47" t="s">
        <v>36</v>
      </c>
      <c r="AX888" s="47" t="s">
        <v>37</v>
      </c>
      <c r="AY888" s="48">
        <v>0</v>
      </c>
      <c r="AZ888" s="48">
        <v>0</v>
      </c>
      <c r="BA888" s="48">
        <v>0</v>
      </c>
      <c r="BB888" s="48">
        <v>0</v>
      </c>
      <c r="BC888" s="48">
        <v>0</v>
      </c>
    </row>
    <row r="889" spans="1:55" x14ac:dyDescent="0.3">
      <c r="A889" s="47" t="s">
        <v>465</v>
      </c>
      <c r="B889" s="47" t="s">
        <v>466</v>
      </c>
      <c r="C889" s="47" t="s">
        <v>467</v>
      </c>
      <c r="D889" s="47" t="s">
        <v>468</v>
      </c>
      <c r="E889" s="47" t="s">
        <v>469</v>
      </c>
      <c r="F889" s="47" t="s">
        <v>470</v>
      </c>
      <c r="G889" s="47" t="s">
        <v>471</v>
      </c>
      <c r="H889" s="47" t="s">
        <v>27</v>
      </c>
      <c r="I889" s="47" t="s">
        <v>472</v>
      </c>
      <c r="J889" s="47" t="s">
        <v>28</v>
      </c>
      <c r="K889" s="47" t="s">
        <v>473</v>
      </c>
      <c r="L889" s="47" t="s">
        <v>29</v>
      </c>
      <c r="M889" s="47" t="s">
        <v>474</v>
      </c>
      <c r="N889" s="47" t="s">
        <v>30</v>
      </c>
      <c r="O889" s="47" t="s">
        <v>475</v>
      </c>
      <c r="P889" s="47" t="s">
        <v>31</v>
      </c>
      <c r="Q889" s="47" t="s">
        <v>503</v>
      </c>
      <c r="R889" s="47" t="s">
        <v>32</v>
      </c>
      <c r="S889" s="47" t="s">
        <v>274</v>
      </c>
      <c r="T889" s="47" t="s">
        <v>41</v>
      </c>
      <c r="U889" s="47" t="s">
        <v>1877</v>
      </c>
      <c r="V889" s="47" t="s">
        <v>1878</v>
      </c>
      <c r="W889" s="47" t="s">
        <v>5152</v>
      </c>
      <c r="X889" s="48">
        <v>255000</v>
      </c>
      <c r="Y889" s="49"/>
      <c r="Z889" s="50"/>
      <c r="AA889" s="47"/>
      <c r="AB889" s="50"/>
      <c r="AC889" s="47"/>
      <c r="AD889" s="47" t="s">
        <v>5368</v>
      </c>
      <c r="AE889" s="47" t="s">
        <v>5315</v>
      </c>
      <c r="AF889" s="47" t="s">
        <v>5153</v>
      </c>
      <c r="AG889" s="51" t="s">
        <v>4788</v>
      </c>
      <c r="AH889" s="52" t="s">
        <v>416</v>
      </c>
      <c r="AI889" s="53"/>
      <c r="AJ889" s="47"/>
      <c r="AK889" s="47" t="s">
        <v>5369</v>
      </c>
      <c r="AL889" s="50">
        <v>45142</v>
      </c>
      <c r="AM889" s="47" t="s">
        <v>5154</v>
      </c>
      <c r="AN889" s="50">
        <v>45134</v>
      </c>
      <c r="AO889" s="47" t="s">
        <v>5134</v>
      </c>
      <c r="AP889" s="47" t="s">
        <v>483</v>
      </c>
      <c r="AQ889" s="47" t="s">
        <v>39</v>
      </c>
      <c r="AR889" s="47" t="s">
        <v>495</v>
      </c>
      <c r="AS889" s="47" t="s">
        <v>484</v>
      </c>
      <c r="AT889" s="47" t="s">
        <v>1855</v>
      </c>
      <c r="AU889" s="47" t="s">
        <v>42</v>
      </c>
      <c r="AV889" s="47" t="s">
        <v>35</v>
      </c>
      <c r="AW889" s="47" t="s">
        <v>36</v>
      </c>
      <c r="AX889" s="47" t="s">
        <v>37</v>
      </c>
      <c r="AY889" s="48">
        <v>0</v>
      </c>
      <c r="AZ889" s="48">
        <v>0</v>
      </c>
      <c r="BA889" s="48">
        <v>0</v>
      </c>
      <c r="BB889" s="48">
        <v>0</v>
      </c>
      <c r="BC889" s="48">
        <v>0</v>
      </c>
    </row>
    <row r="890" spans="1:55" x14ac:dyDescent="0.3">
      <c r="A890" s="47" t="s">
        <v>465</v>
      </c>
      <c r="B890" s="47" t="s">
        <v>466</v>
      </c>
      <c r="C890" s="47" t="s">
        <v>467</v>
      </c>
      <c r="D890" s="47" t="s">
        <v>468</v>
      </c>
      <c r="E890" s="47" t="s">
        <v>469</v>
      </c>
      <c r="F890" s="47" t="s">
        <v>470</v>
      </c>
      <c r="G890" s="47" t="s">
        <v>471</v>
      </c>
      <c r="H890" s="47" t="s">
        <v>27</v>
      </c>
      <c r="I890" s="47" t="s">
        <v>472</v>
      </c>
      <c r="J890" s="47" t="s">
        <v>28</v>
      </c>
      <c r="K890" s="47" t="s">
        <v>473</v>
      </c>
      <c r="L890" s="47" t="s">
        <v>29</v>
      </c>
      <c r="M890" s="47" t="s">
        <v>474</v>
      </c>
      <c r="N890" s="47" t="s">
        <v>30</v>
      </c>
      <c r="O890" s="47" t="s">
        <v>475</v>
      </c>
      <c r="P890" s="47" t="s">
        <v>31</v>
      </c>
      <c r="Q890" s="47" t="s">
        <v>503</v>
      </c>
      <c r="R890" s="47" t="s">
        <v>32</v>
      </c>
      <c r="S890" s="47" t="s">
        <v>274</v>
      </c>
      <c r="T890" s="47" t="s">
        <v>41</v>
      </c>
      <c r="U890" s="47" t="s">
        <v>1877</v>
      </c>
      <c r="V890" s="47" t="s">
        <v>1878</v>
      </c>
      <c r="W890" s="47" t="s">
        <v>5155</v>
      </c>
      <c r="X890" s="48">
        <v>1714500</v>
      </c>
      <c r="Y890" s="49"/>
      <c r="Z890" s="50"/>
      <c r="AA890" s="47"/>
      <c r="AB890" s="50"/>
      <c r="AC890" s="47"/>
      <c r="AD890" s="47" t="s">
        <v>5370</v>
      </c>
      <c r="AE890" s="47" t="s">
        <v>5315</v>
      </c>
      <c r="AF890" s="47" t="s">
        <v>5156</v>
      </c>
      <c r="AG890" s="51" t="s">
        <v>4857</v>
      </c>
      <c r="AH890" s="52" t="s">
        <v>416</v>
      </c>
      <c r="AI890" s="53"/>
      <c r="AJ890" s="47"/>
      <c r="AK890" s="47" t="s">
        <v>5371</v>
      </c>
      <c r="AL890" s="50">
        <v>45142</v>
      </c>
      <c r="AM890" s="47" t="s">
        <v>5157</v>
      </c>
      <c r="AN890" s="50">
        <v>45135</v>
      </c>
      <c r="AO890" s="47" t="s">
        <v>5134</v>
      </c>
      <c r="AP890" s="47" t="s">
        <v>483</v>
      </c>
      <c r="AQ890" s="47" t="s">
        <v>39</v>
      </c>
      <c r="AR890" s="47" t="s">
        <v>495</v>
      </c>
      <c r="AS890" s="47" t="s">
        <v>484</v>
      </c>
      <c r="AT890" s="47" t="s">
        <v>1855</v>
      </c>
      <c r="AU890" s="47" t="s">
        <v>42</v>
      </c>
      <c r="AV890" s="47" t="s">
        <v>35</v>
      </c>
      <c r="AW890" s="47" t="s">
        <v>36</v>
      </c>
      <c r="AX890" s="47" t="s">
        <v>37</v>
      </c>
      <c r="AY890" s="48">
        <v>0</v>
      </c>
      <c r="AZ890" s="48">
        <v>0</v>
      </c>
      <c r="BA890" s="48">
        <v>0</v>
      </c>
      <c r="BB890" s="48">
        <v>0</v>
      </c>
      <c r="BC890" s="48">
        <v>0</v>
      </c>
    </row>
    <row r="891" spans="1:55" x14ac:dyDescent="0.3">
      <c r="A891" s="47" t="s">
        <v>465</v>
      </c>
      <c r="B891" s="47" t="s">
        <v>466</v>
      </c>
      <c r="C891" s="47" t="s">
        <v>467</v>
      </c>
      <c r="D891" s="47" t="s">
        <v>468</v>
      </c>
      <c r="E891" s="47" t="s">
        <v>469</v>
      </c>
      <c r="F891" s="47" t="s">
        <v>470</v>
      </c>
      <c r="G891" s="47" t="s">
        <v>471</v>
      </c>
      <c r="H891" s="47" t="s">
        <v>27</v>
      </c>
      <c r="I891" s="47" t="s">
        <v>472</v>
      </c>
      <c r="J891" s="47" t="s">
        <v>28</v>
      </c>
      <c r="K891" s="47" t="s">
        <v>473</v>
      </c>
      <c r="L891" s="47" t="s">
        <v>29</v>
      </c>
      <c r="M891" s="47" t="s">
        <v>474</v>
      </c>
      <c r="N891" s="47" t="s">
        <v>30</v>
      </c>
      <c r="O891" s="47" t="s">
        <v>502</v>
      </c>
      <c r="P891" s="47" t="s">
        <v>45</v>
      </c>
      <c r="Q891" s="47" t="s">
        <v>476</v>
      </c>
      <c r="R891" s="47" t="s">
        <v>935</v>
      </c>
      <c r="S891" s="47" t="s">
        <v>271</v>
      </c>
      <c r="T891" s="47" t="s">
        <v>33</v>
      </c>
      <c r="U891" s="47" t="s">
        <v>354</v>
      </c>
      <c r="V891" s="47" t="s">
        <v>2478</v>
      </c>
      <c r="W891" s="47" t="s">
        <v>5158</v>
      </c>
      <c r="X891" s="48">
        <v>820000</v>
      </c>
      <c r="Y891" s="49"/>
      <c r="Z891" s="50"/>
      <c r="AA891" s="47"/>
      <c r="AB891" s="50"/>
      <c r="AC891" s="47"/>
      <c r="AD891" s="47" t="s">
        <v>5372</v>
      </c>
      <c r="AE891" s="47" t="s">
        <v>5315</v>
      </c>
      <c r="AF891" s="47" t="s">
        <v>5159</v>
      </c>
      <c r="AG891" s="51" t="s">
        <v>5160</v>
      </c>
      <c r="AH891" s="52" t="s">
        <v>416</v>
      </c>
      <c r="AI891" s="53"/>
      <c r="AJ891" s="47"/>
      <c r="AK891" s="47" t="s">
        <v>5373</v>
      </c>
      <c r="AL891" s="50">
        <v>45142</v>
      </c>
      <c r="AM891" s="47" t="s">
        <v>5161</v>
      </c>
      <c r="AN891" s="50">
        <v>45096</v>
      </c>
      <c r="AO891" s="47" t="s">
        <v>5134</v>
      </c>
      <c r="AP891" s="47" t="s">
        <v>483</v>
      </c>
      <c r="AQ891" s="47" t="s">
        <v>39</v>
      </c>
      <c r="AR891" s="47" t="s">
        <v>272</v>
      </c>
      <c r="AS891" s="47" t="s">
        <v>484</v>
      </c>
      <c r="AT891" s="47" t="s">
        <v>1922</v>
      </c>
      <c r="AU891" s="47" t="s">
        <v>1446</v>
      </c>
      <c r="AV891" s="47" t="s">
        <v>35</v>
      </c>
      <c r="AW891" s="47" t="s">
        <v>36</v>
      </c>
      <c r="AX891" s="47" t="s">
        <v>47</v>
      </c>
      <c r="AY891" s="48">
        <v>0</v>
      </c>
      <c r="AZ891" s="48">
        <v>0</v>
      </c>
      <c r="BA891" s="48">
        <v>0</v>
      </c>
      <c r="BB891" s="48">
        <v>0</v>
      </c>
      <c r="BC891" s="48">
        <v>0</v>
      </c>
    </row>
    <row r="892" spans="1:55" x14ac:dyDescent="0.3">
      <c r="A892" s="47" t="s">
        <v>465</v>
      </c>
      <c r="B892" s="47" t="s">
        <v>466</v>
      </c>
      <c r="C892" s="47" t="s">
        <v>467</v>
      </c>
      <c r="D892" s="47" t="s">
        <v>468</v>
      </c>
      <c r="E892" s="47" t="s">
        <v>469</v>
      </c>
      <c r="F892" s="47" t="s">
        <v>470</v>
      </c>
      <c r="G892" s="47" t="s">
        <v>471</v>
      </c>
      <c r="H892" s="47" t="s">
        <v>27</v>
      </c>
      <c r="I892" s="47" t="s">
        <v>472</v>
      </c>
      <c r="J892" s="47" t="s">
        <v>28</v>
      </c>
      <c r="K892" s="47" t="s">
        <v>473</v>
      </c>
      <c r="L892" s="47" t="s">
        <v>29</v>
      </c>
      <c r="M892" s="47" t="s">
        <v>474</v>
      </c>
      <c r="N892" s="47" t="s">
        <v>30</v>
      </c>
      <c r="O892" s="47" t="s">
        <v>502</v>
      </c>
      <c r="P892" s="47" t="s">
        <v>45</v>
      </c>
      <c r="Q892" s="47" t="s">
        <v>476</v>
      </c>
      <c r="R892" s="47" t="s">
        <v>935</v>
      </c>
      <c r="S892" s="47" t="s">
        <v>274</v>
      </c>
      <c r="T892" s="47" t="s">
        <v>41</v>
      </c>
      <c r="U892" s="47" t="s">
        <v>3038</v>
      </c>
      <c r="V892" s="47" t="s">
        <v>3039</v>
      </c>
      <c r="W892" s="47" t="s">
        <v>5162</v>
      </c>
      <c r="X892" s="48">
        <v>210000</v>
      </c>
      <c r="Y892" s="49"/>
      <c r="Z892" s="50"/>
      <c r="AA892" s="47"/>
      <c r="AB892" s="50"/>
      <c r="AC892" s="47"/>
      <c r="AD892" s="47" t="s">
        <v>5374</v>
      </c>
      <c r="AE892" s="47" t="s">
        <v>5315</v>
      </c>
      <c r="AF892" s="47" t="s">
        <v>5163</v>
      </c>
      <c r="AG892" s="51" t="s">
        <v>5150</v>
      </c>
      <c r="AH892" s="52" t="s">
        <v>416</v>
      </c>
      <c r="AI892" s="53"/>
      <c r="AJ892" s="47"/>
      <c r="AK892" s="47" t="s">
        <v>5375</v>
      </c>
      <c r="AL892" s="50">
        <v>45142</v>
      </c>
      <c r="AM892" s="47" t="s">
        <v>5164</v>
      </c>
      <c r="AN892" s="50">
        <v>45104</v>
      </c>
      <c r="AO892" s="47" t="s">
        <v>5134</v>
      </c>
      <c r="AP892" s="47" t="s">
        <v>483</v>
      </c>
      <c r="AQ892" s="47" t="s">
        <v>39</v>
      </c>
      <c r="AR892" s="47" t="s">
        <v>495</v>
      </c>
      <c r="AS892" s="47" t="s">
        <v>484</v>
      </c>
      <c r="AT892" s="47" t="s">
        <v>1922</v>
      </c>
      <c r="AU892" s="47" t="s">
        <v>418</v>
      </c>
      <c r="AV892" s="47" t="s">
        <v>35</v>
      </c>
      <c r="AW892" s="47" t="s">
        <v>36</v>
      </c>
      <c r="AX892" s="47" t="s">
        <v>47</v>
      </c>
      <c r="AY892" s="48">
        <v>0</v>
      </c>
      <c r="AZ892" s="48">
        <v>0</v>
      </c>
      <c r="BA892" s="48">
        <v>0</v>
      </c>
      <c r="BB892" s="48">
        <v>0</v>
      </c>
      <c r="BC892" s="48">
        <v>0</v>
      </c>
    </row>
    <row r="893" spans="1:55" x14ac:dyDescent="0.3">
      <c r="A893" s="47" t="s">
        <v>465</v>
      </c>
      <c r="B893" s="47" t="s">
        <v>466</v>
      </c>
      <c r="C893" s="47" t="s">
        <v>467</v>
      </c>
      <c r="D893" s="47" t="s">
        <v>468</v>
      </c>
      <c r="E893" s="47" t="s">
        <v>469</v>
      </c>
      <c r="F893" s="47" t="s">
        <v>470</v>
      </c>
      <c r="G893" s="47" t="s">
        <v>471</v>
      </c>
      <c r="H893" s="47" t="s">
        <v>27</v>
      </c>
      <c r="I893" s="47" t="s">
        <v>472</v>
      </c>
      <c r="J893" s="47" t="s">
        <v>28</v>
      </c>
      <c r="K893" s="47" t="s">
        <v>473</v>
      </c>
      <c r="L893" s="47" t="s">
        <v>29</v>
      </c>
      <c r="M893" s="47" t="s">
        <v>474</v>
      </c>
      <c r="N893" s="47" t="s">
        <v>30</v>
      </c>
      <c r="O893" s="47" t="s">
        <v>523</v>
      </c>
      <c r="P893" s="47" t="s">
        <v>51</v>
      </c>
      <c r="Q893" s="47" t="s">
        <v>503</v>
      </c>
      <c r="R893" s="47" t="s">
        <v>524</v>
      </c>
      <c r="S893" s="47" t="s">
        <v>274</v>
      </c>
      <c r="T893" s="47" t="s">
        <v>41</v>
      </c>
      <c r="U893" s="47" t="s">
        <v>171</v>
      </c>
      <c r="V893" s="47" t="s">
        <v>244</v>
      </c>
      <c r="W893" s="47" t="s">
        <v>5165</v>
      </c>
      <c r="X893" s="48">
        <v>1601500</v>
      </c>
      <c r="Y893" s="49"/>
      <c r="Z893" s="50"/>
      <c r="AA893" s="47"/>
      <c r="AB893" s="50"/>
      <c r="AC893" s="47"/>
      <c r="AD893" s="47" t="s">
        <v>5376</v>
      </c>
      <c r="AE893" s="47" t="s">
        <v>5315</v>
      </c>
      <c r="AF893" s="47" t="s">
        <v>5166</v>
      </c>
      <c r="AG893" s="51" t="s">
        <v>4857</v>
      </c>
      <c r="AH893" s="52" t="s">
        <v>416</v>
      </c>
      <c r="AI893" s="53"/>
      <c r="AJ893" s="47"/>
      <c r="AK893" s="47" t="s">
        <v>5377</v>
      </c>
      <c r="AL893" s="50">
        <v>45142</v>
      </c>
      <c r="AM893" s="47" t="s">
        <v>5167</v>
      </c>
      <c r="AN893" s="50">
        <v>45135</v>
      </c>
      <c r="AO893" s="47" t="s">
        <v>5168</v>
      </c>
      <c r="AP893" s="47" t="s">
        <v>483</v>
      </c>
      <c r="AQ893" s="47" t="s">
        <v>39</v>
      </c>
      <c r="AR893" s="47" t="s">
        <v>495</v>
      </c>
      <c r="AS893" s="47" t="s">
        <v>484</v>
      </c>
      <c r="AT893" s="47" t="s">
        <v>375</v>
      </c>
      <c r="AU893" s="47" t="s">
        <v>170</v>
      </c>
      <c r="AV893" s="47" t="s">
        <v>35</v>
      </c>
      <c r="AW893" s="47" t="s">
        <v>53</v>
      </c>
      <c r="AX893" s="47" t="s">
        <v>54</v>
      </c>
      <c r="AY893" s="48">
        <v>0</v>
      </c>
      <c r="AZ893" s="48">
        <v>0</v>
      </c>
      <c r="BA893" s="48">
        <v>0</v>
      </c>
      <c r="BB893" s="48">
        <v>0</v>
      </c>
      <c r="BC893" s="48">
        <v>0</v>
      </c>
    </row>
    <row r="894" spans="1:55" x14ac:dyDescent="0.3">
      <c r="A894" s="47" t="s">
        <v>465</v>
      </c>
      <c r="B894" s="47" t="s">
        <v>466</v>
      </c>
      <c r="C894" s="47" t="s">
        <v>467</v>
      </c>
      <c r="D894" s="47" t="s">
        <v>468</v>
      </c>
      <c r="E894" s="47" t="s">
        <v>469</v>
      </c>
      <c r="F894" s="47" t="s">
        <v>470</v>
      </c>
      <c r="G894" s="47" t="s">
        <v>471</v>
      </c>
      <c r="H894" s="47" t="s">
        <v>27</v>
      </c>
      <c r="I894" s="47" t="s">
        <v>472</v>
      </c>
      <c r="J894" s="47" t="s">
        <v>28</v>
      </c>
      <c r="K894" s="47" t="s">
        <v>473</v>
      </c>
      <c r="L894" s="47" t="s">
        <v>29</v>
      </c>
      <c r="M894" s="47" t="s">
        <v>474</v>
      </c>
      <c r="N894" s="47" t="s">
        <v>30</v>
      </c>
      <c r="O894" s="47" t="s">
        <v>541</v>
      </c>
      <c r="P894" s="47" t="s">
        <v>172</v>
      </c>
      <c r="Q894" s="47" t="s">
        <v>503</v>
      </c>
      <c r="R894" s="47" t="s">
        <v>542</v>
      </c>
      <c r="S894" s="47" t="s">
        <v>271</v>
      </c>
      <c r="T894" s="47" t="s">
        <v>33</v>
      </c>
      <c r="U894" s="47" t="s">
        <v>89</v>
      </c>
      <c r="V894" s="47" t="s">
        <v>2461</v>
      </c>
      <c r="W894" s="47" t="s">
        <v>5169</v>
      </c>
      <c r="X894" s="48">
        <v>997000</v>
      </c>
      <c r="Y894" s="49"/>
      <c r="Z894" s="50"/>
      <c r="AA894" s="47"/>
      <c r="AB894" s="50"/>
      <c r="AC894" s="47"/>
      <c r="AD894" s="47" t="s">
        <v>5378</v>
      </c>
      <c r="AE894" s="47" t="s">
        <v>5315</v>
      </c>
      <c r="AF894" s="47" t="s">
        <v>5170</v>
      </c>
      <c r="AG894" s="51" t="s">
        <v>4083</v>
      </c>
      <c r="AH894" s="52" t="s">
        <v>416</v>
      </c>
      <c r="AI894" s="53"/>
      <c r="AJ894" s="47"/>
      <c r="AK894" s="47" t="s">
        <v>5379</v>
      </c>
      <c r="AL894" s="50">
        <v>45142</v>
      </c>
      <c r="AM894" s="47" t="s">
        <v>5171</v>
      </c>
      <c r="AN894" s="50">
        <v>45082</v>
      </c>
      <c r="AO894" s="47" t="s">
        <v>5168</v>
      </c>
      <c r="AP894" s="47" t="s">
        <v>483</v>
      </c>
      <c r="AQ894" s="47" t="s">
        <v>39</v>
      </c>
      <c r="AR894" s="47" t="s">
        <v>272</v>
      </c>
      <c r="AS894" s="47" t="s">
        <v>484</v>
      </c>
      <c r="AT894" s="47" t="s">
        <v>381</v>
      </c>
      <c r="AU894" s="47" t="s">
        <v>174</v>
      </c>
      <c r="AV894" s="47" t="s">
        <v>35</v>
      </c>
      <c r="AW894" s="47" t="s">
        <v>53</v>
      </c>
      <c r="AX894" s="47" t="s">
        <v>63</v>
      </c>
      <c r="AY894" s="48">
        <v>0</v>
      </c>
      <c r="AZ894" s="48">
        <v>0</v>
      </c>
      <c r="BA894" s="48">
        <v>0</v>
      </c>
      <c r="BB894" s="48">
        <v>0</v>
      </c>
      <c r="BC894" s="48">
        <v>0</v>
      </c>
    </row>
    <row r="895" spans="1:55" x14ac:dyDescent="0.3">
      <c r="A895" s="47" t="s">
        <v>465</v>
      </c>
      <c r="B895" s="47" t="s">
        <v>466</v>
      </c>
      <c r="C895" s="47" t="s">
        <v>467</v>
      </c>
      <c r="D895" s="47" t="s">
        <v>468</v>
      </c>
      <c r="E895" s="47" t="s">
        <v>469</v>
      </c>
      <c r="F895" s="47" t="s">
        <v>470</v>
      </c>
      <c r="G895" s="47" t="s">
        <v>471</v>
      </c>
      <c r="H895" s="47" t="s">
        <v>27</v>
      </c>
      <c r="I895" s="47" t="s">
        <v>472</v>
      </c>
      <c r="J895" s="47" t="s">
        <v>28</v>
      </c>
      <c r="K895" s="47" t="s">
        <v>473</v>
      </c>
      <c r="L895" s="47" t="s">
        <v>29</v>
      </c>
      <c r="M895" s="47" t="s">
        <v>474</v>
      </c>
      <c r="N895" s="47" t="s">
        <v>30</v>
      </c>
      <c r="O895" s="47" t="s">
        <v>541</v>
      </c>
      <c r="P895" s="47" t="s">
        <v>172</v>
      </c>
      <c r="Q895" s="47" t="s">
        <v>503</v>
      </c>
      <c r="R895" s="47" t="s">
        <v>542</v>
      </c>
      <c r="S895" s="47" t="s">
        <v>271</v>
      </c>
      <c r="T895" s="47" t="s">
        <v>33</v>
      </c>
      <c r="U895" s="47" t="s">
        <v>90</v>
      </c>
      <c r="V895" s="47" t="s">
        <v>2470</v>
      </c>
      <c r="W895" s="47" t="s">
        <v>5172</v>
      </c>
      <c r="X895" s="48">
        <v>1485000</v>
      </c>
      <c r="Y895" s="49"/>
      <c r="Z895" s="50"/>
      <c r="AA895" s="47"/>
      <c r="AB895" s="50"/>
      <c r="AC895" s="47"/>
      <c r="AD895" s="47" t="s">
        <v>5380</v>
      </c>
      <c r="AE895" s="47" t="s">
        <v>5315</v>
      </c>
      <c r="AF895" s="47" t="s">
        <v>5173</v>
      </c>
      <c r="AG895" s="51" t="s">
        <v>4083</v>
      </c>
      <c r="AH895" s="52" t="s">
        <v>416</v>
      </c>
      <c r="AI895" s="53"/>
      <c r="AJ895" s="47"/>
      <c r="AK895" s="47" t="s">
        <v>5381</v>
      </c>
      <c r="AL895" s="50">
        <v>45142</v>
      </c>
      <c r="AM895" s="47" t="s">
        <v>5174</v>
      </c>
      <c r="AN895" s="50">
        <v>45082</v>
      </c>
      <c r="AO895" s="47" t="s">
        <v>5168</v>
      </c>
      <c r="AP895" s="47" t="s">
        <v>483</v>
      </c>
      <c r="AQ895" s="47" t="s">
        <v>39</v>
      </c>
      <c r="AR895" s="47" t="s">
        <v>272</v>
      </c>
      <c r="AS895" s="47" t="s">
        <v>484</v>
      </c>
      <c r="AT895" s="47" t="s">
        <v>381</v>
      </c>
      <c r="AU895" s="47" t="s">
        <v>174</v>
      </c>
      <c r="AV895" s="47" t="s">
        <v>35</v>
      </c>
      <c r="AW895" s="47" t="s">
        <v>53</v>
      </c>
      <c r="AX895" s="47" t="s">
        <v>63</v>
      </c>
      <c r="AY895" s="48">
        <v>0</v>
      </c>
      <c r="AZ895" s="48">
        <v>0</v>
      </c>
      <c r="BA895" s="48">
        <v>0</v>
      </c>
      <c r="BB895" s="48">
        <v>0</v>
      </c>
      <c r="BC895" s="48">
        <v>0</v>
      </c>
    </row>
    <row r="896" spans="1:55" x14ac:dyDescent="0.3">
      <c r="A896" s="47" t="s">
        <v>465</v>
      </c>
      <c r="B896" s="47" t="s">
        <v>466</v>
      </c>
      <c r="C896" s="47" t="s">
        <v>467</v>
      </c>
      <c r="D896" s="47" t="s">
        <v>468</v>
      </c>
      <c r="E896" s="47" t="s">
        <v>469</v>
      </c>
      <c r="F896" s="47" t="s">
        <v>470</v>
      </c>
      <c r="G896" s="47" t="s">
        <v>471</v>
      </c>
      <c r="H896" s="47" t="s">
        <v>27</v>
      </c>
      <c r="I896" s="47" t="s">
        <v>472</v>
      </c>
      <c r="J896" s="47" t="s">
        <v>28</v>
      </c>
      <c r="K896" s="47" t="s">
        <v>473</v>
      </c>
      <c r="L896" s="47" t="s">
        <v>29</v>
      </c>
      <c r="M896" s="47" t="s">
        <v>474</v>
      </c>
      <c r="N896" s="47" t="s">
        <v>30</v>
      </c>
      <c r="O896" s="47" t="s">
        <v>541</v>
      </c>
      <c r="P896" s="47" t="s">
        <v>172</v>
      </c>
      <c r="Q896" s="47" t="s">
        <v>503</v>
      </c>
      <c r="R896" s="47" t="s">
        <v>542</v>
      </c>
      <c r="S896" s="47" t="s">
        <v>271</v>
      </c>
      <c r="T896" s="47" t="s">
        <v>33</v>
      </c>
      <c r="U896" s="47" t="s">
        <v>1964</v>
      </c>
      <c r="V896" s="47" t="s">
        <v>2991</v>
      </c>
      <c r="W896" s="47" t="s">
        <v>5175</v>
      </c>
      <c r="X896" s="48">
        <v>1499200</v>
      </c>
      <c r="Y896" s="49"/>
      <c r="Z896" s="50"/>
      <c r="AA896" s="47"/>
      <c r="AB896" s="50"/>
      <c r="AC896" s="47"/>
      <c r="AD896" s="47" t="s">
        <v>5382</v>
      </c>
      <c r="AE896" s="47" t="s">
        <v>5315</v>
      </c>
      <c r="AF896" s="47" t="s">
        <v>5176</v>
      </c>
      <c r="AG896" s="51" t="s">
        <v>4501</v>
      </c>
      <c r="AH896" s="52" t="s">
        <v>416</v>
      </c>
      <c r="AI896" s="53"/>
      <c r="AJ896" s="47"/>
      <c r="AK896" s="47" t="s">
        <v>5383</v>
      </c>
      <c r="AL896" s="50">
        <v>45142</v>
      </c>
      <c r="AM896" s="47" t="s">
        <v>5177</v>
      </c>
      <c r="AN896" s="50">
        <v>45111</v>
      </c>
      <c r="AO896" s="47" t="s">
        <v>5168</v>
      </c>
      <c r="AP896" s="47" t="s">
        <v>483</v>
      </c>
      <c r="AQ896" s="47" t="s">
        <v>39</v>
      </c>
      <c r="AR896" s="47" t="s">
        <v>272</v>
      </c>
      <c r="AS896" s="47" t="s">
        <v>484</v>
      </c>
      <c r="AT896" s="47" t="s">
        <v>381</v>
      </c>
      <c r="AU896" s="47" t="s">
        <v>174</v>
      </c>
      <c r="AV896" s="47" t="s">
        <v>35</v>
      </c>
      <c r="AW896" s="47" t="s">
        <v>53</v>
      </c>
      <c r="AX896" s="47" t="s">
        <v>63</v>
      </c>
      <c r="AY896" s="48">
        <v>0</v>
      </c>
      <c r="AZ896" s="48">
        <v>0</v>
      </c>
      <c r="BA896" s="48">
        <v>0</v>
      </c>
      <c r="BB896" s="48">
        <v>29984</v>
      </c>
      <c r="BC896" s="48">
        <v>0</v>
      </c>
    </row>
    <row r="897" spans="1:55" x14ac:dyDescent="0.3">
      <c r="A897" s="47" t="s">
        <v>465</v>
      </c>
      <c r="B897" s="47" t="s">
        <v>466</v>
      </c>
      <c r="C897" s="47" t="s">
        <v>467</v>
      </c>
      <c r="D897" s="47" t="s">
        <v>468</v>
      </c>
      <c r="E897" s="47" t="s">
        <v>469</v>
      </c>
      <c r="F897" s="47" t="s">
        <v>470</v>
      </c>
      <c r="G897" s="47" t="s">
        <v>471</v>
      </c>
      <c r="H897" s="47" t="s">
        <v>27</v>
      </c>
      <c r="I897" s="47" t="s">
        <v>472</v>
      </c>
      <c r="J897" s="47" t="s">
        <v>28</v>
      </c>
      <c r="K897" s="47" t="s">
        <v>473</v>
      </c>
      <c r="L897" s="47" t="s">
        <v>29</v>
      </c>
      <c r="M897" s="47" t="s">
        <v>474</v>
      </c>
      <c r="N897" s="47" t="s">
        <v>30</v>
      </c>
      <c r="O897" s="47" t="s">
        <v>541</v>
      </c>
      <c r="P897" s="47" t="s">
        <v>172</v>
      </c>
      <c r="Q897" s="47" t="s">
        <v>503</v>
      </c>
      <c r="R897" s="47" t="s">
        <v>542</v>
      </c>
      <c r="S897" s="47" t="s">
        <v>274</v>
      </c>
      <c r="T897" s="47" t="s">
        <v>41</v>
      </c>
      <c r="U897" s="47" t="s">
        <v>1951</v>
      </c>
      <c r="V897" s="47" t="s">
        <v>1952</v>
      </c>
      <c r="W897" s="47" t="s">
        <v>5178</v>
      </c>
      <c r="X897" s="48">
        <v>150000</v>
      </c>
      <c r="Y897" s="49"/>
      <c r="Z897" s="50"/>
      <c r="AA897" s="47"/>
      <c r="AB897" s="50"/>
      <c r="AC897" s="47"/>
      <c r="AD897" s="47" t="s">
        <v>5384</v>
      </c>
      <c r="AE897" s="47" t="s">
        <v>5315</v>
      </c>
      <c r="AF897" s="47" t="s">
        <v>5179</v>
      </c>
      <c r="AG897" s="51" t="s">
        <v>4177</v>
      </c>
      <c r="AH897" s="52" t="s">
        <v>416</v>
      </c>
      <c r="AI897" s="53"/>
      <c r="AJ897" s="47"/>
      <c r="AK897" s="47" t="s">
        <v>5385</v>
      </c>
      <c r="AL897" s="50">
        <v>45142</v>
      </c>
      <c r="AM897" s="47" t="s">
        <v>5180</v>
      </c>
      <c r="AN897" s="50">
        <v>45090</v>
      </c>
      <c r="AO897" s="47" t="s">
        <v>5168</v>
      </c>
      <c r="AP897" s="47" t="s">
        <v>483</v>
      </c>
      <c r="AQ897" s="47" t="s">
        <v>39</v>
      </c>
      <c r="AR897" s="47" t="s">
        <v>495</v>
      </c>
      <c r="AS897" s="47" t="s">
        <v>484</v>
      </c>
      <c r="AT897" s="47" t="s">
        <v>381</v>
      </c>
      <c r="AU897" s="47" t="s">
        <v>173</v>
      </c>
      <c r="AV897" s="47" t="s">
        <v>35</v>
      </c>
      <c r="AW897" s="47" t="s">
        <v>53</v>
      </c>
      <c r="AX897" s="47" t="s">
        <v>63</v>
      </c>
      <c r="AY897" s="48">
        <v>0</v>
      </c>
      <c r="AZ897" s="48">
        <v>0</v>
      </c>
      <c r="BA897" s="48">
        <v>0</v>
      </c>
      <c r="BB897" s="48">
        <v>0</v>
      </c>
      <c r="BC897" s="48">
        <v>0</v>
      </c>
    </row>
    <row r="898" spans="1:55" x14ac:dyDescent="0.3">
      <c r="A898" s="47" t="s">
        <v>465</v>
      </c>
      <c r="B898" s="47" t="s">
        <v>466</v>
      </c>
      <c r="C898" s="47" t="s">
        <v>467</v>
      </c>
      <c r="D898" s="47" t="s">
        <v>468</v>
      </c>
      <c r="E898" s="47" t="s">
        <v>469</v>
      </c>
      <c r="F898" s="47" t="s">
        <v>470</v>
      </c>
      <c r="G898" s="47" t="s">
        <v>558</v>
      </c>
      <c r="H898" s="47" t="s">
        <v>57</v>
      </c>
      <c r="I898" s="47" t="s">
        <v>559</v>
      </c>
      <c r="J898" s="47" t="s">
        <v>58</v>
      </c>
      <c r="K898" s="47" t="s">
        <v>560</v>
      </c>
      <c r="L898" s="47" t="s">
        <v>59</v>
      </c>
      <c r="M898" s="47" t="s">
        <v>561</v>
      </c>
      <c r="N898" s="47" t="s">
        <v>60</v>
      </c>
      <c r="O898" s="47" t="s">
        <v>562</v>
      </c>
      <c r="P898" s="47" t="s">
        <v>61</v>
      </c>
      <c r="Q898" s="47" t="s">
        <v>577</v>
      </c>
      <c r="R898" s="47" t="s">
        <v>68</v>
      </c>
      <c r="S898" s="47" t="s">
        <v>274</v>
      </c>
      <c r="T898" s="47" t="s">
        <v>41</v>
      </c>
      <c r="U898" s="47" t="s">
        <v>70</v>
      </c>
      <c r="V898" s="47" t="s">
        <v>578</v>
      </c>
      <c r="W898" s="47" t="s">
        <v>5181</v>
      </c>
      <c r="X898" s="48">
        <v>1617600</v>
      </c>
      <c r="Y898" s="49"/>
      <c r="Z898" s="50"/>
      <c r="AA898" s="47"/>
      <c r="AB898" s="50"/>
      <c r="AC898" s="47"/>
      <c r="AD898" s="47" t="s">
        <v>5386</v>
      </c>
      <c r="AE898" s="47" t="s">
        <v>5315</v>
      </c>
      <c r="AF898" s="47" t="s">
        <v>5182</v>
      </c>
      <c r="AG898" s="51" t="s">
        <v>4250</v>
      </c>
      <c r="AH898" s="52" t="s">
        <v>416</v>
      </c>
      <c r="AI898" s="53"/>
      <c r="AJ898" s="47"/>
      <c r="AK898" s="47" t="s">
        <v>5387</v>
      </c>
      <c r="AL898" s="50">
        <v>45142</v>
      </c>
      <c r="AM898" s="47" t="s">
        <v>5183</v>
      </c>
      <c r="AN898" s="50">
        <v>45110</v>
      </c>
      <c r="AO898" s="47" t="s">
        <v>5184</v>
      </c>
      <c r="AP898" s="47" t="s">
        <v>483</v>
      </c>
      <c r="AQ898" s="47" t="s">
        <v>39</v>
      </c>
      <c r="AR898" s="47" t="s">
        <v>495</v>
      </c>
      <c r="AS898" s="47" t="s">
        <v>484</v>
      </c>
      <c r="AT898" s="47" t="s">
        <v>380</v>
      </c>
      <c r="AU898" s="47" t="s">
        <v>69</v>
      </c>
      <c r="AV898" s="47" t="s">
        <v>35</v>
      </c>
      <c r="AW898" s="47" t="s">
        <v>65</v>
      </c>
      <c r="AX898" s="47" t="s">
        <v>66</v>
      </c>
      <c r="AY898" s="48">
        <v>0</v>
      </c>
      <c r="AZ898" s="48">
        <v>0</v>
      </c>
      <c r="BA898" s="48">
        <v>0</v>
      </c>
      <c r="BB898" s="48">
        <v>0</v>
      </c>
      <c r="BC898" s="48">
        <v>0</v>
      </c>
    </row>
    <row r="899" spans="1:55" x14ac:dyDescent="0.3">
      <c r="A899" s="47" t="s">
        <v>465</v>
      </c>
      <c r="B899" s="47" t="s">
        <v>466</v>
      </c>
      <c r="C899" s="47" t="s">
        <v>467</v>
      </c>
      <c r="D899" s="47" t="s">
        <v>468</v>
      </c>
      <c r="E899" s="47" t="s">
        <v>469</v>
      </c>
      <c r="F899" s="47" t="s">
        <v>470</v>
      </c>
      <c r="G899" s="47" t="s">
        <v>558</v>
      </c>
      <c r="H899" s="47" t="s">
        <v>57</v>
      </c>
      <c r="I899" s="47" t="s">
        <v>559</v>
      </c>
      <c r="J899" s="47" t="s">
        <v>58</v>
      </c>
      <c r="K899" s="47" t="s">
        <v>560</v>
      </c>
      <c r="L899" s="47" t="s">
        <v>59</v>
      </c>
      <c r="M899" s="47" t="s">
        <v>561</v>
      </c>
      <c r="N899" s="47" t="s">
        <v>60</v>
      </c>
      <c r="O899" s="47" t="s">
        <v>562</v>
      </c>
      <c r="P899" s="47" t="s">
        <v>61</v>
      </c>
      <c r="Q899" s="47" t="s">
        <v>577</v>
      </c>
      <c r="R899" s="47" t="s">
        <v>68</v>
      </c>
      <c r="S899" s="47" t="s">
        <v>278</v>
      </c>
      <c r="T899" s="47" t="s">
        <v>216</v>
      </c>
      <c r="U899" s="47" t="s">
        <v>218</v>
      </c>
      <c r="V899" s="47" t="s">
        <v>2865</v>
      </c>
      <c r="W899" s="47" t="s">
        <v>5185</v>
      </c>
      <c r="X899" s="48">
        <v>300000</v>
      </c>
      <c r="Y899" s="49"/>
      <c r="Z899" s="50"/>
      <c r="AA899" s="47"/>
      <c r="AB899" s="50"/>
      <c r="AC899" s="47"/>
      <c r="AD899" s="47" t="s">
        <v>5388</v>
      </c>
      <c r="AE899" s="47" t="s">
        <v>5315</v>
      </c>
      <c r="AF899" s="47" t="s">
        <v>5186</v>
      </c>
      <c r="AG899" s="51" t="s">
        <v>4215</v>
      </c>
      <c r="AH899" s="52" t="s">
        <v>416</v>
      </c>
      <c r="AI899" s="53"/>
      <c r="AJ899" s="47"/>
      <c r="AK899" s="47" t="s">
        <v>5389</v>
      </c>
      <c r="AL899" s="50">
        <v>45142</v>
      </c>
      <c r="AM899" s="47" t="s">
        <v>5187</v>
      </c>
      <c r="AN899" s="50">
        <v>45097</v>
      </c>
      <c r="AO899" s="47" t="s">
        <v>5184</v>
      </c>
      <c r="AP899" s="47" t="s">
        <v>483</v>
      </c>
      <c r="AQ899" s="47" t="s">
        <v>39</v>
      </c>
      <c r="AR899" s="47" t="s">
        <v>495</v>
      </c>
      <c r="AS899" s="47" t="s">
        <v>484</v>
      </c>
      <c r="AT899" s="47" t="s">
        <v>380</v>
      </c>
      <c r="AU899" s="47" t="s">
        <v>217</v>
      </c>
      <c r="AV899" s="47" t="s">
        <v>35</v>
      </c>
      <c r="AW899" s="47" t="s">
        <v>65</v>
      </c>
      <c r="AX899" s="47" t="s">
        <v>66</v>
      </c>
      <c r="AY899" s="48">
        <v>0</v>
      </c>
      <c r="AZ899" s="48">
        <v>0</v>
      </c>
      <c r="BA899" s="48">
        <v>0</v>
      </c>
      <c r="BB899" s="48">
        <v>0</v>
      </c>
      <c r="BC899" s="48">
        <v>0</v>
      </c>
    </row>
    <row r="900" spans="1:55" x14ac:dyDescent="0.3">
      <c r="A900" s="47" t="s">
        <v>465</v>
      </c>
      <c r="B900" s="47" t="s">
        <v>466</v>
      </c>
      <c r="C900" s="47" t="s">
        <v>467</v>
      </c>
      <c r="D900" s="47" t="s">
        <v>468</v>
      </c>
      <c r="E900" s="47" t="s">
        <v>469</v>
      </c>
      <c r="F900" s="47" t="s">
        <v>470</v>
      </c>
      <c r="G900" s="47" t="s">
        <v>558</v>
      </c>
      <c r="H900" s="47" t="s">
        <v>57</v>
      </c>
      <c r="I900" s="47" t="s">
        <v>559</v>
      </c>
      <c r="J900" s="47" t="s">
        <v>58</v>
      </c>
      <c r="K900" s="47" t="s">
        <v>560</v>
      </c>
      <c r="L900" s="47" t="s">
        <v>59</v>
      </c>
      <c r="M900" s="47" t="s">
        <v>561</v>
      </c>
      <c r="N900" s="47" t="s">
        <v>60</v>
      </c>
      <c r="O900" s="47" t="s">
        <v>562</v>
      </c>
      <c r="P900" s="47" t="s">
        <v>61</v>
      </c>
      <c r="Q900" s="47" t="s">
        <v>582</v>
      </c>
      <c r="R900" s="47" t="s">
        <v>71</v>
      </c>
      <c r="S900" s="47" t="s">
        <v>274</v>
      </c>
      <c r="T900" s="47" t="s">
        <v>41</v>
      </c>
      <c r="U900" s="47" t="s">
        <v>73</v>
      </c>
      <c r="V900" s="47" t="s">
        <v>583</v>
      </c>
      <c r="W900" s="47" t="s">
        <v>5188</v>
      </c>
      <c r="X900" s="48">
        <v>300000</v>
      </c>
      <c r="Y900" s="49"/>
      <c r="Z900" s="50"/>
      <c r="AA900" s="47"/>
      <c r="AB900" s="50"/>
      <c r="AC900" s="47"/>
      <c r="AD900" s="47" t="s">
        <v>5390</v>
      </c>
      <c r="AE900" s="47" t="s">
        <v>5315</v>
      </c>
      <c r="AF900" s="47" t="s">
        <v>5189</v>
      </c>
      <c r="AG900" s="51" t="s">
        <v>4857</v>
      </c>
      <c r="AH900" s="52" t="s">
        <v>416</v>
      </c>
      <c r="AI900" s="53"/>
      <c r="AJ900" s="47"/>
      <c r="AK900" s="47" t="s">
        <v>5391</v>
      </c>
      <c r="AL900" s="50">
        <v>45142</v>
      </c>
      <c r="AM900" s="47" t="s">
        <v>5190</v>
      </c>
      <c r="AN900" s="50">
        <v>45135</v>
      </c>
      <c r="AO900" s="47" t="s">
        <v>5184</v>
      </c>
      <c r="AP900" s="47" t="s">
        <v>483</v>
      </c>
      <c r="AQ900" s="47" t="s">
        <v>39</v>
      </c>
      <c r="AR900" s="47" t="s">
        <v>495</v>
      </c>
      <c r="AS900" s="47" t="s">
        <v>484</v>
      </c>
      <c r="AT900" s="47" t="s">
        <v>378</v>
      </c>
      <c r="AU900" s="47" t="s">
        <v>72</v>
      </c>
      <c r="AV900" s="47" t="s">
        <v>35</v>
      </c>
      <c r="AW900" s="47" t="s">
        <v>65</v>
      </c>
      <c r="AX900" s="47" t="s">
        <v>66</v>
      </c>
      <c r="AY900" s="48">
        <v>0</v>
      </c>
      <c r="AZ900" s="48">
        <v>0</v>
      </c>
      <c r="BA900" s="48">
        <v>0</v>
      </c>
      <c r="BB900" s="48">
        <v>0</v>
      </c>
      <c r="BC900" s="48">
        <v>0</v>
      </c>
    </row>
    <row r="901" spans="1:55" x14ac:dyDescent="0.3">
      <c r="A901" s="47" t="s">
        <v>465</v>
      </c>
      <c r="B901" s="47" t="s">
        <v>466</v>
      </c>
      <c r="C901" s="47" t="s">
        <v>467</v>
      </c>
      <c r="D901" s="47" t="s">
        <v>468</v>
      </c>
      <c r="E901" s="47" t="s">
        <v>469</v>
      </c>
      <c r="F901" s="47" t="s">
        <v>470</v>
      </c>
      <c r="G901" s="47" t="s">
        <v>558</v>
      </c>
      <c r="H901" s="47" t="s">
        <v>57</v>
      </c>
      <c r="I901" s="47" t="s">
        <v>559</v>
      </c>
      <c r="J901" s="47" t="s">
        <v>58</v>
      </c>
      <c r="K901" s="47" t="s">
        <v>560</v>
      </c>
      <c r="L901" s="47" t="s">
        <v>59</v>
      </c>
      <c r="M901" s="47" t="s">
        <v>561</v>
      </c>
      <c r="N901" s="47" t="s">
        <v>60</v>
      </c>
      <c r="O901" s="47" t="s">
        <v>562</v>
      </c>
      <c r="P901" s="47" t="s">
        <v>61</v>
      </c>
      <c r="Q901" s="47" t="s">
        <v>582</v>
      </c>
      <c r="R901" s="47" t="s">
        <v>71</v>
      </c>
      <c r="S901" s="47" t="s">
        <v>278</v>
      </c>
      <c r="T901" s="47" t="s">
        <v>216</v>
      </c>
      <c r="U901" s="47" t="s">
        <v>218</v>
      </c>
      <c r="V901" s="47" t="s">
        <v>1614</v>
      </c>
      <c r="W901" s="47" t="s">
        <v>5191</v>
      </c>
      <c r="X901" s="48">
        <v>150000</v>
      </c>
      <c r="Y901" s="49"/>
      <c r="Z901" s="50"/>
      <c r="AA901" s="47"/>
      <c r="AB901" s="50"/>
      <c r="AC901" s="47"/>
      <c r="AD901" s="47" t="s">
        <v>5392</v>
      </c>
      <c r="AE901" s="47" t="s">
        <v>5315</v>
      </c>
      <c r="AF901" s="47" t="s">
        <v>5192</v>
      </c>
      <c r="AG901" s="51" t="s">
        <v>4788</v>
      </c>
      <c r="AH901" s="52" t="s">
        <v>416</v>
      </c>
      <c r="AI901" s="53"/>
      <c r="AJ901" s="47"/>
      <c r="AK901" s="47" t="s">
        <v>5393</v>
      </c>
      <c r="AL901" s="50">
        <v>45142</v>
      </c>
      <c r="AM901" s="47" t="s">
        <v>5193</v>
      </c>
      <c r="AN901" s="50">
        <v>45134</v>
      </c>
      <c r="AO901" s="47" t="s">
        <v>5184</v>
      </c>
      <c r="AP901" s="47" t="s">
        <v>483</v>
      </c>
      <c r="AQ901" s="47" t="s">
        <v>39</v>
      </c>
      <c r="AR901" s="47" t="s">
        <v>495</v>
      </c>
      <c r="AS901" s="47" t="s">
        <v>484</v>
      </c>
      <c r="AT901" s="47" t="s">
        <v>378</v>
      </c>
      <c r="AU901" s="47" t="s">
        <v>290</v>
      </c>
      <c r="AV901" s="47" t="s">
        <v>35</v>
      </c>
      <c r="AW901" s="47" t="s">
        <v>65</v>
      </c>
      <c r="AX901" s="47" t="s">
        <v>66</v>
      </c>
      <c r="AY901" s="48">
        <v>0</v>
      </c>
      <c r="AZ901" s="48">
        <v>0</v>
      </c>
      <c r="BA901" s="48">
        <v>0</v>
      </c>
      <c r="BB901" s="48">
        <v>0</v>
      </c>
      <c r="BC901" s="48">
        <v>0</v>
      </c>
    </row>
    <row r="902" spans="1:55" x14ac:dyDescent="0.3">
      <c r="A902" s="47" t="s">
        <v>465</v>
      </c>
      <c r="B902" s="47" t="s">
        <v>466</v>
      </c>
      <c r="C902" s="47" t="s">
        <v>467</v>
      </c>
      <c r="D902" s="47" t="s">
        <v>468</v>
      </c>
      <c r="E902" s="47" t="s">
        <v>469</v>
      </c>
      <c r="F902" s="47" t="s">
        <v>470</v>
      </c>
      <c r="G902" s="47" t="s">
        <v>558</v>
      </c>
      <c r="H902" s="47" t="s">
        <v>57</v>
      </c>
      <c r="I902" s="47" t="s">
        <v>559</v>
      </c>
      <c r="J902" s="47" t="s">
        <v>58</v>
      </c>
      <c r="K902" s="47" t="s">
        <v>560</v>
      </c>
      <c r="L902" s="47" t="s">
        <v>59</v>
      </c>
      <c r="M902" s="47" t="s">
        <v>561</v>
      </c>
      <c r="N902" s="47" t="s">
        <v>60</v>
      </c>
      <c r="O902" s="47" t="s">
        <v>562</v>
      </c>
      <c r="P902" s="47" t="s">
        <v>61</v>
      </c>
      <c r="Q902" s="47" t="s">
        <v>587</v>
      </c>
      <c r="R902" s="47" t="s">
        <v>588</v>
      </c>
      <c r="S902" s="47" t="s">
        <v>274</v>
      </c>
      <c r="T902" s="47" t="s">
        <v>41</v>
      </c>
      <c r="U902" s="47" t="s">
        <v>589</v>
      </c>
      <c r="V902" s="47" t="s">
        <v>110</v>
      </c>
      <c r="W902" s="47" t="s">
        <v>5194</v>
      </c>
      <c r="X902" s="48">
        <v>2953500</v>
      </c>
      <c r="Y902" s="49"/>
      <c r="Z902" s="50"/>
      <c r="AA902" s="47"/>
      <c r="AB902" s="50"/>
      <c r="AC902" s="47"/>
      <c r="AD902" s="47" t="s">
        <v>5394</v>
      </c>
      <c r="AE902" s="47" t="s">
        <v>5315</v>
      </c>
      <c r="AF902" s="47" t="s">
        <v>5195</v>
      </c>
      <c r="AG902" s="51" t="s">
        <v>4051</v>
      </c>
      <c r="AH902" s="52" t="s">
        <v>416</v>
      </c>
      <c r="AI902" s="53"/>
      <c r="AJ902" s="47"/>
      <c r="AK902" s="47" t="s">
        <v>5395</v>
      </c>
      <c r="AL902" s="50">
        <v>45142</v>
      </c>
      <c r="AM902" s="47" t="s">
        <v>5196</v>
      </c>
      <c r="AN902" s="50">
        <v>45103</v>
      </c>
      <c r="AO902" s="47" t="s">
        <v>5134</v>
      </c>
      <c r="AP902" s="47" t="s">
        <v>483</v>
      </c>
      <c r="AQ902" s="47" t="s">
        <v>39</v>
      </c>
      <c r="AR902" s="47" t="s">
        <v>495</v>
      </c>
      <c r="AS902" s="47" t="s">
        <v>484</v>
      </c>
      <c r="AT902" s="47" t="s">
        <v>592</v>
      </c>
      <c r="AU902" s="47" t="s">
        <v>294</v>
      </c>
      <c r="AV902" s="47" t="s">
        <v>35</v>
      </c>
      <c r="AW902" s="47" t="s">
        <v>36</v>
      </c>
      <c r="AX902" s="47" t="s">
        <v>47</v>
      </c>
      <c r="AY902" s="48">
        <v>0</v>
      </c>
      <c r="AZ902" s="48">
        <v>0</v>
      </c>
      <c r="BA902" s="48">
        <v>0</v>
      </c>
      <c r="BB902" s="48">
        <v>0</v>
      </c>
      <c r="BC902" s="48">
        <v>0</v>
      </c>
    </row>
    <row r="903" spans="1:55" x14ac:dyDescent="0.3">
      <c r="A903" s="47" t="s">
        <v>465</v>
      </c>
      <c r="B903" s="47" t="s">
        <v>466</v>
      </c>
      <c r="C903" s="47" t="s">
        <v>467</v>
      </c>
      <c r="D903" s="47" t="s">
        <v>468</v>
      </c>
      <c r="E903" s="47" t="s">
        <v>469</v>
      </c>
      <c r="F903" s="47" t="s">
        <v>470</v>
      </c>
      <c r="G903" s="47" t="s">
        <v>558</v>
      </c>
      <c r="H903" s="47" t="s">
        <v>57</v>
      </c>
      <c r="I903" s="47" t="s">
        <v>559</v>
      </c>
      <c r="J903" s="47" t="s">
        <v>58</v>
      </c>
      <c r="K903" s="47" t="s">
        <v>560</v>
      </c>
      <c r="L903" s="47" t="s">
        <v>59</v>
      </c>
      <c r="M903" s="47" t="s">
        <v>596</v>
      </c>
      <c r="N903" s="47" t="s">
        <v>126</v>
      </c>
      <c r="O903" s="47" t="s">
        <v>597</v>
      </c>
      <c r="P903" s="47" t="s">
        <v>127</v>
      </c>
      <c r="Q903" s="47" t="s">
        <v>598</v>
      </c>
      <c r="R903" s="47" t="s">
        <v>128</v>
      </c>
      <c r="S903" s="47" t="s">
        <v>316</v>
      </c>
      <c r="T903" s="47" t="s">
        <v>129</v>
      </c>
      <c r="U903" s="47" t="s">
        <v>131</v>
      </c>
      <c r="V903" s="47" t="s">
        <v>599</v>
      </c>
      <c r="W903" s="47" t="s">
        <v>5197</v>
      </c>
      <c r="X903" s="48">
        <v>820000</v>
      </c>
      <c r="Y903" s="49"/>
      <c r="Z903" s="50"/>
      <c r="AA903" s="47"/>
      <c r="AB903" s="50"/>
      <c r="AC903" s="47"/>
      <c r="AD903" s="47" t="s">
        <v>5396</v>
      </c>
      <c r="AE903" s="47" t="s">
        <v>5315</v>
      </c>
      <c r="AF903" s="47" t="s">
        <v>5198</v>
      </c>
      <c r="AG903" s="51" t="s">
        <v>5199</v>
      </c>
      <c r="AH903" s="52" t="s">
        <v>416</v>
      </c>
      <c r="AI903" s="53"/>
      <c r="AJ903" s="47"/>
      <c r="AK903" s="47" t="s">
        <v>5397</v>
      </c>
      <c r="AL903" s="50">
        <v>45142</v>
      </c>
      <c r="AM903" s="47" t="s">
        <v>5200</v>
      </c>
      <c r="AN903" s="50">
        <v>45107</v>
      </c>
      <c r="AO903" s="47" t="s">
        <v>5184</v>
      </c>
      <c r="AP903" s="47" t="s">
        <v>483</v>
      </c>
      <c r="AQ903" s="47" t="s">
        <v>132</v>
      </c>
      <c r="AR903" s="47" t="s">
        <v>604</v>
      </c>
      <c r="AS903" s="47" t="s">
        <v>484</v>
      </c>
      <c r="AT903" s="47" t="s">
        <v>383</v>
      </c>
      <c r="AU903" s="47" t="s">
        <v>130</v>
      </c>
      <c r="AV903" s="47" t="s">
        <v>35</v>
      </c>
      <c r="AW903" s="47" t="s">
        <v>65</v>
      </c>
      <c r="AX903" s="47" t="s">
        <v>66</v>
      </c>
      <c r="AY903" s="48">
        <v>0</v>
      </c>
      <c r="AZ903" s="48">
        <v>0</v>
      </c>
      <c r="BA903" s="48">
        <v>0</v>
      </c>
      <c r="BB903" s="48">
        <v>0</v>
      </c>
      <c r="BC903" s="48">
        <v>0</v>
      </c>
    </row>
    <row r="904" spans="1:55" x14ac:dyDescent="0.3">
      <c r="A904" s="47" t="s">
        <v>465</v>
      </c>
      <c r="B904" s="47" t="s">
        <v>466</v>
      </c>
      <c r="C904" s="47" t="s">
        <v>467</v>
      </c>
      <c r="D904" s="47" t="s">
        <v>468</v>
      </c>
      <c r="E904" s="47" t="s">
        <v>469</v>
      </c>
      <c r="F904" s="47" t="s">
        <v>470</v>
      </c>
      <c r="G904" s="47" t="s">
        <v>558</v>
      </c>
      <c r="H904" s="47" t="s">
        <v>57</v>
      </c>
      <c r="I904" s="47" t="s">
        <v>559</v>
      </c>
      <c r="J904" s="47" t="s">
        <v>58</v>
      </c>
      <c r="K904" s="47" t="s">
        <v>560</v>
      </c>
      <c r="L904" s="47" t="s">
        <v>59</v>
      </c>
      <c r="M904" s="47" t="s">
        <v>596</v>
      </c>
      <c r="N904" s="47" t="s">
        <v>126</v>
      </c>
      <c r="O904" s="47" t="s">
        <v>597</v>
      </c>
      <c r="P904" s="47" t="s">
        <v>127</v>
      </c>
      <c r="Q904" s="47" t="s">
        <v>598</v>
      </c>
      <c r="R904" s="47" t="s">
        <v>128</v>
      </c>
      <c r="S904" s="47" t="s">
        <v>316</v>
      </c>
      <c r="T904" s="47" t="s">
        <v>129</v>
      </c>
      <c r="U904" s="47" t="s">
        <v>131</v>
      </c>
      <c r="V904" s="47" t="s">
        <v>599</v>
      </c>
      <c r="W904" s="47" t="s">
        <v>5201</v>
      </c>
      <c r="X904" s="48">
        <v>1661000</v>
      </c>
      <c r="Y904" s="49"/>
      <c r="Z904" s="50"/>
      <c r="AA904" s="47"/>
      <c r="AB904" s="50"/>
      <c r="AC904" s="47"/>
      <c r="AD904" s="47" t="s">
        <v>5398</v>
      </c>
      <c r="AE904" s="47" t="s">
        <v>5315</v>
      </c>
      <c r="AF904" s="47" t="s">
        <v>5202</v>
      </c>
      <c r="AG904" s="51" t="s">
        <v>4307</v>
      </c>
      <c r="AH904" s="52" t="s">
        <v>416</v>
      </c>
      <c r="AI904" s="53"/>
      <c r="AJ904" s="47"/>
      <c r="AK904" s="47" t="s">
        <v>5399</v>
      </c>
      <c r="AL904" s="50">
        <v>45142</v>
      </c>
      <c r="AM904" s="47" t="s">
        <v>5203</v>
      </c>
      <c r="AN904" s="50">
        <v>45117</v>
      </c>
      <c r="AO904" s="47" t="s">
        <v>5184</v>
      </c>
      <c r="AP904" s="47" t="s">
        <v>483</v>
      </c>
      <c r="AQ904" s="47" t="s">
        <v>132</v>
      </c>
      <c r="AR904" s="47" t="s">
        <v>604</v>
      </c>
      <c r="AS904" s="47" t="s">
        <v>484</v>
      </c>
      <c r="AT904" s="47" t="s">
        <v>383</v>
      </c>
      <c r="AU904" s="47" t="s">
        <v>130</v>
      </c>
      <c r="AV904" s="47" t="s">
        <v>35</v>
      </c>
      <c r="AW904" s="47" t="s">
        <v>65</v>
      </c>
      <c r="AX904" s="47" t="s">
        <v>66</v>
      </c>
      <c r="AY904" s="48">
        <v>0</v>
      </c>
      <c r="AZ904" s="48">
        <v>0</v>
      </c>
      <c r="BA904" s="48">
        <v>0</v>
      </c>
      <c r="BB904" s="48">
        <v>0</v>
      </c>
      <c r="BC904" s="48">
        <v>0</v>
      </c>
    </row>
    <row r="905" spans="1:55" x14ac:dyDescent="0.3">
      <c r="A905" s="47" t="s">
        <v>465</v>
      </c>
      <c r="B905" s="47" t="s">
        <v>466</v>
      </c>
      <c r="C905" s="47" t="s">
        <v>467</v>
      </c>
      <c r="D905" s="47" t="s">
        <v>468</v>
      </c>
      <c r="E905" s="47" t="s">
        <v>469</v>
      </c>
      <c r="F905" s="47" t="s">
        <v>470</v>
      </c>
      <c r="G905" s="47" t="s">
        <v>558</v>
      </c>
      <c r="H905" s="47" t="s">
        <v>57</v>
      </c>
      <c r="I905" s="47" t="s">
        <v>559</v>
      </c>
      <c r="J905" s="47" t="s">
        <v>58</v>
      </c>
      <c r="K905" s="47" t="s">
        <v>560</v>
      </c>
      <c r="L905" s="47" t="s">
        <v>59</v>
      </c>
      <c r="M905" s="47" t="s">
        <v>596</v>
      </c>
      <c r="N905" s="47" t="s">
        <v>126</v>
      </c>
      <c r="O905" s="47" t="s">
        <v>597</v>
      </c>
      <c r="P905" s="47" t="s">
        <v>127</v>
      </c>
      <c r="Q905" s="47" t="s">
        <v>598</v>
      </c>
      <c r="R905" s="47" t="s">
        <v>128</v>
      </c>
      <c r="S905" s="47" t="s">
        <v>316</v>
      </c>
      <c r="T905" s="47" t="s">
        <v>129</v>
      </c>
      <c r="U905" s="47" t="s">
        <v>131</v>
      </c>
      <c r="V905" s="47" t="s">
        <v>599</v>
      </c>
      <c r="W905" s="47" t="s">
        <v>5204</v>
      </c>
      <c r="X905" s="48">
        <v>2133000</v>
      </c>
      <c r="Y905" s="49"/>
      <c r="Z905" s="50"/>
      <c r="AA905" s="47"/>
      <c r="AB905" s="50"/>
      <c r="AC905" s="47"/>
      <c r="AD905" s="47" t="s">
        <v>5400</v>
      </c>
      <c r="AE905" s="47" t="s">
        <v>5315</v>
      </c>
      <c r="AF905" s="47" t="s">
        <v>5205</v>
      </c>
      <c r="AG905" s="51" t="s">
        <v>4307</v>
      </c>
      <c r="AH905" s="52" t="s">
        <v>416</v>
      </c>
      <c r="AI905" s="53"/>
      <c r="AJ905" s="47"/>
      <c r="AK905" s="47" t="s">
        <v>5401</v>
      </c>
      <c r="AL905" s="50">
        <v>45142</v>
      </c>
      <c r="AM905" s="47" t="s">
        <v>5206</v>
      </c>
      <c r="AN905" s="50">
        <v>45117</v>
      </c>
      <c r="AO905" s="47" t="s">
        <v>5184</v>
      </c>
      <c r="AP905" s="47" t="s">
        <v>483</v>
      </c>
      <c r="AQ905" s="47" t="s">
        <v>132</v>
      </c>
      <c r="AR905" s="47" t="s">
        <v>604</v>
      </c>
      <c r="AS905" s="47" t="s">
        <v>484</v>
      </c>
      <c r="AT905" s="47" t="s">
        <v>383</v>
      </c>
      <c r="AU905" s="47" t="s">
        <v>130</v>
      </c>
      <c r="AV905" s="47" t="s">
        <v>35</v>
      </c>
      <c r="AW905" s="47" t="s">
        <v>65</v>
      </c>
      <c r="AX905" s="47" t="s">
        <v>66</v>
      </c>
      <c r="AY905" s="48">
        <v>211378</v>
      </c>
      <c r="AZ905" s="48">
        <v>0</v>
      </c>
      <c r="BA905" s="48">
        <v>28824</v>
      </c>
      <c r="BB905" s="48">
        <v>0</v>
      </c>
      <c r="BC905" s="48">
        <v>0</v>
      </c>
    </row>
    <row r="906" spans="1:55" x14ac:dyDescent="0.3">
      <c r="A906" s="47" t="s">
        <v>465</v>
      </c>
      <c r="B906" s="47" t="s">
        <v>466</v>
      </c>
      <c r="C906" s="47" t="s">
        <v>467</v>
      </c>
      <c r="D906" s="47" t="s">
        <v>468</v>
      </c>
      <c r="E906" s="47" t="s">
        <v>469</v>
      </c>
      <c r="F906" s="47" t="s">
        <v>470</v>
      </c>
      <c r="G906" s="47" t="s">
        <v>558</v>
      </c>
      <c r="H906" s="47" t="s">
        <v>57</v>
      </c>
      <c r="I906" s="47" t="s">
        <v>559</v>
      </c>
      <c r="J906" s="47" t="s">
        <v>58</v>
      </c>
      <c r="K906" s="47" t="s">
        <v>560</v>
      </c>
      <c r="L906" s="47" t="s">
        <v>59</v>
      </c>
      <c r="M906" s="47" t="s">
        <v>596</v>
      </c>
      <c r="N906" s="47" t="s">
        <v>126</v>
      </c>
      <c r="O906" s="47" t="s">
        <v>597</v>
      </c>
      <c r="P906" s="47" t="s">
        <v>127</v>
      </c>
      <c r="Q906" s="47" t="s">
        <v>598</v>
      </c>
      <c r="R906" s="47" t="s">
        <v>128</v>
      </c>
      <c r="S906" s="47" t="s">
        <v>316</v>
      </c>
      <c r="T906" s="47" t="s">
        <v>129</v>
      </c>
      <c r="U906" s="47" t="s">
        <v>131</v>
      </c>
      <c r="V906" s="47" t="s">
        <v>599</v>
      </c>
      <c r="W906" s="47" t="s">
        <v>5207</v>
      </c>
      <c r="X906" s="48">
        <v>894000</v>
      </c>
      <c r="Y906" s="49"/>
      <c r="Z906" s="50"/>
      <c r="AA906" s="47"/>
      <c r="AB906" s="50"/>
      <c r="AC906" s="47"/>
      <c r="AD906" s="47" t="s">
        <v>5402</v>
      </c>
      <c r="AE906" s="47" t="s">
        <v>5315</v>
      </c>
      <c r="AF906" s="47" t="s">
        <v>5208</v>
      </c>
      <c r="AG906" s="51" t="s">
        <v>4254</v>
      </c>
      <c r="AH906" s="52" t="s">
        <v>416</v>
      </c>
      <c r="AI906" s="53"/>
      <c r="AJ906" s="47"/>
      <c r="AK906" s="47" t="s">
        <v>5403</v>
      </c>
      <c r="AL906" s="50">
        <v>45142</v>
      </c>
      <c r="AM906" s="47" t="s">
        <v>5209</v>
      </c>
      <c r="AN906" s="50">
        <v>45118</v>
      </c>
      <c r="AO906" s="47" t="s">
        <v>5184</v>
      </c>
      <c r="AP906" s="47" t="s">
        <v>483</v>
      </c>
      <c r="AQ906" s="47" t="s">
        <v>132</v>
      </c>
      <c r="AR906" s="47" t="s">
        <v>604</v>
      </c>
      <c r="AS906" s="47" t="s">
        <v>484</v>
      </c>
      <c r="AT906" s="47" t="s">
        <v>383</v>
      </c>
      <c r="AU906" s="47" t="s">
        <v>130</v>
      </c>
      <c r="AV906" s="47" t="s">
        <v>35</v>
      </c>
      <c r="AW906" s="47" t="s">
        <v>65</v>
      </c>
      <c r="AX906" s="47" t="s">
        <v>66</v>
      </c>
      <c r="AY906" s="48">
        <v>0</v>
      </c>
      <c r="AZ906" s="48">
        <v>0</v>
      </c>
      <c r="BA906" s="48">
        <v>0</v>
      </c>
      <c r="BB906" s="48">
        <v>0</v>
      </c>
      <c r="BC906" s="48">
        <v>0</v>
      </c>
    </row>
    <row r="907" spans="1:55" x14ac:dyDescent="0.3">
      <c r="A907" s="47" t="s">
        <v>465</v>
      </c>
      <c r="B907" s="47" t="s">
        <v>466</v>
      </c>
      <c r="C907" s="47" t="s">
        <v>467</v>
      </c>
      <c r="D907" s="47" t="s">
        <v>468</v>
      </c>
      <c r="E907" s="47" t="s">
        <v>469</v>
      </c>
      <c r="F907" s="47" t="s">
        <v>470</v>
      </c>
      <c r="G907" s="47" t="s">
        <v>558</v>
      </c>
      <c r="H907" s="47" t="s">
        <v>57</v>
      </c>
      <c r="I907" s="47" t="s">
        <v>559</v>
      </c>
      <c r="J907" s="47" t="s">
        <v>58</v>
      </c>
      <c r="K907" s="47" t="s">
        <v>560</v>
      </c>
      <c r="L907" s="47" t="s">
        <v>59</v>
      </c>
      <c r="M907" s="47" t="s">
        <v>596</v>
      </c>
      <c r="N907" s="47" t="s">
        <v>126</v>
      </c>
      <c r="O907" s="47" t="s">
        <v>597</v>
      </c>
      <c r="P907" s="47" t="s">
        <v>127</v>
      </c>
      <c r="Q907" s="47" t="s">
        <v>598</v>
      </c>
      <c r="R907" s="47" t="s">
        <v>128</v>
      </c>
      <c r="S907" s="47" t="s">
        <v>316</v>
      </c>
      <c r="T907" s="47" t="s">
        <v>129</v>
      </c>
      <c r="U907" s="47" t="s">
        <v>131</v>
      </c>
      <c r="V907" s="47" t="s">
        <v>599</v>
      </c>
      <c r="W907" s="47" t="s">
        <v>5210</v>
      </c>
      <c r="X907" s="48">
        <v>195000</v>
      </c>
      <c r="Y907" s="49"/>
      <c r="Z907" s="50"/>
      <c r="AA907" s="47"/>
      <c r="AB907" s="50"/>
      <c r="AC907" s="47"/>
      <c r="AD907" s="47" t="s">
        <v>5404</v>
      </c>
      <c r="AE907" s="47" t="s">
        <v>5315</v>
      </c>
      <c r="AF907" s="47" t="s">
        <v>5211</v>
      </c>
      <c r="AG907" s="51" t="s">
        <v>4540</v>
      </c>
      <c r="AH907" s="52" t="s">
        <v>416</v>
      </c>
      <c r="AI907" s="53"/>
      <c r="AJ907" s="47"/>
      <c r="AK907" s="47" t="s">
        <v>5405</v>
      </c>
      <c r="AL907" s="50">
        <v>45142</v>
      </c>
      <c r="AM907" s="47" t="s">
        <v>5212</v>
      </c>
      <c r="AN907" s="50">
        <v>45128</v>
      </c>
      <c r="AO907" s="47" t="s">
        <v>5184</v>
      </c>
      <c r="AP907" s="47" t="s">
        <v>483</v>
      </c>
      <c r="AQ907" s="47" t="s">
        <v>132</v>
      </c>
      <c r="AR907" s="47" t="s">
        <v>604</v>
      </c>
      <c r="AS907" s="47" t="s">
        <v>484</v>
      </c>
      <c r="AT907" s="47" t="s">
        <v>383</v>
      </c>
      <c r="AU907" s="47" t="s">
        <v>130</v>
      </c>
      <c r="AV907" s="47" t="s">
        <v>35</v>
      </c>
      <c r="AW907" s="47" t="s">
        <v>65</v>
      </c>
      <c r="AX907" s="47" t="s">
        <v>66</v>
      </c>
      <c r="AY907" s="48">
        <v>0</v>
      </c>
      <c r="AZ907" s="48">
        <v>0</v>
      </c>
      <c r="BA907" s="48">
        <v>0</v>
      </c>
      <c r="BB907" s="48">
        <v>0</v>
      </c>
      <c r="BC907" s="48">
        <v>0</v>
      </c>
    </row>
    <row r="908" spans="1:55" x14ac:dyDescent="0.3">
      <c r="A908" s="47" t="s">
        <v>465</v>
      </c>
      <c r="B908" s="47" t="s">
        <v>466</v>
      </c>
      <c r="C908" s="47" t="s">
        <v>467</v>
      </c>
      <c r="D908" s="47" t="s">
        <v>468</v>
      </c>
      <c r="E908" s="47" t="s">
        <v>469</v>
      </c>
      <c r="F908" s="47" t="s">
        <v>470</v>
      </c>
      <c r="G908" s="47" t="s">
        <v>558</v>
      </c>
      <c r="H908" s="47" t="s">
        <v>57</v>
      </c>
      <c r="I908" s="47" t="s">
        <v>559</v>
      </c>
      <c r="J908" s="47" t="s">
        <v>58</v>
      </c>
      <c r="K908" s="47" t="s">
        <v>560</v>
      </c>
      <c r="L908" s="47" t="s">
        <v>59</v>
      </c>
      <c r="M908" s="47" t="s">
        <v>596</v>
      </c>
      <c r="N908" s="47" t="s">
        <v>126</v>
      </c>
      <c r="O908" s="47" t="s">
        <v>597</v>
      </c>
      <c r="P908" s="47" t="s">
        <v>127</v>
      </c>
      <c r="Q908" s="47" t="s">
        <v>598</v>
      </c>
      <c r="R908" s="47" t="s">
        <v>128</v>
      </c>
      <c r="S908" s="47" t="s">
        <v>316</v>
      </c>
      <c r="T908" s="47" t="s">
        <v>129</v>
      </c>
      <c r="U908" s="47" t="s">
        <v>131</v>
      </c>
      <c r="V908" s="47" t="s">
        <v>599</v>
      </c>
      <c r="W908" s="47" t="s">
        <v>5213</v>
      </c>
      <c r="X908" s="48">
        <v>300000</v>
      </c>
      <c r="Y908" s="49"/>
      <c r="Z908" s="50"/>
      <c r="AA908" s="47"/>
      <c r="AB908" s="50"/>
      <c r="AC908" s="47"/>
      <c r="AD908" s="47" t="s">
        <v>5406</v>
      </c>
      <c r="AE908" s="47" t="s">
        <v>5315</v>
      </c>
      <c r="AF908" s="47" t="s">
        <v>5214</v>
      </c>
      <c r="AG908" s="51" t="s">
        <v>5215</v>
      </c>
      <c r="AH908" s="52" t="s">
        <v>416</v>
      </c>
      <c r="AI908" s="53"/>
      <c r="AJ908" s="47"/>
      <c r="AK908" s="47" t="s">
        <v>5407</v>
      </c>
      <c r="AL908" s="50">
        <v>45142</v>
      </c>
      <c r="AM908" s="47" t="s">
        <v>5216</v>
      </c>
      <c r="AN908" s="50">
        <v>45136</v>
      </c>
      <c r="AO908" s="47" t="s">
        <v>5184</v>
      </c>
      <c r="AP908" s="47" t="s">
        <v>483</v>
      </c>
      <c r="AQ908" s="47" t="s">
        <v>132</v>
      </c>
      <c r="AR908" s="47" t="s">
        <v>604</v>
      </c>
      <c r="AS908" s="47" t="s">
        <v>484</v>
      </c>
      <c r="AT908" s="47" t="s">
        <v>383</v>
      </c>
      <c r="AU908" s="47" t="s">
        <v>130</v>
      </c>
      <c r="AV908" s="47" t="s">
        <v>35</v>
      </c>
      <c r="AW908" s="47" t="s">
        <v>65</v>
      </c>
      <c r="AX908" s="47" t="s">
        <v>66</v>
      </c>
      <c r="AY908" s="48">
        <v>0</v>
      </c>
      <c r="AZ908" s="48">
        <v>0</v>
      </c>
      <c r="BA908" s="48">
        <v>0</v>
      </c>
      <c r="BB908" s="48">
        <v>0</v>
      </c>
      <c r="BC908" s="48">
        <v>0</v>
      </c>
    </row>
    <row r="909" spans="1:55" x14ac:dyDescent="0.3">
      <c r="A909" s="47" t="s">
        <v>465</v>
      </c>
      <c r="B909" s="47" t="s">
        <v>466</v>
      </c>
      <c r="C909" s="47" t="s">
        <v>467</v>
      </c>
      <c r="D909" s="47" t="s">
        <v>468</v>
      </c>
      <c r="E909" s="47" t="s">
        <v>469</v>
      </c>
      <c r="F909" s="47" t="s">
        <v>470</v>
      </c>
      <c r="G909" s="47" t="s">
        <v>558</v>
      </c>
      <c r="H909" s="47" t="s">
        <v>57</v>
      </c>
      <c r="I909" s="47" t="s">
        <v>559</v>
      </c>
      <c r="J909" s="47" t="s">
        <v>58</v>
      </c>
      <c r="K909" s="47" t="s">
        <v>560</v>
      </c>
      <c r="L909" s="47" t="s">
        <v>59</v>
      </c>
      <c r="M909" s="47" t="s">
        <v>596</v>
      </c>
      <c r="N909" s="47" t="s">
        <v>126</v>
      </c>
      <c r="O909" s="47" t="s">
        <v>597</v>
      </c>
      <c r="P909" s="47" t="s">
        <v>127</v>
      </c>
      <c r="Q909" s="47" t="s">
        <v>598</v>
      </c>
      <c r="R909" s="47" t="s">
        <v>128</v>
      </c>
      <c r="S909" s="47" t="s">
        <v>316</v>
      </c>
      <c r="T909" s="47" t="s">
        <v>129</v>
      </c>
      <c r="U909" s="47" t="s">
        <v>202</v>
      </c>
      <c r="V909" s="47" t="s">
        <v>621</v>
      </c>
      <c r="W909" s="47" t="s">
        <v>5217</v>
      </c>
      <c r="X909" s="48">
        <v>1750000</v>
      </c>
      <c r="Y909" s="49"/>
      <c r="Z909" s="50"/>
      <c r="AA909" s="47"/>
      <c r="AB909" s="50"/>
      <c r="AC909" s="47"/>
      <c r="AD909" s="47" t="s">
        <v>5408</v>
      </c>
      <c r="AE909" s="47" t="s">
        <v>5315</v>
      </c>
      <c r="AF909" s="47" t="s">
        <v>5218</v>
      </c>
      <c r="AG909" s="51" t="s">
        <v>4512</v>
      </c>
      <c r="AH909" s="52" t="s">
        <v>416</v>
      </c>
      <c r="AI909" s="53"/>
      <c r="AJ909" s="47"/>
      <c r="AK909" s="47" t="s">
        <v>5409</v>
      </c>
      <c r="AL909" s="50">
        <v>45142</v>
      </c>
      <c r="AM909" s="47" t="s">
        <v>5219</v>
      </c>
      <c r="AN909" s="50">
        <v>45127</v>
      </c>
      <c r="AO909" s="47" t="s">
        <v>5184</v>
      </c>
      <c r="AP909" s="47" t="s">
        <v>483</v>
      </c>
      <c r="AQ909" s="47" t="s">
        <v>132</v>
      </c>
      <c r="AR909" s="47" t="s">
        <v>604</v>
      </c>
      <c r="AS909" s="47" t="s">
        <v>484</v>
      </c>
      <c r="AT909" s="47" t="s">
        <v>383</v>
      </c>
      <c r="AU909" s="47" t="s">
        <v>130</v>
      </c>
      <c r="AV909" s="47" t="s">
        <v>35</v>
      </c>
      <c r="AW909" s="47" t="s">
        <v>65</v>
      </c>
      <c r="AX909" s="47" t="s">
        <v>66</v>
      </c>
      <c r="AY909" s="48">
        <v>0</v>
      </c>
      <c r="AZ909" s="48">
        <v>0</v>
      </c>
      <c r="BA909" s="48">
        <v>0</v>
      </c>
      <c r="BB909" s="48">
        <v>0</v>
      </c>
      <c r="BC909" s="48">
        <v>0</v>
      </c>
    </row>
    <row r="910" spans="1:55" x14ac:dyDescent="0.3">
      <c r="A910" s="47" t="s">
        <v>465</v>
      </c>
      <c r="B910" s="47" t="s">
        <v>466</v>
      </c>
      <c r="C910" s="47" t="s">
        <v>467</v>
      </c>
      <c r="D910" s="47" t="s">
        <v>468</v>
      </c>
      <c r="E910" s="47" t="s">
        <v>469</v>
      </c>
      <c r="F910" s="47" t="s">
        <v>470</v>
      </c>
      <c r="G910" s="47" t="s">
        <v>558</v>
      </c>
      <c r="H910" s="47" t="s">
        <v>57</v>
      </c>
      <c r="I910" s="47" t="s">
        <v>559</v>
      </c>
      <c r="J910" s="47" t="s">
        <v>58</v>
      </c>
      <c r="K910" s="47" t="s">
        <v>560</v>
      </c>
      <c r="L910" s="47" t="s">
        <v>59</v>
      </c>
      <c r="M910" s="47" t="s">
        <v>596</v>
      </c>
      <c r="N910" s="47" t="s">
        <v>126</v>
      </c>
      <c r="O910" s="47" t="s">
        <v>597</v>
      </c>
      <c r="P910" s="47" t="s">
        <v>127</v>
      </c>
      <c r="Q910" s="47" t="s">
        <v>598</v>
      </c>
      <c r="R910" s="47" t="s">
        <v>128</v>
      </c>
      <c r="S910" s="47" t="s">
        <v>316</v>
      </c>
      <c r="T910" s="47" t="s">
        <v>129</v>
      </c>
      <c r="U910" s="47" t="s">
        <v>204</v>
      </c>
      <c r="V910" s="47" t="s">
        <v>610</v>
      </c>
      <c r="W910" s="47" t="s">
        <v>5220</v>
      </c>
      <c r="X910" s="48">
        <v>360719</v>
      </c>
      <c r="Y910" s="49"/>
      <c r="Z910" s="50"/>
      <c r="AA910" s="47"/>
      <c r="AB910" s="50"/>
      <c r="AC910" s="47"/>
      <c r="AD910" s="47" t="s">
        <v>5410</v>
      </c>
      <c r="AE910" s="47" t="s">
        <v>5315</v>
      </c>
      <c r="AF910" s="47" t="s">
        <v>5221</v>
      </c>
      <c r="AG910" s="51" t="s">
        <v>4788</v>
      </c>
      <c r="AH910" s="52" t="s">
        <v>416</v>
      </c>
      <c r="AI910" s="53"/>
      <c r="AJ910" s="47"/>
      <c r="AK910" s="47" t="s">
        <v>5411</v>
      </c>
      <c r="AL910" s="50">
        <v>45142</v>
      </c>
      <c r="AM910" s="47" t="s">
        <v>5222</v>
      </c>
      <c r="AN910" s="50">
        <v>45134</v>
      </c>
      <c r="AO910" s="47" t="s">
        <v>5184</v>
      </c>
      <c r="AP910" s="47" t="s">
        <v>483</v>
      </c>
      <c r="AQ910" s="47" t="s">
        <v>132</v>
      </c>
      <c r="AR910" s="47" t="s">
        <v>604</v>
      </c>
      <c r="AS910" s="47" t="s">
        <v>484</v>
      </c>
      <c r="AT910" s="47" t="s">
        <v>383</v>
      </c>
      <c r="AU910" s="47" t="s">
        <v>130</v>
      </c>
      <c r="AV910" s="47" t="s">
        <v>35</v>
      </c>
      <c r="AW910" s="47" t="s">
        <v>65</v>
      </c>
      <c r="AX910" s="47" t="s">
        <v>66</v>
      </c>
      <c r="AY910" s="48">
        <v>0</v>
      </c>
      <c r="AZ910" s="48">
        <v>0</v>
      </c>
      <c r="BA910" s="48">
        <v>0</v>
      </c>
      <c r="BB910" s="48">
        <v>0</v>
      </c>
      <c r="BC910" s="48">
        <v>0</v>
      </c>
    </row>
    <row r="911" spans="1:55" x14ac:dyDescent="0.3">
      <c r="A911" s="47" t="s">
        <v>465</v>
      </c>
      <c r="B911" s="47" t="s">
        <v>466</v>
      </c>
      <c r="C911" s="47" t="s">
        <v>467</v>
      </c>
      <c r="D911" s="47" t="s">
        <v>468</v>
      </c>
      <c r="E911" s="47" t="s">
        <v>469</v>
      </c>
      <c r="F911" s="47" t="s">
        <v>470</v>
      </c>
      <c r="G911" s="47" t="s">
        <v>558</v>
      </c>
      <c r="H911" s="47" t="s">
        <v>57</v>
      </c>
      <c r="I911" s="47" t="s">
        <v>559</v>
      </c>
      <c r="J911" s="47" t="s">
        <v>58</v>
      </c>
      <c r="K911" s="47" t="s">
        <v>560</v>
      </c>
      <c r="L911" s="47" t="s">
        <v>59</v>
      </c>
      <c r="M911" s="47" t="s">
        <v>596</v>
      </c>
      <c r="N911" s="47" t="s">
        <v>126</v>
      </c>
      <c r="O911" s="47" t="s">
        <v>597</v>
      </c>
      <c r="P911" s="47" t="s">
        <v>127</v>
      </c>
      <c r="Q911" s="47" t="s">
        <v>598</v>
      </c>
      <c r="R911" s="47" t="s">
        <v>128</v>
      </c>
      <c r="S911" s="47" t="s">
        <v>316</v>
      </c>
      <c r="T911" s="47" t="s">
        <v>129</v>
      </c>
      <c r="U911" s="47" t="s">
        <v>134</v>
      </c>
      <c r="V911" s="47" t="s">
        <v>1654</v>
      </c>
      <c r="W911" s="47" t="s">
        <v>5223</v>
      </c>
      <c r="X911" s="48">
        <v>784600</v>
      </c>
      <c r="Y911" s="49"/>
      <c r="Z911" s="50"/>
      <c r="AA911" s="47"/>
      <c r="AB911" s="50"/>
      <c r="AC911" s="47"/>
      <c r="AD911" s="47" t="s">
        <v>5412</v>
      </c>
      <c r="AE911" s="47" t="s">
        <v>5315</v>
      </c>
      <c r="AF911" s="47" t="s">
        <v>5224</v>
      </c>
      <c r="AG911" s="51" t="s">
        <v>5225</v>
      </c>
      <c r="AH911" s="52" t="s">
        <v>416</v>
      </c>
      <c r="AI911" s="53"/>
      <c r="AJ911" s="47"/>
      <c r="AK911" s="47" t="s">
        <v>5413</v>
      </c>
      <c r="AL911" s="50">
        <v>45142</v>
      </c>
      <c r="AM911" s="47" t="s">
        <v>5226</v>
      </c>
      <c r="AN911" s="50">
        <v>45138</v>
      </c>
      <c r="AO911" s="47" t="s">
        <v>5184</v>
      </c>
      <c r="AP911" s="47" t="s">
        <v>483</v>
      </c>
      <c r="AQ911" s="47" t="s">
        <v>132</v>
      </c>
      <c r="AR911" s="47" t="s">
        <v>604</v>
      </c>
      <c r="AS911" s="47" t="s">
        <v>484</v>
      </c>
      <c r="AT911" s="47" t="s">
        <v>383</v>
      </c>
      <c r="AU911" s="47" t="s">
        <v>130</v>
      </c>
      <c r="AV911" s="47" t="s">
        <v>35</v>
      </c>
      <c r="AW911" s="47" t="s">
        <v>65</v>
      </c>
      <c r="AX911" s="47" t="s">
        <v>66</v>
      </c>
      <c r="AY911" s="48">
        <v>0</v>
      </c>
      <c r="AZ911" s="48">
        <v>0</v>
      </c>
      <c r="BA911" s="48">
        <v>0</v>
      </c>
      <c r="BB911" s="48">
        <v>0</v>
      </c>
      <c r="BC911" s="48">
        <v>0</v>
      </c>
    </row>
    <row r="912" spans="1:55" x14ac:dyDescent="0.3">
      <c r="A912" s="47" t="s">
        <v>465</v>
      </c>
      <c r="B912" s="47" t="s">
        <v>466</v>
      </c>
      <c r="C912" s="47" t="s">
        <v>467</v>
      </c>
      <c r="D912" s="47" t="s">
        <v>468</v>
      </c>
      <c r="E912" s="47" t="s">
        <v>469</v>
      </c>
      <c r="F912" s="47" t="s">
        <v>470</v>
      </c>
      <c r="G912" s="47" t="s">
        <v>558</v>
      </c>
      <c r="H912" s="47" t="s">
        <v>57</v>
      </c>
      <c r="I912" s="47" t="s">
        <v>559</v>
      </c>
      <c r="J912" s="47" t="s">
        <v>58</v>
      </c>
      <c r="K912" s="47" t="s">
        <v>560</v>
      </c>
      <c r="L912" s="47" t="s">
        <v>59</v>
      </c>
      <c r="M912" s="47" t="s">
        <v>596</v>
      </c>
      <c r="N912" s="47" t="s">
        <v>126</v>
      </c>
      <c r="O912" s="47" t="s">
        <v>597</v>
      </c>
      <c r="P912" s="47" t="s">
        <v>127</v>
      </c>
      <c r="Q912" s="47" t="s">
        <v>598</v>
      </c>
      <c r="R912" s="47" t="s">
        <v>128</v>
      </c>
      <c r="S912" s="47" t="s">
        <v>316</v>
      </c>
      <c r="T912" s="47" t="s">
        <v>129</v>
      </c>
      <c r="U912" s="47" t="s">
        <v>134</v>
      </c>
      <c r="V912" s="47" t="s">
        <v>1654</v>
      </c>
      <c r="W912" s="47" t="s">
        <v>5227</v>
      </c>
      <c r="X912" s="48">
        <v>726000</v>
      </c>
      <c r="Y912" s="49"/>
      <c r="Z912" s="50"/>
      <c r="AA912" s="47"/>
      <c r="AB912" s="50"/>
      <c r="AC912" s="47"/>
      <c r="AD912" s="47" t="s">
        <v>5414</v>
      </c>
      <c r="AE912" s="47" t="s">
        <v>5315</v>
      </c>
      <c r="AF912" s="47" t="s">
        <v>5228</v>
      </c>
      <c r="AG912" s="51" t="s">
        <v>5229</v>
      </c>
      <c r="AH912" s="52" t="s">
        <v>416</v>
      </c>
      <c r="AI912" s="53"/>
      <c r="AJ912" s="47"/>
      <c r="AK912" s="47" t="s">
        <v>5415</v>
      </c>
      <c r="AL912" s="50">
        <v>45142</v>
      </c>
      <c r="AM912" s="47" t="s">
        <v>5230</v>
      </c>
      <c r="AN912" s="50">
        <v>45139</v>
      </c>
      <c r="AO912" s="47" t="s">
        <v>5184</v>
      </c>
      <c r="AP912" s="47" t="s">
        <v>483</v>
      </c>
      <c r="AQ912" s="47" t="s">
        <v>132</v>
      </c>
      <c r="AR912" s="47" t="s">
        <v>604</v>
      </c>
      <c r="AS912" s="47" t="s">
        <v>484</v>
      </c>
      <c r="AT912" s="47" t="s">
        <v>383</v>
      </c>
      <c r="AU912" s="47" t="s">
        <v>130</v>
      </c>
      <c r="AV912" s="47" t="s">
        <v>35</v>
      </c>
      <c r="AW912" s="47" t="s">
        <v>65</v>
      </c>
      <c r="AX912" s="47" t="s">
        <v>66</v>
      </c>
      <c r="AY912" s="48">
        <v>0</v>
      </c>
      <c r="AZ912" s="48">
        <v>0</v>
      </c>
      <c r="BA912" s="48">
        <v>0</v>
      </c>
      <c r="BB912" s="48">
        <v>0</v>
      </c>
      <c r="BC912" s="48">
        <v>0</v>
      </c>
    </row>
    <row r="913" spans="1:55" x14ac:dyDescent="0.3">
      <c r="A913" s="47" t="s">
        <v>465</v>
      </c>
      <c r="B913" s="47" t="s">
        <v>466</v>
      </c>
      <c r="C913" s="47" t="s">
        <v>467</v>
      </c>
      <c r="D913" s="47" t="s">
        <v>468</v>
      </c>
      <c r="E913" s="47" t="s">
        <v>469</v>
      </c>
      <c r="F913" s="47" t="s">
        <v>470</v>
      </c>
      <c r="G913" s="47" t="s">
        <v>558</v>
      </c>
      <c r="H913" s="47" t="s">
        <v>57</v>
      </c>
      <c r="I913" s="47" t="s">
        <v>559</v>
      </c>
      <c r="J913" s="47" t="s">
        <v>58</v>
      </c>
      <c r="K913" s="47" t="s">
        <v>560</v>
      </c>
      <c r="L913" s="47" t="s">
        <v>59</v>
      </c>
      <c r="M913" s="47" t="s">
        <v>596</v>
      </c>
      <c r="N913" s="47" t="s">
        <v>126</v>
      </c>
      <c r="O913" s="47" t="s">
        <v>597</v>
      </c>
      <c r="P913" s="47" t="s">
        <v>127</v>
      </c>
      <c r="Q913" s="47" t="s">
        <v>598</v>
      </c>
      <c r="R913" s="47" t="s">
        <v>128</v>
      </c>
      <c r="S913" s="47" t="s">
        <v>316</v>
      </c>
      <c r="T913" s="47" t="s">
        <v>129</v>
      </c>
      <c r="U913" s="47" t="s">
        <v>134</v>
      </c>
      <c r="V913" s="47" t="s">
        <v>1654</v>
      </c>
      <c r="W913" s="47" t="s">
        <v>5231</v>
      </c>
      <c r="X913" s="48">
        <v>1848000</v>
      </c>
      <c r="Y913" s="49"/>
      <c r="Z913" s="50"/>
      <c r="AA913" s="47"/>
      <c r="AB913" s="50"/>
      <c r="AC913" s="47"/>
      <c r="AD913" s="47" t="s">
        <v>5416</v>
      </c>
      <c r="AE913" s="47" t="s">
        <v>5315</v>
      </c>
      <c r="AF913" s="47" t="s">
        <v>5232</v>
      </c>
      <c r="AG913" s="51" t="s">
        <v>5229</v>
      </c>
      <c r="AH913" s="52" t="s">
        <v>416</v>
      </c>
      <c r="AI913" s="53"/>
      <c r="AJ913" s="47"/>
      <c r="AK913" s="47" t="s">
        <v>5417</v>
      </c>
      <c r="AL913" s="50">
        <v>45142</v>
      </c>
      <c r="AM913" s="47" t="s">
        <v>5233</v>
      </c>
      <c r="AN913" s="50">
        <v>45139</v>
      </c>
      <c r="AO913" s="47" t="s">
        <v>5184</v>
      </c>
      <c r="AP913" s="47" t="s">
        <v>483</v>
      </c>
      <c r="AQ913" s="47" t="s">
        <v>132</v>
      </c>
      <c r="AR913" s="47" t="s">
        <v>604</v>
      </c>
      <c r="AS913" s="47" t="s">
        <v>484</v>
      </c>
      <c r="AT913" s="47" t="s">
        <v>383</v>
      </c>
      <c r="AU913" s="47" t="s">
        <v>130</v>
      </c>
      <c r="AV913" s="47" t="s">
        <v>35</v>
      </c>
      <c r="AW913" s="47" t="s">
        <v>65</v>
      </c>
      <c r="AX913" s="47" t="s">
        <v>66</v>
      </c>
      <c r="AY913" s="48">
        <v>0</v>
      </c>
      <c r="AZ913" s="48">
        <v>0</v>
      </c>
      <c r="BA913" s="48">
        <v>0</v>
      </c>
      <c r="BB913" s="48">
        <v>0</v>
      </c>
      <c r="BC913" s="48">
        <v>0</v>
      </c>
    </row>
    <row r="914" spans="1:55" x14ac:dyDescent="0.3">
      <c r="A914" s="47" t="s">
        <v>465</v>
      </c>
      <c r="B914" s="47" t="s">
        <v>466</v>
      </c>
      <c r="C914" s="47" t="s">
        <v>467</v>
      </c>
      <c r="D914" s="47" t="s">
        <v>468</v>
      </c>
      <c r="E914" s="47" t="s">
        <v>469</v>
      </c>
      <c r="F914" s="47" t="s">
        <v>470</v>
      </c>
      <c r="G914" s="47" t="s">
        <v>558</v>
      </c>
      <c r="H914" s="47" t="s">
        <v>57</v>
      </c>
      <c r="I914" s="47" t="s">
        <v>559</v>
      </c>
      <c r="J914" s="47" t="s">
        <v>58</v>
      </c>
      <c r="K914" s="47" t="s">
        <v>560</v>
      </c>
      <c r="L914" s="47" t="s">
        <v>59</v>
      </c>
      <c r="M914" s="47" t="s">
        <v>596</v>
      </c>
      <c r="N914" s="47" t="s">
        <v>126</v>
      </c>
      <c r="O914" s="47" t="s">
        <v>597</v>
      </c>
      <c r="P914" s="47" t="s">
        <v>127</v>
      </c>
      <c r="Q914" s="47" t="s">
        <v>598</v>
      </c>
      <c r="R914" s="47" t="s">
        <v>128</v>
      </c>
      <c r="S914" s="47" t="s">
        <v>276</v>
      </c>
      <c r="T914" s="47" t="s">
        <v>98</v>
      </c>
      <c r="U914" s="47" t="s">
        <v>89</v>
      </c>
      <c r="V914" s="47" t="s">
        <v>1689</v>
      </c>
      <c r="W914" s="47" t="s">
        <v>5234</v>
      </c>
      <c r="X914" s="48">
        <v>990000</v>
      </c>
      <c r="Y914" s="49"/>
      <c r="Z914" s="50"/>
      <c r="AA914" s="47"/>
      <c r="AB914" s="50"/>
      <c r="AC914" s="47"/>
      <c r="AD914" s="47" t="s">
        <v>5418</v>
      </c>
      <c r="AE914" s="47" t="s">
        <v>5315</v>
      </c>
      <c r="AF914" s="47" t="s">
        <v>5235</v>
      </c>
      <c r="AG914" s="51" t="s">
        <v>5229</v>
      </c>
      <c r="AH914" s="52" t="s">
        <v>416</v>
      </c>
      <c r="AI914" s="53"/>
      <c r="AJ914" s="47"/>
      <c r="AK914" s="47" t="s">
        <v>5419</v>
      </c>
      <c r="AL914" s="50">
        <v>45142</v>
      </c>
      <c r="AM914" s="47" t="s">
        <v>5236</v>
      </c>
      <c r="AN914" s="50">
        <v>45139</v>
      </c>
      <c r="AO914" s="47" t="s">
        <v>5184</v>
      </c>
      <c r="AP914" s="47" t="s">
        <v>483</v>
      </c>
      <c r="AQ914" s="47" t="s">
        <v>132</v>
      </c>
      <c r="AR914" s="47" t="s">
        <v>629</v>
      </c>
      <c r="AS914" s="47" t="s">
        <v>484</v>
      </c>
      <c r="AT914" s="47" t="s">
        <v>383</v>
      </c>
      <c r="AU914" s="47" t="s">
        <v>136</v>
      </c>
      <c r="AV914" s="47" t="s">
        <v>35</v>
      </c>
      <c r="AW914" s="47" t="s">
        <v>65</v>
      </c>
      <c r="AX914" s="47" t="s">
        <v>66</v>
      </c>
      <c r="AY914" s="48">
        <v>0</v>
      </c>
      <c r="AZ914" s="48">
        <v>0</v>
      </c>
      <c r="BA914" s="48">
        <v>0</v>
      </c>
      <c r="BB914" s="48">
        <v>0</v>
      </c>
      <c r="BC914" s="48">
        <v>0</v>
      </c>
    </row>
    <row r="915" spans="1:55" x14ac:dyDescent="0.3">
      <c r="A915" s="47" t="s">
        <v>465</v>
      </c>
      <c r="B915" s="47" t="s">
        <v>466</v>
      </c>
      <c r="C915" s="47" t="s">
        <v>467</v>
      </c>
      <c r="D915" s="47" t="s">
        <v>468</v>
      </c>
      <c r="E915" s="47" t="s">
        <v>469</v>
      </c>
      <c r="F915" s="47" t="s">
        <v>470</v>
      </c>
      <c r="G915" s="47" t="s">
        <v>558</v>
      </c>
      <c r="H915" s="47" t="s">
        <v>57</v>
      </c>
      <c r="I915" s="47" t="s">
        <v>559</v>
      </c>
      <c r="J915" s="47" t="s">
        <v>58</v>
      </c>
      <c r="K915" s="47" t="s">
        <v>560</v>
      </c>
      <c r="L915" s="47" t="s">
        <v>59</v>
      </c>
      <c r="M915" s="47" t="s">
        <v>596</v>
      </c>
      <c r="N915" s="47" t="s">
        <v>126</v>
      </c>
      <c r="O915" s="47" t="s">
        <v>597</v>
      </c>
      <c r="P915" s="47" t="s">
        <v>127</v>
      </c>
      <c r="Q915" s="47" t="s">
        <v>598</v>
      </c>
      <c r="R915" s="47" t="s">
        <v>128</v>
      </c>
      <c r="S915" s="47" t="s">
        <v>276</v>
      </c>
      <c r="T915" s="47" t="s">
        <v>98</v>
      </c>
      <c r="U915" s="47" t="s">
        <v>89</v>
      </c>
      <c r="V915" s="47" t="s">
        <v>1689</v>
      </c>
      <c r="W915" s="47" t="s">
        <v>5237</v>
      </c>
      <c r="X915" s="48">
        <v>1000000</v>
      </c>
      <c r="Y915" s="49"/>
      <c r="Z915" s="50"/>
      <c r="AA915" s="47"/>
      <c r="AB915" s="50"/>
      <c r="AC915" s="47"/>
      <c r="AD915" s="47" t="s">
        <v>5420</v>
      </c>
      <c r="AE915" s="47" t="s">
        <v>5315</v>
      </c>
      <c r="AF915" s="47" t="s">
        <v>5238</v>
      </c>
      <c r="AG915" s="51" t="s">
        <v>5229</v>
      </c>
      <c r="AH915" s="52" t="s">
        <v>416</v>
      </c>
      <c r="AI915" s="53"/>
      <c r="AJ915" s="47"/>
      <c r="AK915" s="47" t="s">
        <v>5421</v>
      </c>
      <c r="AL915" s="50">
        <v>45142</v>
      </c>
      <c r="AM915" s="47" t="s">
        <v>5239</v>
      </c>
      <c r="AN915" s="50">
        <v>45139</v>
      </c>
      <c r="AO915" s="47" t="s">
        <v>5184</v>
      </c>
      <c r="AP915" s="47" t="s">
        <v>483</v>
      </c>
      <c r="AQ915" s="47" t="s">
        <v>132</v>
      </c>
      <c r="AR915" s="47" t="s">
        <v>629</v>
      </c>
      <c r="AS915" s="47" t="s">
        <v>484</v>
      </c>
      <c r="AT915" s="47" t="s">
        <v>383</v>
      </c>
      <c r="AU915" s="47" t="s">
        <v>136</v>
      </c>
      <c r="AV915" s="47" t="s">
        <v>35</v>
      </c>
      <c r="AW915" s="47" t="s">
        <v>65</v>
      </c>
      <c r="AX915" s="47" t="s">
        <v>66</v>
      </c>
      <c r="AY915" s="48">
        <v>0</v>
      </c>
      <c r="AZ915" s="48">
        <v>0</v>
      </c>
      <c r="BA915" s="48">
        <v>0</v>
      </c>
      <c r="BB915" s="48">
        <v>0</v>
      </c>
      <c r="BC915" s="48">
        <v>0</v>
      </c>
    </row>
    <row r="916" spans="1:55" x14ac:dyDescent="0.3">
      <c r="A916" s="47" t="s">
        <v>465</v>
      </c>
      <c r="B916" s="47" t="s">
        <v>466</v>
      </c>
      <c r="C916" s="47" t="s">
        <v>467</v>
      </c>
      <c r="D916" s="47" t="s">
        <v>468</v>
      </c>
      <c r="E916" s="47" t="s">
        <v>469</v>
      </c>
      <c r="F916" s="47" t="s">
        <v>470</v>
      </c>
      <c r="G916" s="47" t="s">
        <v>558</v>
      </c>
      <c r="H916" s="47" t="s">
        <v>57</v>
      </c>
      <c r="I916" s="47" t="s">
        <v>559</v>
      </c>
      <c r="J916" s="47" t="s">
        <v>58</v>
      </c>
      <c r="K916" s="47" t="s">
        <v>560</v>
      </c>
      <c r="L916" s="47" t="s">
        <v>59</v>
      </c>
      <c r="M916" s="47" t="s">
        <v>596</v>
      </c>
      <c r="N916" s="47" t="s">
        <v>126</v>
      </c>
      <c r="O916" s="47" t="s">
        <v>597</v>
      </c>
      <c r="P916" s="47" t="s">
        <v>127</v>
      </c>
      <c r="Q916" s="47" t="s">
        <v>598</v>
      </c>
      <c r="R916" s="47" t="s">
        <v>128</v>
      </c>
      <c r="S916" s="47" t="s">
        <v>276</v>
      </c>
      <c r="T916" s="47" t="s">
        <v>98</v>
      </c>
      <c r="U916" s="47" t="s">
        <v>89</v>
      </c>
      <c r="V916" s="47" t="s">
        <v>1689</v>
      </c>
      <c r="W916" s="47" t="s">
        <v>5240</v>
      </c>
      <c r="X916" s="48">
        <v>1000000</v>
      </c>
      <c r="Y916" s="49"/>
      <c r="Z916" s="50"/>
      <c r="AA916" s="47"/>
      <c r="AB916" s="50"/>
      <c r="AC916" s="47"/>
      <c r="AD916" s="47" t="s">
        <v>5422</v>
      </c>
      <c r="AE916" s="47" t="s">
        <v>5315</v>
      </c>
      <c r="AF916" s="47" t="s">
        <v>5241</v>
      </c>
      <c r="AG916" s="51" t="s">
        <v>5229</v>
      </c>
      <c r="AH916" s="52" t="s">
        <v>416</v>
      </c>
      <c r="AI916" s="53"/>
      <c r="AJ916" s="47"/>
      <c r="AK916" s="47" t="s">
        <v>5423</v>
      </c>
      <c r="AL916" s="50">
        <v>45142</v>
      </c>
      <c r="AM916" s="47" t="s">
        <v>5242</v>
      </c>
      <c r="AN916" s="50">
        <v>45139</v>
      </c>
      <c r="AO916" s="47" t="s">
        <v>5184</v>
      </c>
      <c r="AP916" s="47" t="s">
        <v>483</v>
      </c>
      <c r="AQ916" s="47" t="s">
        <v>132</v>
      </c>
      <c r="AR916" s="47" t="s">
        <v>629</v>
      </c>
      <c r="AS916" s="47" t="s">
        <v>484</v>
      </c>
      <c r="AT916" s="47" t="s">
        <v>383</v>
      </c>
      <c r="AU916" s="47" t="s">
        <v>136</v>
      </c>
      <c r="AV916" s="47" t="s">
        <v>35</v>
      </c>
      <c r="AW916" s="47" t="s">
        <v>65</v>
      </c>
      <c r="AX916" s="47" t="s">
        <v>66</v>
      </c>
      <c r="AY916" s="48">
        <v>0</v>
      </c>
      <c r="AZ916" s="48">
        <v>0</v>
      </c>
      <c r="BA916" s="48">
        <v>0</v>
      </c>
      <c r="BB916" s="48">
        <v>0</v>
      </c>
      <c r="BC916" s="48">
        <v>0</v>
      </c>
    </row>
    <row r="917" spans="1:55" x14ac:dyDescent="0.3">
      <c r="A917" s="47" t="s">
        <v>465</v>
      </c>
      <c r="B917" s="47" t="s">
        <v>466</v>
      </c>
      <c r="C917" s="47" t="s">
        <v>467</v>
      </c>
      <c r="D917" s="47" t="s">
        <v>468</v>
      </c>
      <c r="E917" s="47" t="s">
        <v>469</v>
      </c>
      <c r="F917" s="47" t="s">
        <v>470</v>
      </c>
      <c r="G917" s="47" t="s">
        <v>558</v>
      </c>
      <c r="H917" s="47" t="s">
        <v>57</v>
      </c>
      <c r="I917" s="47" t="s">
        <v>559</v>
      </c>
      <c r="J917" s="47" t="s">
        <v>58</v>
      </c>
      <c r="K917" s="47" t="s">
        <v>560</v>
      </c>
      <c r="L917" s="47" t="s">
        <v>59</v>
      </c>
      <c r="M917" s="47" t="s">
        <v>596</v>
      </c>
      <c r="N917" s="47" t="s">
        <v>126</v>
      </c>
      <c r="O917" s="47" t="s">
        <v>597</v>
      </c>
      <c r="P917" s="47" t="s">
        <v>127</v>
      </c>
      <c r="Q917" s="47" t="s">
        <v>598</v>
      </c>
      <c r="R917" s="47" t="s">
        <v>128</v>
      </c>
      <c r="S917" s="47" t="s">
        <v>276</v>
      </c>
      <c r="T917" s="47" t="s">
        <v>98</v>
      </c>
      <c r="U917" s="47" t="s">
        <v>89</v>
      </c>
      <c r="V917" s="47" t="s">
        <v>1689</v>
      </c>
      <c r="W917" s="47" t="s">
        <v>5243</v>
      </c>
      <c r="X917" s="48">
        <v>995000</v>
      </c>
      <c r="Y917" s="49"/>
      <c r="Z917" s="50"/>
      <c r="AA917" s="47"/>
      <c r="AB917" s="50"/>
      <c r="AC917" s="47"/>
      <c r="AD917" s="47" t="s">
        <v>5424</v>
      </c>
      <c r="AE917" s="47" t="s">
        <v>5315</v>
      </c>
      <c r="AF917" s="47" t="s">
        <v>5244</v>
      </c>
      <c r="AG917" s="51" t="s">
        <v>5229</v>
      </c>
      <c r="AH917" s="52" t="s">
        <v>416</v>
      </c>
      <c r="AI917" s="53"/>
      <c r="AJ917" s="47"/>
      <c r="AK917" s="47" t="s">
        <v>5425</v>
      </c>
      <c r="AL917" s="50">
        <v>45142</v>
      </c>
      <c r="AM917" s="47" t="s">
        <v>5245</v>
      </c>
      <c r="AN917" s="50">
        <v>45139</v>
      </c>
      <c r="AO917" s="47" t="s">
        <v>5184</v>
      </c>
      <c r="AP917" s="47" t="s">
        <v>483</v>
      </c>
      <c r="AQ917" s="47" t="s">
        <v>132</v>
      </c>
      <c r="AR917" s="47" t="s">
        <v>629</v>
      </c>
      <c r="AS917" s="47" t="s">
        <v>484</v>
      </c>
      <c r="AT917" s="47" t="s">
        <v>383</v>
      </c>
      <c r="AU917" s="47" t="s">
        <v>136</v>
      </c>
      <c r="AV917" s="47" t="s">
        <v>35</v>
      </c>
      <c r="AW917" s="47" t="s">
        <v>65</v>
      </c>
      <c r="AX917" s="47" t="s">
        <v>66</v>
      </c>
      <c r="AY917" s="48">
        <v>0</v>
      </c>
      <c r="AZ917" s="48">
        <v>0</v>
      </c>
      <c r="BA917" s="48">
        <v>0</v>
      </c>
      <c r="BB917" s="48">
        <v>0</v>
      </c>
      <c r="BC917" s="48">
        <v>0</v>
      </c>
    </row>
    <row r="918" spans="1:55" x14ac:dyDescent="0.3">
      <c r="A918" s="47" t="s">
        <v>465</v>
      </c>
      <c r="B918" s="47" t="s">
        <v>466</v>
      </c>
      <c r="C918" s="47" t="s">
        <v>467</v>
      </c>
      <c r="D918" s="47" t="s">
        <v>468</v>
      </c>
      <c r="E918" s="47" t="s">
        <v>469</v>
      </c>
      <c r="F918" s="47" t="s">
        <v>470</v>
      </c>
      <c r="G918" s="47" t="s">
        <v>558</v>
      </c>
      <c r="H918" s="47" t="s">
        <v>57</v>
      </c>
      <c r="I918" s="47" t="s">
        <v>559</v>
      </c>
      <c r="J918" s="47" t="s">
        <v>58</v>
      </c>
      <c r="K918" s="47" t="s">
        <v>560</v>
      </c>
      <c r="L918" s="47" t="s">
        <v>59</v>
      </c>
      <c r="M918" s="47" t="s">
        <v>596</v>
      </c>
      <c r="N918" s="47" t="s">
        <v>126</v>
      </c>
      <c r="O918" s="47" t="s">
        <v>597</v>
      </c>
      <c r="P918" s="47" t="s">
        <v>127</v>
      </c>
      <c r="Q918" s="47" t="s">
        <v>598</v>
      </c>
      <c r="R918" s="47" t="s">
        <v>128</v>
      </c>
      <c r="S918" s="47" t="s">
        <v>276</v>
      </c>
      <c r="T918" s="47" t="s">
        <v>98</v>
      </c>
      <c r="U918" s="47" t="s">
        <v>90</v>
      </c>
      <c r="V918" s="47" t="s">
        <v>1702</v>
      </c>
      <c r="W918" s="47" t="s">
        <v>5246</v>
      </c>
      <c r="X918" s="48">
        <v>1495000</v>
      </c>
      <c r="Y918" s="49"/>
      <c r="Z918" s="50"/>
      <c r="AA918" s="47"/>
      <c r="AB918" s="50"/>
      <c r="AC918" s="47"/>
      <c r="AD918" s="47" t="s">
        <v>5426</v>
      </c>
      <c r="AE918" s="47" t="s">
        <v>5315</v>
      </c>
      <c r="AF918" s="47" t="s">
        <v>5247</v>
      </c>
      <c r="AG918" s="51" t="s">
        <v>5229</v>
      </c>
      <c r="AH918" s="52" t="s">
        <v>416</v>
      </c>
      <c r="AI918" s="53"/>
      <c r="AJ918" s="47"/>
      <c r="AK918" s="47" t="s">
        <v>5427</v>
      </c>
      <c r="AL918" s="50">
        <v>45142</v>
      </c>
      <c r="AM918" s="47" t="s">
        <v>5248</v>
      </c>
      <c r="AN918" s="50">
        <v>45139</v>
      </c>
      <c r="AO918" s="47" t="s">
        <v>5184</v>
      </c>
      <c r="AP918" s="47" t="s">
        <v>483</v>
      </c>
      <c r="AQ918" s="47" t="s">
        <v>132</v>
      </c>
      <c r="AR918" s="47" t="s">
        <v>629</v>
      </c>
      <c r="AS918" s="47" t="s">
        <v>484</v>
      </c>
      <c r="AT918" s="47" t="s">
        <v>383</v>
      </c>
      <c r="AU918" s="47" t="s">
        <v>136</v>
      </c>
      <c r="AV918" s="47" t="s">
        <v>35</v>
      </c>
      <c r="AW918" s="47" t="s">
        <v>65</v>
      </c>
      <c r="AX918" s="47" t="s">
        <v>66</v>
      </c>
      <c r="AY918" s="48">
        <v>0</v>
      </c>
      <c r="AZ918" s="48">
        <v>0</v>
      </c>
      <c r="BA918" s="48">
        <v>0</v>
      </c>
      <c r="BB918" s="48">
        <v>0</v>
      </c>
      <c r="BC918" s="48">
        <v>0</v>
      </c>
    </row>
    <row r="919" spans="1:55" x14ac:dyDescent="0.3">
      <c r="A919" s="47" t="s">
        <v>465</v>
      </c>
      <c r="B919" s="47" t="s">
        <v>466</v>
      </c>
      <c r="C919" s="47" t="s">
        <v>467</v>
      </c>
      <c r="D919" s="47" t="s">
        <v>468</v>
      </c>
      <c r="E919" s="47" t="s">
        <v>469</v>
      </c>
      <c r="F919" s="47" t="s">
        <v>470</v>
      </c>
      <c r="G919" s="47" t="s">
        <v>558</v>
      </c>
      <c r="H919" s="47" t="s">
        <v>57</v>
      </c>
      <c r="I919" s="47" t="s">
        <v>559</v>
      </c>
      <c r="J919" s="47" t="s">
        <v>58</v>
      </c>
      <c r="K919" s="47" t="s">
        <v>560</v>
      </c>
      <c r="L919" s="47" t="s">
        <v>59</v>
      </c>
      <c r="M919" s="47" t="s">
        <v>596</v>
      </c>
      <c r="N919" s="47" t="s">
        <v>126</v>
      </c>
      <c r="O919" s="47" t="s">
        <v>597</v>
      </c>
      <c r="P919" s="47" t="s">
        <v>127</v>
      </c>
      <c r="Q919" s="47" t="s">
        <v>598</v>
      </c>
      <c r="R919" s="47" t="s">
        <v>128</v>
      </c>
      <c r="S919" s="47" t="s">
        <v>276</v>
      </c>
      <c r="T919" s="47" t="s">
        <v>98</v>
      </c>
      <c r="U919" s="47" t="s">
        <v>90</v>
      </c>
      <c r="V919" s="47" t="s">
        <v>1702</v>
      </c>
      <c r="W919" s="47" t="s">
        <v>5249</v>
      </c>
      <c r="X919" s="48">
        <v>1500000</v>
      </c>
      <c r="Y919" s="49"/>
      <c r="Z919" s="50"/>
      <c r="AA919" s="47"/>
      <c r="AB919" s="50"/>
      <c r="AC919" s="47"/>
      <c r="AD919" s="47" t="s">
        <v>5428</v>
      </c>
      <c r="AE919" s="47" t="s">
        <v>5315</v>
      </c>
      <c r="AF919" s="47" t="s">
        <v>5250</v>
      </c>
      <c r="AG919" s="51" t="s">
        <v>5229</v>
      </c>
      <c r="AH919" s="52" t="s">
        <v>416</v>
      </c>
      <c r="AI919" s="53"/>
      <c r="AJ919" s="47"/>
      <c r="AK919" s="47" t="s">
        <v>5429</v>
      </c>
      <c r="AL919" s="50">
        <v>45142</v>
      </c>
      <c r="AM919" s="47" t="s">
        <v>5251</v>
      </c>
      <c r="AN919" s="50">
        <v>45139</v>
      </c>
      <c r="AO919" s="47" t="s">
        <v>5184</v>
      </c>
      <c r="AP919" s="47" t="s">
        <v>483</v>
      </c>
      <c r="AQ919" s="47" t="s">
        <v>132</v>
      </c>
      <c r="AR919" s="47" t="s">
        <v>629</v>
      </c>
      <c r="AS919" s="47" t="s">
        <v>484</v>
      </c>
      <c r="AT919" s="47" t="s">
        <v>383</v>
      </c>
      <c r="AU919" s="47" t="s">
        <v>136</v>
      </c>
      <c r="AV919" s="47" t="s">
        <v>35</v>
      </c>
      <c r="AW919" s="47" t="s">
        <v>65</v>
      </c>
      <c r="AX919" s="47" t="s">
        <v>66</v>
      </c>
      <c r="AY919" s="48">
        <v>0</v>
      </c>
      <c r="AZ919" s="48">
        <v>0</v>
      </c>
      <c r="BA919" s="48">
        <v>0</v>
      </c>
      <c r="BB919" s="48">
        <v>0</v>
      </c>
      <c r="BC919" s="48">
        <v>0</v>
      </c>
    </row>
    <row r="920" spans="1:55" x14ac:dyDescent="0.3">
      <c r="A920" s="47" t="s">
        <v>465</v>
      </c>
      <c r="B920" s="47" t="s">
        <v>466</v>
      </c>
      <c r="C920" s="47" t="s">
        <v>467</v>
      </c>
      <c r="D920" s="47" t="s">
        <v>468</v>
      </c>
      <c r="E920" s="47" t="s">
        <v>469</v>
      </c>
      <c r="F920" s="47" t="s">
        <v>470</v>
      </c>
      <c r="G920" s="47" t="s">
        <v>558</v>
      </c>
      <c r="H920" s="47" t="s">
        <v>57</v>
      </c>
      <c r="I920" s="47" t="s">
        <v>559</v>
      </c>
      <c r="J920" s="47" t="s">
        <v>58</v>
      </c>
      <c r="K920" s="47" t="s">
        <v>560</v>
      </c>
      <c r="L920" s="47" t="s">
        <v>59</v>
      </c>
      <c r="M920" s="47" t="s">
        <v>596</v>
      </c>
      <c r="N920" s="47" t="s">
        <v>126</v>
      </c>
      <c r="O920" s="47" t="s">
        <v>597</v>
      </c>
      <c r="P920" s="47" t="s">
        <v>127</v>
      </c>
      <c r="Q920" s="47" t="s">
        <v>598</v>
      </c>
      <c r="R920" s="47" t="s">
        <v>128</v>
      </c>
      <c r="S920" s="47" t="s">
        <v>276</v>
      </c>
      <c r="T920" s="47" t="s">
        <v>98</v>
      </c>
      <c r="U920" s="47" t="s">
        <v>90</v>
      </c>
      <c r="V920" s="47" t="s">
        <v>1702</v>
      </c>
      <c r="W920" s="47" t="s">
        <v>5252</v>
      </c>
      <c r="X920" s="48">
        <v>1495000</v>
      </c>
      <c r="Y920" s="49"/>
      <c r="Z920" s="50"/>
      <c r="AA920" s="47"/>
      <c r="AB920" s="50"/>
      <c r="AC920" s="47"/>
      <c r="AD920" s="47" t="s">
        <v>5430</v>
      </c>
      <c r="AE920" s="47" t="s">
        <v>5315</v>
      </c>
      <c r="AF920" s="47" t="s">
        <v>5253</v>
      </c>
      <c r="AG920" s="51" t="s">
        <v>5229</v>
      </c>
      <c r="AH920" s="52" t="s">
        <v>416</v>
      </c>
      <c r="AI920" s="53"/>
      <c r="AJ920" s="47"/>
      <c r="AK920" s="47" t="s">
        <v>5431</v>
      </c>
      <c r="AL920" s="50">
        <v>45142</v>
      </c>
      <c r="AM920" s="47" t="s">
        <v>5254</v>
      </c>
      <c r="AN920" s="50">
        <v>45139</v>
      </c>
      <c r="AO920" s="47" t="s">
        <v>5184</v>
      </c>
      <c r="AP920" s="47" t="s">
        <v>483</v>
      </c>
      <c r="AQ920" s="47" t="s">
        <v>132</v>
      </c>
      <c r="AR920" s="47" t="s">
        <v>629</v>
      </c>
      <c r="AS920" s="47" t="s">
        <v>484</v>
      </c>
      <c r="AT920" s="47" t="s">
        <v>383</v>
      </c>
      <c r="AU920" s="47" t="s">
        <v>136</v>
      </c>
      <c r="AV920" s="47" t="s">
        <v>35</v>
      </c>
      <c r="AW920" s="47" t="s">
        <v>65</v>
      </c>
      <c r="AX920" s="47" t="s">
        <v>66</v>
      </c>
      <c r="AY920" s="48">
        <v>0</v>
      </c>
      <c r="AZ920" s="48">
        <v>0</v>
      </c>
      <c r="BA920" s="48">
        <v>0</v>
      </c>
      <c r="BB920" s="48">
        <v>0</v>
      </c>
      <c r="BC920" s="48">
        <v>0</v>
      </c>
    </row>
    <row r="921" spans="1:55" x14ac:dyDescent="0.3">
      <c r="A921" s="47" t="s">
        <v>465</v>
      </c>
      <c r="B921" s="47" t="s">
        <v>466</v>
      </c>
      <c r="C921" s="47" t="s">
        <v>467</v>
      </c>
      <c r="D921" s="47" t="s">
        <v>468</v>
      </c>
      <c r="E921" s="47" t="s">
        <v>469</v>
      </c>
      <c r="F921" s="47" t="s">
        <v>470</v>
      </c>
      <c r="G921" s="47" t="s">
        <v>558</v>
      </c>
      <c r="H921" s="47" t="s">
        <v>57</v>
      </c>
      <c r="I921" s="47" t="s">
        <v>559</v>
      </c>
      <c r="J921" s="47" t="s">
        <v>58</v>
      </c>
      <c r="K921" s="47" t="s">
        <v>560</v>
      </c>
      <c r="L921" s="47" t="s">
        <v>59</v>
      </c>
      <c r="M921" s="47" t="s">
        <v>596</v>
      </c>
      <c r="N921" s="47" t="s">
        <v>126</v>
      </c>
      <c r="O921" s="47" t="s">
        <v>597</v>
      </c>
      <c r="P921" s="47" t="s">
        <v>127</v>
      </c>
      <c r="Q921" s="47" t="s">
        <v>598</v>
      </c>
      <c r="R921" s="47" t="s">
        <v>128</v>
      </c>
      <c r="S921" s="47" t="s">
        <v>276</v>
      </c>
      <c r="T921" s="47" t="s">
        <v>98</v>
      </c>
      <c r="U921" s="47" t="s">
        <v>90</v>
      </c>
      <c r="V921" s="47" t="s">
        <v>1702</v>
      </c>
      <c r="W921" s="47" t="s">
        <v>5255</v>
      </c>
      <c r="X921" s="48">
        <v>1500000</v>
      </c>
      <c r="Y921" s="49"/>
      <c r="Z921" s="50"/>
      <c r="AA921" s="47"/>
      <c r="AB921" s="50"/>
      <c r="AC921" s="47"/>
      <c r="AD921" s="47" t="s">
        <v>5432</v>
      </c>
      <c r="AE921" s="47" t="s">
        <v>5315</v>
      </c>
      <c r="AF921" s="47" t="s">
        <v>5256</v>
      </c>
      <c r="AG921" s="51" t="s">
        <v>5229</v>
      </c>
      <c r="AH921" s="52" t="s">
        <v>416</v>
      </c>
      <c r="AI921" s="53"/>
      <c r="AJ921" s="47"/>
      <c r="AK921" s="47" t="s">
        <v>5433</v>
      </c>
      <c r="AL921" s="50">
        <v>45142</v>
      </c>
      <c r="AM921" s="47" t="s">
        <v>5257</v>
      </c>
      <c r="AN921" s="50">
        <v>45139</v>
      </c>
      <c r="AO921" s="47" t="s">
        <v>5184</v>
      </c>
      <c r="AP921" s="47" t="s">
        <v>483</v>
      </c>
      <c r="AQ921" s="47" t="s">
        <v>132</v>
      </c>
      <c r="AR921" s="47" t="s">
        <v>629</v>
      </c>
      <c r="AS921" s="47" t="s">
        <v>484</v>
      </c>
      <c r="AT921" s="47" t="s">
        <v>383</v>
      </c>
      <c r="AU921" s="47" t="s">
        <v>136</v>
      </c>
      <c r="AV921" s="47" t="s">
        <v>35</v>
      </c>
      <c r="AW921" s="47" t="s">
        <v>65</v>
      </c>
      <c r="AX921" s="47" t="s">
        <v>66</v>
      </c>
      <c r="AY921" s="48">
        <v>0</v>
      </c>
      <c r="AZ921" s="48">
        <v>0</v>
      </c>
      <c r="BA921" s="48">
        <v>0</v>
      </c>
      <c r="BB921" s="48">
        <v>0</v>
      </c>
      <c r="BC921" s="48">
        <v>0</v>
      </c>
    </row>
    <row r="922" spans="1:55" x14ac:dyDescent="0.3">
      <c r="A922" s="47" t="s">
        <v>465</v>
      </c>
      <c r="B922" s="47" t="s">
        <v>466</v>
      </c>
      <c r="C922" s="47" t="s">
        <v>467</v>
      </c>
      <c r="D922" s="47" t="s">
        <v>468</v>
      </c>
      <c r="E922" s="47" t="s">
        <v>469</v>
      </c>
      <c r="F922" s="47" t="s">
        <v>470</v>
      </c>
      <c r="G922" s="47" t="s">
        <v>558</v>
      </c>
      <c r="H922" s="47" t="s">
        <v>57</v>
      </c>
      <c r="I922" s="47" t="s">
        <v>559</v>
      </c>
      <c r="J922" s="47" t="s">
        <v>58</v>
      </c>
      <c r="K922" s="47" t="s">
        <v>560</v>
      </c>
      <c r="L922" s="47" t="s">
        <v>59</v>
      </c>
      <c r="M922" s="47" t="s">
        <v>596</v>
      </c>
      <c r="N922" s="47" t="s">
        <v>126</v>
      </c>
      <c r="O922" s="47" t="s">
        <v>597</v>
      </c>
      <c r="P922" s="47" t="s">
        <v>127</v>
      </c>
      <c r="Q922" s="47" t="s">
        <v>598</v>
      </c>
      <c r="R922" s="47" t="s">
        <v>128</v>
      </c>
      <c r="S922" s="47" t="s">
        <v>276</v>
      </c>
      <c r="T922" s="47" t="s">
        <v>98</v>
      </c>
      <c r="U922" s="47" t="s">
        <v>1712</v>
      </c>
      <c r="V922" s="47" t="s">
        <v>1713</v>
      </c>
      <c r="W922" s="47" t="s">
        <v>5258</v>
      </c>
      <c r="X922" s="48">
        <v>800000</v>
      </c>
      <c r="Y922" s="49"/>
      <c r="Z922" s="50"/>
      <c r="AA922" s="47"/>
      <c r="AB922" s="50"/>
      <c r="AC922" s="47"/>
      <c r="AD922" s="47" t="s">
        <v>5434</v>
      </c>
      <c r="AE922" s="47" t="s">
        <v>5315</v>
      </c>
      <c r="AF922" s="47" t="s">
        <v>5259</v>
      </c>
      <c r="AG922" s="51" t="s">
        <v>5229</v>
      </c>
      <c r="AH922" s="52" t="s">
        <v>416</v>
      </c>
      <c r="AI922" s="53"/>
      <c r="AJ922" s="47"/>
      <c r="AK922" s="47" t="s">
        <v>5435</v>
      </c>
      <c r="AL922" s="50">
        <v>45142</v>
      </c>
      <c r="AM922" s="47" t="s">
        <v>5260</v>
      </c>
      <c r="AN922" s="50">
        <v>45139</v>
      </c>
      <c r="AO922" s="47" t="s">
        <v>5184</v>
      </c>
      <c r="AP922" s="47" t="s">
        <v>483</v>
      </c>
      <c r="AQ922" s="47" t="s">
        <v>132</v>
      </c>
      <c r="AR922" s="47" t="s">
        <v>629</v>
      </c>
      <c r="AS922" s="47" t="s">
        <v>484</v>
      </c>
      <c r="AT922" s="47" t="s">
        <v>383</v>
      </c>
      <c r="AU922" s="47" t="s">
        <v>136</v>
      </c>
      <c r="AV922" s="47" t="s">
        <v>35</v>
      </c>
      <c r="AW922" s="47" t="s">
        <v>65</v>
      </c>
      <c r="AX922" s="47" t="s">
        <v>66</v>
      </c>
      <c r="AY922" s="48">
        <v>0</v>
      </c>
      <c r="AZ922" s="48">
        <v>0</v>
      </c>
      <c r="BA922" s="48">
        <v>0</v>
      </c>
      <c r="BB922" s="48">
        <v>0</v>
      </c>
      <c r="BC922" s="48">
        <v>0</v>
      </c>
    </row>
    <row r="923" spans="1:55" x14ac:dyDescent="0.3">
      <c r="A923" s="47" t="s">
        <v>465</v>
      </c>
      <c r="B923" s="47" t="s">
        <v>466</v>
      </c>
      <c r="C923" s="47" t="s">
        <v>467</v>
      </c>
      <c r="D923" s="47" t="s">
        <v>468</v>
      </c>
      <c r="E923" s="47" t="s">
        <v>469</v>
      </c>
      <c r="F923" s="47" t="s">
        <v>470</v>
      </c>
      <c r="G923" s="47" t="s">
        <v>558</v>
      </c>
      <c r="H923" s="47" t="s">
        <v>57</v>
      </c>
      <c r="I923" s="47" t="s">
        <v>559</v>
      </c>
      <c r="J923" s="47" t="s">
        <v>58</v>
      </c>
      <c r="K923" s="47" t="s">
        <v>560</v>
      </c>
      <c r="L923" s="47" t="s">
        <v>59</v>
      </c>
      <c r="M923" s="47" t="s">
        <v>596</v>
      </c>
      <c r="N923" s="47" t="s">
        <v>126</v>
      </c>
      <c r="O923" s="47" t="s">
        <v>597</v>
      </c>
      <c r="P923" s="47" t="s">
        <v>127</v>
      </c>
      <c r="Q923" s="47" t="s">
        <v>598</v>
      </c>
      <c r="R923" s="47" t="s">
        <v>128</v>
      </c>
      <c r="S923" s="47" t="s">
        <v>276</v>
      </c>
      <c r="T923" s="47" t="s">
        <v>98</v>
      </c>
      <c r="U923" s="47" t="s">
        <v>1717</v>
      </c>
      <c r="V923" s="47" t="s">
        <v>1718</v>
      </c>
      <c r="W923" s="47" t="s">
        <v>5258</v>
      </c>
      <c r="X923" s="48">
        <v>880000</v>
      </c>
      <c r="Y923" s="49"/>
      <c r="Z923" s="50"/>
      <c r="AA923" s="47"/>
      <c r="AB923" s="50"/>
      <c r="AC923" s="47"/>
      <c r="AD923" s="47" t="s">
        <v>5434</v>
      </c>
      <c r="AE923" s="47" t="s">
        <v>5315</v>
      </c>
      <c r="AF923" s="47" t="s">
        <v>5259</v>
      </c>
      <c r="AG923" s="51" t="s">
        <v>5229</v>
      </c>
      <c r="AH923" s="52" t="s">
        <v>416</v>
      </c>
      <c r="AI923" s="53"/>
      <c r="AJ923" s="47"/>
      <c r="AK923" s="47" t="s">
        <v>5435</v>
      </c>
      <c r="AL923" s="50">
        <v>45142</v>
      </c>
      <c r="AM923" s="47" t="s">
        <v>5260</v>
      </c>
      <c r="AN923" s="50">
        <v>45139</v>
      </c>
      <c r="AO923" s="47" t="s">
        <v>5184</v>
      </c>
      <c r="AP923" s="47" t="s">
        <v>483</v>
      </c>
      <c r="AQ923" s="47" t="s">
        <v>132</v>
      </c>
      <c r="AR923" s="47" t="s">
        <v>629</v>
      </c>
      <c r="AS923" s="47" t="s">
        <v>484</v>
      </c>
      <c r="AT923" s="47" t="s">
        <v>383</v>
      </c>
      <c r="AU923" s="47" t="s">
        <v>136</v>
      </c>
      <c r="AV923" s="47" t="s">
        <v>35</v>
      </c>
      <c r="AW923" s="47" t="s">
        <v>65</v>
      </c>
      <c r="AX923" s="47" t="s">
        <v>66</v>
      </c>
      <c r="AY923" s="48">
        <v>0</v>
      </c>
      <c r="AZ923" s="48">
        <v>0</v>
      </c>
      <c r="BA923" s="48">
        <v>0</v>
      </c>
      <c r="BB923" s="48">
        <v>0</v>
      </c>
      <c r="BC923" s="48">
        <v>0</v>
      </c>
    </row>
    <row r="924" spans="1:55" x14ac:dyDescent="0.3">
      <c r="A924" s="47" t="s">
        <v>465</v>
      </c>
      <c r="B924" s="47" t="s">
        <v>466</v>
      </c>
      <c r="C924" s="47" t="s">
        <v>467</v>
      </c>
      <c r="D924" s="47" t="s">
        <v>468</v>
      </c>
      <c r="E924" s="47" t="s">
        <v>469</v>
      </c>
      <c r="F924" s="47" t="s">
        <v>470</v>
      </c>
      <c r="G924" s="47" t="s">
        <v>558</v>
      </c>
      <c r="H924" s="47" t="s">
        <v>57</v>
      </c>
      <c r="I924" s="47" t="s">
        <v>559</v>
      </c>
      <c r="J924" s="47" t="s">
        <v>58</v>
      </c>
      <c r="K924" s="47" t="s">
        <v>560</v>
      </c>
      <c r="L924" s="47" t="s">
        <v>59</v>
      </c>
      <c r="M924" s="47" t="s">
        <v>596</v>
      </c>
      <c r="N924" s="47" t="s">
        <v>126</v>
      </c>
      <c r="O924" s="47" t="s">
        <v>597</v>
      </c>
      <c r="P924" s="47" t="s">
        <v>127</v>
      </c>
      <c r="Q924" s="47" t="s">
        <v>598</v>
      </c>
      <c r="R924" s="47" t="s">
        <v>128</v>
      </c>
      <c r="S924" s="47" t="s">
        <v>276</v>
      </c>
      <c r="T924" s="47" t="s">
        <v>98</v>
      </c>
      <c r="U924" s="47" t="s">
        <v>1712</v>
      </c>
      <c r="V924" s="47" t="s">
        <v>1713</v>
      </c>
      <c r="W924" s="47" t="s">
        <v>5261</v>
      </c>
      <c r="X924" s="48">
        <v>800000</v>
      </c>
      <c r="Y924" s="49"/>
      <c r="Z924" s="50"/>
      <c r="AA924" s="47"/>
      <c r="AB924" s="50"/>
      <c r="AC924" s="47"/>
      <c r="AD924" s="47" t="s">
        <v>5436</v>
      </c>
      <c r="AE924" s="47" t="s">
        <v>5315</v>
      </c>
      <c r="AF924" s="47" t="s">
        <v>5262</v>
      </c>
      <c r="AG924" s="51" t="s">
        <v>5263</v>
      </c>
      <c r="AH924" s="52" t="s">
        <v>416</v>
      </c>
      <c r="AI924" s="53"/>
      <c r="AJ924" s="47"/>
      <c r="AK924" s="47" t="s">
        <v>5437</v>
      </c>
      <c r="AL924" s="50">
        <v>45142</v>
      </c>
      <c r="AM924" s="47" t="s">
        <v>5264</v>
      </c>
      <c r="AN924" s="50">
        <v>45141</v>
      </c>
      <c r="AO924" s="47" t="s">
        <v>5184</v>
      </c>
      <c r="AP924" s="47" t="s">
        <v>483</v>
      </c>
      <c r="AQ924" s="47" t="s">
        <v>132</v>
      </c>
      <c r="AR924" s="47" t="s">
        <v>629</v>
      </c>
      <c r="AS924" s="47" t="s">
        <v>484</v>
      </c>
      <c r="AT924" s="47" t="s">
        <v>383</v>
      </c>
      <c r="AU924" s="47" t="s">
        <v>136</v>
      </c>
      <c r="AV924" s="47" t="s">
        <v>35</v>
      </c>
      <c r="AW924" s="47" t="s">
        <v>65</v>
      </c>
      <c r="AX924" s="47" t="s">
        <v>66</v>
      </c>
      <c r="AY924" s="48">
        <v>0</v>
      </c>
      <c r="AZ924" s="48">
        <v>0</v>
      </c>
      <c r="BA924" s="48">
        <v>0</v>
      </c>
      <c r="BB924" s="48">
        <v>0</v>
      </c>
      <c r="BC924" s="48">
        <v>0</v>
      </c>
    </row>
    <row r="925" spans="1:55" x14ac:dyDescent="0.3">
      <c r="A925" s="47" t="s">
        <v>465</v>
      </c>
      <c r="B925" s="47" t="s">
        <v>466</v>
      </c>
      <c r="C925" s="47" t="s">
        <v>467</v>
      </c>
      <c r="D925" s="47" t="s">
        <v>468</v>
      </c>
      <c r="E925" s="47" t="s">
        <v>469</v>
      </c>
      <c r="F925" s="47" t="s">
        <v>470</v>
      </c>
      <c r="G925" s="47" t="s">
        <v>558</v>
      </c>
      <c r="H925" s="47" t="s">
        <v>57</v>
      </c>
      <c r="I925" s="47" t="s">
        <v>559</v>
      </c>
      <c r="J925" s="47" t="s">
        <v>58</v>
      </c>
      <c r="K925" s="47" t="s">
        <v>560</v>
      </c>
      <c r="L925" s="47" t="s">
        <v>59</v>
      </c>
      <c r="M925" s="47" t="s">
        <v>596</v>
      </c>
      <c r="N925" s="47" t="s">
        <v>126</v>
      </c>
      <c r="O925" s="47" t="s">
        <v>597</v>
      </c>
      <c r="P925" s="47" t="s">
        <v>127</v>
      </c>
      <c r="Q925" s="47" t="s">
        <v>598</v>
      </c>
      <c r="R925" s="47" t="s">
        <v>128</v>
      </c>
      <c r="S925" s="47" t="s">
        <v>276</v>
      </c>
      <c r="T925" s="47" t="s">
        <v>98</v>
      </c>
      <c r="U925" s="47" t="s">
        <v>1717</v>
      </c>
      <c r="V925" s="47" t="s">
        <v>1718</v>
      </c>
      <c r="W925" s="47" t="s">
        <v>5261</v>
      </c>
      <c r="X925" s="48">
        <v>880000</v>
      </c>
      <c r="Y925" s="49"/>
      <c r="Z925" s="50"/>
      <c r="AA925" s="47"/>
      <c r="AB925" s="50"/>
      <c r="AC925" s="47"/>
      <c r="AD925" s="47" t="s">
        <v>5436</v>
      </c>
      <c r="AE925" s="47" t="s">
        <v>5315</v>
      </c>
      <c r="AF925" s="47" t="s">
        <v>5262</v>
      </c>
      <c r="AG925" s="51" t="s">
        <v>5263</v>
      </c>
      <c r="AH925" s="52" t="s">
        <v>416</v>
      </c>
      <c r="AI925" s="53"/>
      <c r="AJ925" s="47"/>
      <c r="AK925" s="47" t="s">
        <v>5437</v>
      </c>
      <c r="AL925" s="50">
        <v>45142</v>
      </c>
      <c r="AM925" s="47" t="s">
        <v>5264</v>
      </c>
      <c r="AN925" s="50">
        <v>45141</v>
      </c>
      <c r="AO925" s="47" t="s">
        <v>5184</v>
      </c>
      <c r="AP925" s="47" t="s">
        <v>483</v>
      </c>
      <c r="AQ925" s="47" t="s">
        <v>132</v>
      </c>
      <c r="AR925" s="47" t="s">
        <v>629</v>
      </c>
      <c r="AS925" s="47" t="s">
        <v>484</v>
      </c>
      <c r="AT925" s="47" t="s">
        <v>383</v>
      </c>
      <c r="AU925" s="47" t="s">
        <v>136</v>
      </c>
      <c r="AV925" s="47" t="s">
        <v>35</v>
      </c>
      <c r="AW925" s="47" t="s">
        <v>65</v>
      </c>
      <c r="AX925" s="47" t="s">
        <v>66</v>
      </c>
      <c r="AY925" s="48">
        <v>0</v>
      </c>
      <c r="AZ925" s="48">
        <v>0</v>
      </c>
      <c r="BA925" s="48">
        <v>0</v>
      </c>
      <c r="BB925" s="48">
        <v>0</v>
      </c>
      <c r="BC925" s="48">
        <v>0</v>
      </c>
    </row>
    <row r="926" spans="1:55" x14ac:dyDescent="0.3">
      <c r="A926" s="47" t="s">
        <v>465</v>
      </c>
      <c r="B926" s="47" t="s">
        <v>466</v>
      </c>
      <c r="C926" s="47" t="s">
        <v>467</v>
      </c>
      <c r="D926" s="47" t="s">
        <v>468</v>
      </c>
      <c r="E926" s="47" t="s">
        <v>469</v>
      </c>
      <c r="F926" s="47" t="s">
        <v>470</v>
      </c>
      <c r="G926" s="47" t="s">
        <v>558</v>
      </c>
      <c r="H926" s="47" t="s">
        <v>57</v>
      </c>
      <c r="I926" s="47" t="s">
        <v>559</v>
      </c>
      <c r="J926" s="47" t="s">
        <v>58</v>
      </c>
      <c r="K926" s="47" t="s">
        <v>560</v>
      </c>
      <c r="L926" s="47" t="s">
        <v>59</v>
      </c>
      <c r="M926" s="47" t="s">
        <v>596</v>
      </c>
      <c r="N926" s="47" t="s">
        <v>126</v>
      </c>
      <c r="O926" s="47" t="s">
        <v>597</v>
      </c>
      <c r="P926" s="47" t="s">
        <v>127</v>
      </c>
      <c r="Q926" s="47" t="s">
        <v>631</v>
      </c>
      <c r="R926" s="47" t="s">
        <v>137</v>
      </c>
      <c r="S926" s="47" t="s">
        <v>317</v>
      </c>
      <c r="T926" s="47" t="s">
        <v>138</v>
      </c>
      <c r="U926" s="47" t="s">
        <v>140</v>
      </c>
      <c r="V926" s="47" t="s">
        <v>632</v>
      </c>
      <c r="W926" s="47" t="s">
        <v>5265</v>
      </c>
      <c r="X926" s="48">
        <v>602000</v>
      </c>
      <c r="Y926" s="49"/>
      <c r="Z926" s="50"/>
      <c r="AA926" s="47"/>
      <c r="AB926" s="50"/>
      <c r="AC926" s="47"/>
      <c r="AD926" s="47" t="s">
        <v>5438</v>
      </c>
      <c r="AE926" s="47" t="s">
        <v>5315</v>
      </c>
      <c r="AF926" s="47" t="s">
        <v>5266</v>
      </c>
      <c r="AG926" s="51" t="s">
        <v>4219</v>
      </c>
      <c r="AH926" s="52" t="s">
        <v>416</v>
      </c>
      <c r="AI926" s="53"/>
      <c r="AJ926" s="47"/>
      <c r="AK926" s="47" t="s">
        <v>5439</v>
      </c>
      <c r="AL926" s="50">
        <v>45142</v>
      </c>
      <c r="AM926" s="47" t="s">
        <v>5267</v>
      </c>
      <c r="AN926" s="50">
        <v>45125</v>
      </c>
      <c r="AO926" s="47" t="s">
        <v>5184</v>
      </c>
      <c r="AP926" s="47" t="s">
        <v>483</v>
      </c>
      <c r="AQ926" s="47" t="s">
        <v>132</v>
      </c>
      <c r="AR926" s="47" t="s">
        <v>636</v>
      </c>
      <c r="AS926" s="47" t="s">
        <v>484</v>
      </c>
      <c r="AT926" s="47" t="s">
        <v>382</v>
      </c>
      <c r="AU926" s="47" t="s">
        <v>139</v>
      </c>
      <c r="AV926" s="47" t="s">
        <v>35</v>
      </c>
      <c r="AW926" s="47" t="s">
        <v>65</v>
      </c>
      <c r="AX926" s="47" t="s">
        <v>66</v>
      </c>
      <c r="AY926" s="48">
        <v>0</v>
      </c>
      <c r="AZ926" s="48">
        <v>0</v>
      </c>
      <c r="BA926" s="48">
        <v>0</v>
      </c>
      <c r="BB926" s="48">
        <v>0</v>
      </c>
      <c r="BC926" s="48">
        <v>0</v>
      </c>
    </row>
    <row r="927" spans="1:55" x14ac:dyDescent="0.3">
      <c r="A927" s="47" t="s">
        <v>465</v>
      </c>
      <c r="B927" s="47" t="s">
        <v>466</v>
      </c>
      <c r="C927" s="47" t="s">
        <v>467</v>
      </c>
      <c r="D927" s="47" t="s">
        <v>468</v>
      </c>
      <c r="E927" s="47" t="s">
        <v>469</v>
      </c>
      <c r="F927" s="47" t="s">
        <v>470</v>
      </c>
      <c r="G927" s="47" t="s">
        <v>558</v>
      </c>
      <c r="H927" s="47" t="s">
        <v>57</v>
      </c>
      <c r="I927" s="47" t="s">
        <v>559</v>
      </c>
      <c r="J927" s="47" t="s">
        <v>58</v>
      </c>
      <c r="K927" s="47" t="s">
        <v>560</v>
      </c>
      <c r="L927" s="47" t="s">
        <v>59</v>
      </c>
      <c r="M927" s="47" t="s">
        <v>596</v>
      </c>
      <c r="N927" s="47" t="s">
        <v>126</v>
      </c>
      <c r="O927" s="47" t="s">
        <v>597</v>
      </c>
      <c r="P927" s="47" t="s">
        <v>127</v>
      </c>
      <c r="Q927" s="47" t="s">
        <v>631</v>
      </c>
      <c r="R927" s="47" t="s">
        <v>137</v>
      </c>
      <c r="S927" s="47" t="s">
        <v>286</v>
      </c>
      <c r="T927" s="47" t="s">
        <v>256</v>
      </c>
      <c r="U927" s="47" t="s">
        <v>258</v>
      </c>
      <c r="V927" s="47" t="s">
        <v>1722</v>
      </c>
      <c r="W927" s="47" t="s">
        <v>5268</v>
      </c>
      <c r="X927" s="48">
        <v>4950000</v>
      </c>
      <c r="Y927" s="49"/>
      <c r="Z927" s="50"/>
      <c r="AA927" s="47"/>
      <c r="AB927" s="50"/>
      <c r="AC927" s="47"/>
      <c r="AD927" s="47" t="s">
        <v>5440</v>
      </c>
      <c r="AE927" s="47" t="s">
        <v>5315</v>
      </c>
      <c r="AF927" s="47" t="s">
        <v>5269</v>
      </c>
      <c r="AG927" s="51" t="s">
        <v>4250</v>
      </c>
      <c r="AH927" s="52" t="s">
        <v>416</v>
      </c>
      <c r="AI927" s="53"/>
      <c r="AJ927" s="47"/>
      <c r="AK927" s="47" t="s">
        <v>5441</v>
      </c>
      <c r="AL927" s="50">
        <v>45142</v>
      </c>
      <c r="AM927" s="47" t="s">
        <v>5270</v>
      </c>
      <c r="AN927" s="50">
        <v>45110</v>
      </c>
      <c r="AO927" s="47" t="s">
        <v>5184</v>
      </c>
      <c r="AP927" s="47" t="s">
        <v>483</v>
      </c>
      <c r="AQ927" s="47" t="s">
        <v>132</v>
      </c>
      <c r="AR927" s="47" t="s">
        <v>1726</v>
      </c>
      <c r="AS927" s="47" t="s">
        <v>484</v>
      </c>
      <c r="AT927" s="47" t="s">
        <v>382</v>
      </c>
      <c r="AU927" s="47" t="s">
        <v>257</v>
      </c>
      <c r="AV927" s="47" t="s">
        <v>35</v>
      </c>
      <c r="AW927" s="47" t="s">
        <v>65</v>
      </c>
      <c r="AX927" s="47" t="s">
        <v>66</v>
      </c>
      <c r="AY927" s="48">
        <v>490541</v>
      </c>
      <c r="AZ927" s="48">
        <v>0</v>
      </c>
      <c r="BA927" s="48">
        <v>0</v>
      </c>
      <c r="BB927" s="48">
        <v>89189</v>
      </c>
      <c r="BC927" s="48">
        <v>0</v>
      </c>
    </row>
    <row r="928" spans="1:55" x14ac:dyDescent="0.3">
      <c r="A928" s="47" t="s">
        <v>465</v>
      </c>
      <c r="B928" s="47" t="s">
        <v>466</v>
      </c>
      <c r="C928" s="47" t="s">
        <v>467</v>
      </c>
      <c r="D928" s="47" t="s">
        <v>468</v>
      </c>
      <c r="E928" s="47" t="s">
        <v>469</v>
      </c>
      <c r="F928" s="47" t="s">
        <v>470</v>
      </c>
      <c r="G928" s="47" t="s">
        <v>558</v>
      </c>
      <c r="H928" s="47" t="s">
        <v>57</v>
      </c>
      <c r="I928" s="47" t="s">
        <v>559</v>
      </c>
      <c r="J928" s="47" t="s">
        <v>58</v>
      </c>
      <c r="K928" s="47" t="s">
        <v>560</v>
      </c>
      <c r="L928" s="47" t="s">
        <v>59</v>
      </c>
      <c r="M928" s="47" t="s">
        <v>596</v>
      </c>
      <c r="N928" s="47" t="s">
        <v>126</v>
      </c>
      <c r="O928" s="47" t="s">
        <v>597</v>
      </c>
      <c r="P928" s="47" t="s">
        <v>127</v>
      </c>
      <c r="Q928" s="47" t="s">
        <v>631</v>
      </c>
      <c r="R928" s="47" t="s">
        <v>137</v>
      </c>
      <c r="S928" s="47" t="s">
        <v>286</v>
      </c>
      <c r="T928" s="47" t="s">
        <v>256</v>
      </c>
      <c r="U928" s="47" t="s">
        <v>258</v>
      </c>
      <c r="V928" s="47" t="s">
        <v>1722</v>
      </c>
      <c r="W928" s="47" t="s">
        <v>5271</v>
      </c>
      <c r="X928" s="48">
        <v>4950000</v>
      </c>
      <c r="Y928" s="49"/>
      <c r="Z928" s="50"/>
      <c r="AA928" s="47"/>
      <c r="AB928" s="50"/>
      <c r="AC928" s="47"/>
      <c r="AD928" s="47" t="s">
        <v>5442</v>
      </c>
      <c r="AE928" s="47" t="s">
        <v>5315</v>
      </c>
      <c r="AF928" s="47" t="s">
        <v>5272</v>
      </c>
      <c r="AG928" s="51" t="s">
        <v>5229</v>
      </c>
      <c r="AH928" s="52" t="s">
        <v>416</v>
      </c>
      <c r="AI928" s="53"/>
      <c r="AJ928" s="47"/>
      <c r="AK928" s="47" t="s">
        <v>5443</v>
      </c>
      <c r="AL928" s="50">
        <v>45142</v>
      </c>
      <c r="AM928" s="47" t="s">
        <v>5273</v>
      </c>
      <c r="AN928" s="50">
        <v>45139</v>
      </c>
      <c r="AO928" s="47" t="s">
        <v>5184</v>
      </c>
      <c r="AP928" s="47" t="s">
        <v>483</v>
      </c>
      <c r="AQ928" s="47" t="s">
        <v>132</v>
      </c>
      <c r="AR928" s="47" t="s">
        <v>1726</v>
      </c>
      <c r="AS928" s="47" t="s">
        <v>484</v>
      </c>
      <c r="AT928" s="47" t="s">
        <v>382</v>
      </c>
      <c r="AU928" s="47" t="s">
        <v>257</v>
      </c>
      <c r="AV928" s="47" t="s">
        <v>35</v>
      </c>
      <c r="AW928" s="47" t="s">
        <v>65</v>
      </c>
      <c r="AX928" s="47" t="s">
        <v>66</v>
      </c>
      <c r="AY928" s="48">
        <v>490541</v>
      </c>
      <c r="AZ928" s="48">
        <v>0</v>
      </c>
      <c r="BA928" s="48">
        <v>0</v>
      </c>
      <c r="BB928" s="48">
        <v>89189</v>
      </c>
      <c r="BC928" s="48">
        <v>0</v>
      </c>
    </row>
    <row r="929" spans="1:55" x14ac:dyDescent="0.3">
      <c r="A929" s="47" t="s">
        <v>465</v>
      </c>
      <c r="B929" s="47" t="s">
        <v>466</v>
      </c>
      <c r="C929" s="47" t="s">
        <v>467</v>
      </c>
      <c r="D929" s="47" t="s">
        <v>468</v>
      </c>
      <c r="E929" s="47" t="s">
        <v>469</v>
      </c>
      <c r="F929" s="47" t="s">
        <v>470</v>
      </c>
      <c r="G929" s="47" t="s">
        <v>558</v>
      </c>
      <c r="H929" s="47" t="s">
        <v>57</v>
      </c>
      <c r="I929" s="47" t="s">
        <v>559</v>
      </c>
      <c r="J929" s="47" t="s">
        <v>58</v>
      </c>
      <c r="K929" s="47" t="s">
        <v>560</v>
      </c>
      <c r="L929" s="47" t="s">
        <v>59</v>
      </c>
      <c r="M929" s="47" t="s">
        <v>596</v>
      </c>
      <c r="N929" s="47" t="s">
        <v>126</v>
      </c>
      <c r="O929" s="47" t="s">
        <v>597</v>
      </c>
      <c r="P929" s="47" t="s">
        <v>127</v>
      </c>
      <c r="Q929" s="47" t="s">
        <v>947</v>
      </c>
      <c r="R929" s="47" t="s">
        <v>142</v>
      </c>
      <c r="S929" s="47" t="s">
        <v>318</v>
      </c>
      <c r="T929" s="47" t="s">
        <v>143</v>
      </c>
      <c r="U929" s="47" t="s">
        <v>145</v>
      </c>
      <c r="V929" s="47" t="s">
        <v>1737</v>
      </c>
      <c r="W929" s="47" t="s">
        <v>4017</v>
      </c>
      <c r="X929" s="48">
        <v>1376000</v>
      </c>
      <c r="Y929" s="49"/>
      <c r="Z929" s="50"/>
      <c r="AA929" s="47"/>
      <c r="AB929" s="50"/>
      <c r="AC929" s="47"/>
      <c r="AD929" s="47" t="s">
        <v>5444</v>
      </c>
      <c r="AE929" s="47" t="s">
        <v>5315</v>
      </c>
      <c r="AF929" s="47" t="s">
        <v>5274</v>
      </c>
      <c r="AG929" s="51" t="s">
        <v>5275</v>
      </c>
      <c r="AH929" s="52" t="s">
        <v>416</v>
      </c>
      <c r="AI929" s="53"/>
      <c r="AJ929" s="47"/>
      <c r="AK929" s="47" t="s">
        <v>5445</v>
      </c>
      <c r="AL929" s="50">
        <v>45142</v>
      </c>
      <c r="AM929" s="47" t="s">
        <v>5276</v>
      </c>
      <c r="AN929" s="50">
        <v>45130</v>
      </c>
      <c r="AO929" s="47" t="s">
        <v>5184</v>
      </c>
      <c r="AP929" s="47" t="s">
        <v>483</v>
      </c>
      <c r="AQ929" s="47" t="s">
        <v>132</v>
      </c>
      <c r="AR929" s="47" t="s">
        <v>1731</v>
      </c>
      <c r="AS929" s="47" t="s">
        <v>484</v>
      </c>
      <c r="AT929" s="47" t="s">
        <v>1732</v>
      </c>
      <c r="AU929" s="47" t="s">
        <v>144</v>
      </c>
      <c r="AV929" s="47" t="s">
        <v>35</v>
      </c>
      <c r="AW929" s="47" t="s">
        <v>65</v>
      </c>
      <c r="AX929" s="47" t="s">
        <v>66</v>
      </c>
      <c r="AY929" s="48">
        <v>0</v>
      </c>
      <c r="AZ929" s="48">
        <v>0</v>
      </c>
      <c r="BA929" s="48">
        <v>0</v>
      </c>
      <c r="BB929" s="48">
        <v>0</v>
      </c>
      <c r="BC929" s="48">
        <v>0</v>
      </c>
    </row>
    <row r="930" spans="1:55" x14ac:dyDescent="0.3">
      <c r="A930" s="47" t="s">
        <v>465</v>
      </c>
      <c r="B930" s="47" t="s">
        <v>466</v>
      </c>
      <c r="C930" s="47" t="s">
        <v>467</v>
      </c>
      <c r="D930" s="47" t="s">
        <v>468</v>
      </c>
      <c r="E930" s="47" t="s">
        <v>469</v>
      </c>
      <c r="F930" s="47" t="s">
        <v>470</v>
      </c>
      <c r="G930" s="47" t="s">
        <v>558</v>
      </c>
      <c r="H930" s="47" t="s">
        <v>57</v>
      </c>
      <c r="I930" s="47" t="s">
        <v>559</v>
      </c>
      <c r="J930" s="47" t="s">
        <v>58</v>
      </c>
      <c r="K930" s="47" t="s">
        <v>560</v>
      </c>
      <c r="L930" s="47" t="s">
        <v>59</v>
      </c>
      <c r="M930" s="47" t="s">
        <v>596</v>
      </c>
      <c r="N930" s="47" t="s">
        <v>126</v>
      </c>
      <c r="O930" s="47" t="s">
        <v>597</v>
      </c>
      <c r="P930" s="47" t="s">
        <v>127</v>
      </c>
      <c r="Q930" s="47" t="s">
        <v>947</v>
      </c>
      <c r="R930" s="47" t="s">
        <v>142</v>
      </c>
      <c r="S930" s="47" t="s">
        <v>318</v>
      </c>
      <c r="T930" s="47" t="s">
        <v>143</v>
      </c>
      <c r="U930" s="47" t="s">
        <v>2928</v>
      </c>
      <c r="V930" s="47" t="s">
        <v>2929</v>
      </c>
      <c r="W930" s="47" t="s">
        <v>5277</v>
      </c>
      <c r="X930" s="48">
        <v>2825000</v>
      </c>
      <c r="Y930" s="49"/>
      <c r="Z930" s="50"/>
      <c r="AA930" s="47"/>
      <c r="AB930" s="50"/>
      <c r="AC930" s="47"/>
      <c r="AD930" s="47" t="s">
        <v>5446</v>
      </c>
      <c r="AE930" s="47" t="s">
        <v>5315</v>
      </c>
      <c r="AF930" s="47" t="s">
        <v>5278</v>
      </c>
      <c r="AG930" s="51" t="s">
        <v>4512</v>
      </c>
      <c r="AH930" s="52" t="s">
        <v>416</v>
      </c>
      <c r="AI930" s="53"/>
      <c r="AJ930" s="47"/>
      <c r="AK930" s="47" t="s">
        <v>5447</v>
      </c>
      <c r="AL930" s="50">
        <v>45142</v>
      </c>
      <c r="AM930" s="47" t="s">
        <v>5279</v>
      </c>
      <c r="AN930" s="50">
        <v>45127</v>
      </c>
      <c r="AO930" s="47" t="s">
        <v>5184</v>
      </c>
      <c r="AP930" s="47" t="s">
        <v>483</v>
      </c>
      <c r="AQ930" s="47" t="s">
        <v>132</v>
      </c>
      <c r="AR930" s="47" t="s">
        <v>1731</v>
      </c>
      <c r="AS930" s="47" t="s">
        <v>484</v>
      </c>
      <c r="AT930" s="47" t="s">
        <v>1732</v>
      </c>
      <c r="AU930" s="47" t="s">
        <v>144</v>
      </c>
      <c r="AV930" s="47" t="s">
        <v>35</v>
      </c>
      <c r="AW930" s="47" t="s">
        <v>65</v>
      </c>
      <c r="AX930" s="47" t="s">
        <v>66</v>
      </c>
      <c r="AY930" s="48">
        <v>279955</v>
      </c>
      <c r="AZ930" s="48">
        <v>0</v>
      </c>
      <c r="BA930" s="48">
        <v>0</v>
      </c>
      <c r="BB930" s="48">
        <v>50901</v>
      </c>
      <c r="BC930" s="48">
        <v>0</v>
      </c>
    </row>
    <row r="931" spans="1:55" x14ac:dyDescent="0.3">
      <c r="A931" s="47" t="s">
        <v>465</v>
      </c>
      <c r="B931" s="47" t="s">
        <v>466</v>
      </c>
      <c r="C931" s="47" t="s">
        <v>467</v>
      </c>
      <c r="D931" s="47" t="s">
        <v>468</v>
      </c>
      <c r="E931" s="47" t="s">
        <v>469</v>
      </c>
      <c r="F931" s="47" t="s">
        <v>470</v>
      </c>
      <c r="G931" s="47" t="s">
        <v>558</v>
      </c>
      <c r="H931" s="47" t="s">
        <v>57</v>
      </c>
      <c r="I931" s="47" t="s">
        <v>559</v>
      </c>
      <c r="J931" s="47" t="s">
        <v>58</v>
      </c>
      <c r="K931" s="47" t="s">
        <v>560</v>
      </c>
      <c r="L931" s="47" t="s">
        <v>59</v>
      </c>
      <c r="M931" s="47" t="s">
        <v>596</v>
      </c>
      <c r="N931" s="47" t="s">
        <v>126</v>
      </c>
      <c r="O931" s="47" t="s">
        <v>597</v>
      </c>
      <c r="P931" s="47" t="s">
        <v>127</v>
      </c>
      <c r="Q931" s="47" t="s">
        <v>947</v>
      </c>
      <c r="R931" s="47" t="s">
        <v>142</v>
      </c>
      <c r="S931" s="47" t="s">
        <v>318</v>
      </c>
      <c r="T931" s="47" t="s">
        <v>143</v>
      </c>
      <c r="U931" s="47" t="s">
        <v>5280</v>
      </c>
      <c r="V931" s="47" t="s">
        <v>5281</v>
      </c>
      <c r="W931" s="47" t="s">
        <v>5282</v>
      </c>
      <c r="X931" s="48">
        <v>9450000</v>
      </c>
      <c r="Y931" s="49"/>
      <c r="Z931" s="50"/>
      <c r="AA931" s="47"/>
      <c r="AB931" s="50"/>
      <c r="AC931" s="47"/>
      <c r="AD931" s="47" t="s">
        <v>5448</v>
      </c>
      <c r="AE931" s="47" t="s">
        <v>5315</v>
      </c>
      <c r="AF931" s="47" t="s">
        <v>5283</v>
      </c>
      <c r="AG931" s="51" t="s">
        <v>4857</v>
      </c>
      <c r="AH931" s="52" t="s">
        <v>416</v>
      </c>
      <c r="AI931" s="53"/>
      <c r="AJ931" s="47"/>
      <c r="AK931" s="47" t="s">
        <v>5449</v>
      </c>
      <c r="AL931" s="50">
        <v>45142</v>
      </c>
      <c r="AM931" s="47" t="s">
        <v>5284</v>
      </c>
      <c r="AN931" s="50">
        <v>45135</v>
      </c>
      <c r="AO931" s="47" t="s">
        <v>5184</v>
      </c>
      <c r="AP931" s="47" t="s">
        <v>483</v>
      </c>
      <c r="AQ931" s="47" t="s">
        <v>132</v>
      </c>
      <c r="AR931" s="47" t="s">
        <v>1731</v>
      </c>
      <c r="AS931" s="47" t="s">
        <v>484</v>
      </c>
      <c r="AT931" s="47" t="s">
        <v>1732</v>
      </c>
      <c r="AU931" s="47" t="s">
        <v>144</v>
      </c>
      <c r="AV931" s="47" t="s">
        <v>35</v>
      </c>
      <c r="AW931" s="47" t="s">
        <v>65</v>
      </c>
      <c r="AX931" s="47" t="s">
        <v>66</v>
      </c>
      <c r="AY931" s="48">
        <v>936486</v>
      </c>
      <c r="AZ931" s="48">
        <v>0</v>
      </c>
      <c r="BA931" s="48">
        <v>0</v>
      </c>
      <c r="BB931" s="48">
        <v>170270</v>
      </c>
      <c r="BC931" s="48">
        <v>0</v>
      </c>
    </row>
    <row r="932" spans="1:55" x14ac:dyDescent="0.3">
      <c r="A932" s="47" t="s">
        <v>465</v>
      </c>
      <c r="B932" s="47" t="s">
        <v>466</v>
      </c>
      <c r="C932" s="47" t="s">
        <v>467</v>
      </c>
      <c r="D932" s="47" t="s">
        <v>468</v>
      </c>
      <c r="E932" s="47" t="s">
        <v>469</v>
      </c>
      <c r="F932" s="47" t="s">
        <v>470</v>
      </c>
      <c r="G932" s="47" t="s">
        <v>558</v>
      </c>
      <c r="H932" s="47" t="s">
        <v>57</v>
      </c>
      <c r="I932" s="47" t="s">
        <v>559</v>
      </c>
      <c r="J932" s="47" t="s">
        <v>58</v>
      </c>
      <c r="K932" s="47" t="s">
        <v>560</v>
      </c>
      <c r="L932" s="47" t="s">
        <v>59</v>
      </c>
      <c r="M932" s="47" t="s">
        <v>596</v>
      </c>
      <c r="N932" s="47" t="s">
        <v>126</v>
      </c>
      <c r="O932" s="47" t="s">
        <v>597</v>
      </c>
      <c r="P932" s="47" t="s">
        <v>127</v>
      </c>
      <c r="Q932" s="47" t="s">
        <v>947</v>
      </c>
      <c r="R932" s="47" t="s">
        <v>142</v>
      </c>
      <c r="S932" s="47" t="s">
        <v>318</v>
      </c>
      <c r="T932" s="47" t="s">
        <v>143</v>
      </c>
      <c r="U932" s="47" t="s">
        <v>151</v>
      </c>
      <c r="V932" s="47" t="s">
        <v>1733</v>
      </c>
      <c r="W932" s="47" t="s">
        <v>5285</v>
      </c>
      <c r="X932" s="48">
        <v>600000</v>
      </c>
      <c r="Y932" s="49"/>
      <c r="Z932" s="50"/>
      <c r="AA932" s="47"/>
      <c r="AB932" s="50"/>
      <c r="AC932" s="47"/>
      <c r="AD932" s="47" t="s">
        <v>5450</v>
      </c>
      <c r="AE932" s="47" t="s">
        <v>5315</v>
      </c>
      <c r="AF932" s="47" t="s">
        <v>5286</v>
      </c>
      <c r="AG932" s="51" t="s">
        <v>5229</v>
      </c>
      <c r="AH932" s="52" t="s">
        <v>416</v>
      </c>
      <c r="AI932" s="53"/>
      <c r="AJ932" s="47"/>
      <c r="AK932" s="47" t="s">
        <v>5451</v>
      </c>
      <c r="AL932" s="50">
        <v>45142</v>
      </c>
      <c r="AM932" s="47" t="s">
        <v>5287</v>
      </c>
      <c r="AN932" s="50">
        <v>45139</v>
      </c>
      <c r="AO932" s="47" t="s">
        <v>5184</v>
      </c>
      <c r="AP932" s="47" t="s">
        <v>483</v>
      </c>
      <c r="AQ932" s="47" t="s">
        <v>132</v>
      </c>
      <c r="AR932" s="47" t="s">
        <v>1731</v>
      </c>
      <c r="AS932" s="47" t="s">
        <v>484</v>
      </c>
      <c r="AT932" s="47" t="s">
        <v>1732</v>
      </c>
      <c r="AU932" s="47" t="s">
        <v>144</v>
      </c>
      <c r="AV932" s="47" t="s">
        <v>35</v>
      </c>
      <c r="AW932" s="47" t="s">
        <v>65</v>
      </c>
      <c r="AX932" s="47" t="s">
        <v>66</v>
      </c>
      <c r="AY932" s="48">
        <v>0</v>
      </c>
      <c r="AZ932" s="48">
        <v>0</v>
      </c>
      <c r="BA932" s="48">
        <v>0</v>
      </c>
      <c r="BB932" s="48">
        <v>0</v>
      </c>
      <c r="BC932" s="48">
        <v>0</v>
      </c>
    </row>
    <row r="933" spans="1:55" x14ac:dyDescent="0.3">
      <c r="A933" s="47" t="s">
        <v>465</v>
      </c>
      <c r="B933" s="47" t="s">
        <v>466</v>
      </c>
      <c r="C933" s="47" t="s">
        <v>467</v>
      </c>
      <c r="D933" s="47" t="s">
        <v>468</v>
      </c>
      <c r="E933" s="47" t="s">
        <v>469</v>
      </c>
      <c r="F933" s="47" t="s">
        <v>470</v>
      </c>
      <c r="G933" s="47" t="s">
        <v>558</v>
      </c>
      <c r="H933" s="47" t="s">
        <v>57</v>
      </c>
      <c r="I933" s="47" t="s">
        <v>559</v>
      </c>
      <c r="J933" s="47" t="s">
        <v>58</v>
      </c>
      <c r="K933" s="47" t="s">
        <v>560</v>
      </c>
      <c r="L933" s="47" t="s">
        <v>59</v>
      </c>
      <c r="M933" s="47" t="s">
        <v>596</v>
      </c>
      <c r="N933" s="47" t="s">
        <v>126</v>
      </c>
      <c r="O933" s="47" t="s">
        <v>597</v>
      </c>
      <c r="P933" s="47" t="s">
        <v>127</v>
      </c>
      <c r="Q933" s="47" t="s">
        <v>947</v>
      </c>
      <c r="R933" s="47" t="s">
        <v>142</v>
      </c>
      <c r="S933" s="47" t="s">
        <v>318</v>
      </c>
      <c r="T933" s="47" t="s">
        <v>143</v>
      </c>
      <c r="U933" s="47" t="s">
        <v>145</v>
      </c>
      <c r="V933" s="47" t="s">
        <v>1737</v>
      </c>
      <c r="W933" s="47" t="s">
        <v>5285</v>
      </c>
      <c r="X933" s="48">
        <v>7810000</v>
      </c>
      <c r="Y933" s="49"/>
      <c r="Z933" s="50"/>
      <c r="AA933" s="47"/>
      <c r="AB933" s="50"/>
      <c r="AC933" s="47"/>
      <c r="AD933" s="47" t="s">
        <v>5450</v>
      </c>
      <c r="AE933" s="47" t="s">
        <v>5315</v>
      </c>
      <c r="AF933" s="47" t="s">
        <v>5286</v>
      </c>
      <c r="AG933" s="51" t="s">
        <v>5229</v>
      </c>
      <c r="AH933" s="52" t="s">
        <v>416</v>
      </c>
      <c r="AI933" s="53"/>
      <c r="AJ933" s="47"/>
      <c r="AK933" s="47" t="s">
        <v>5451</v>
      </c>
      <c r="AL933" s="50">
        <v>45142</v>
      </c>
      <c r="AM933" s="47" t="s">
        <v>5287</v>
      </c>
      <c r="AN933" s="50">
        <v>45139</v>
      </c>
      <c r="AO933" s="47" t="s">
        <v>5184</v>
      </c>
      <c r="AP933" s="47" t="s">
        <v>483</v>
      </c>
      <c r="AQ933" s="47" t="s">
        <v>132</v>
      </c>
      <c r="AR933" s="47" t="s">
        <v>1731</v>
      </c>
      <c r="AS933" s="47" t="s">
        <v>484</v>
      </c>
      <c r="AT933" s="47" t="s">
        <v>1732</v>
      </c>
      <c r="AU933" s="47" t="s">
        <v>144</v>
      </c>
      <c r="AV933" s="47" t="s">
        <v>35</v>
      </c>
      <c r="AW933" s="47" t="s">
        <v>65</v>
      </c>
      <c r="AX933" s="47" t="s">
        <v>66</v>
      </c>
      <c r="AY933" s="48">
        <v>0</v>
      </c>
      <c r="AZ933" s="48">
        <v>0</v>
      </c>
      <c r="BA933" s="48">
        <v>0</v>
      </c>
      <c r="BB933" s="48">
        <v>0</v>
      </c>
      <c r="BC933" s="48">
        <v>0</v>
      </c>
    </row>
    <row r="934" spans="1:55" x14ac:dyDescent="0.3">
      <c r="A934" s="47" t="s">
        <v>465</v>
      </c>
      <c r="B934" s="47" t="s">
        <v>466</v>
      </c>
      <c r="C934" s="47" t="s">
        <v>467</v>
      </c>
      <c r="D934" s="47" t="s">
        <v>468</v>
      </c>
      <c r="E934" s="47" t="s">
        <v>469</v>
      </c>
      <c r="F934" s="47" t="s">
        <v>470</v>
      </c>
      <c r="G934" s="47" t="s">
        <v>558</v>
      </c>
      <c r="H934" s="47" t="s">
        <v>57</v>
      </c>
      <c r="I934" s="47" t="s">
        <v>559</v>
      </c>
      <c r="J934" s="47" t="s">
        <v>58</v>
      </c>
      <c r="K934" s="47" t="s">
        <v>560</v>
      </c>
      <c r="L934" s="47" t="s">
        <v>59</v>
      </c>
      <c r="M934" s="47" t="s">
        <v>596</v>
      </c>
      <c r="N934" s="47" t="s">
        <v>126</v>
      </c>
      <c r="O934" s="47" t="s">
        <v>597</v>
      </c>
      <c r="P934" s="47" t="s">
        <v>127</v>
      </c>
      <c r="Q934" s="47" t="s">
        <v>947</v>
      </c>
      <c r="R934" s="47" t="s">
        <v>142</v>
      </c>
      <c r="S934" s="47" t="s">
        <v>319</v>
      </c>
      <c r="T934" s="47" t="s">
        <v>260</v>
      </c>
      <c r="U934" s="47" t="s">
        <v>2616</v>
      </c>
      <c r="V934" s="47" t="s">
        <v>2617</v>
      </c>
      <c r="W934" s="47" t="s">
        <v>5288</v>
      </c>
      <c r="X934" s="48">
        <v>2965000</v>
      </c>
      <c r="Y934" s="49"/>
      <c r="Z934" s="50"/>
      <c r="AA934" s="47"/>
      <c r="AB934" s="50"/>
      <c r="AC934" s="47"/>
      <c r="AD934" s="47" t="s">
        <v>5452</v>
      </c>
      <c r="AE934" s="47" t="s">
        <v>5315</v>
      </c>
      <c r="AF934" s="47" t="s">
        <v>5289</v>
      </c>
      <c r="AG934" s="51" t="s">
        <v>5229</v>
      </c>
      <c r="AH934" s="52" t="s">
        <v>416</v>
      </c>
      <c r="AI934" s="53"/>
      <c r="AJ934" s="47"/>
      <c r="AK934" s="47" t="s">
        <v>5453</v>
      </c>
      <c r="AL934" s="50">
        <v>45142</v>
      </c>
      <c r="AM934" s="47" t="s">
        <v>5290</v>
      </c>
      <c r="AN934" s="50">
        <v>45139</v>
      </c>
      <c r="AO934" s="47" t="s">
        <v>5184</v>
      </c>
      <c r="AP934" s="47" t="s">
        <v>483</v>
      </c>
      <c r="AQ934" s="47" t="s">
        <v>132</v>
      </c>
      <c r="AR934" s="47" t="s">
        <v>1731</v>
      </c>
      <c r="AS934" s="47" t="s">
        <v>484</v>
      </c>
      <c r="AT934" s="47" t="s">
        <v>1732</v>
      </c>
      <c r="AU934" s="47" t="s">
        <v>261</v>
      </c>
      <c r="AV934" s="47" t="s">
        <v>35</v>
      </c>
      <c r="AW934" s="47" t="s">
        <v>65</v>
      </c>
      <c r="AX934" s="47" t="s">
        <v>66</v>
      </c>
      <c r="AY934" s="48">
        <v>293829</v>
      </c>
      <c r="AZ934" s="48">
        <v>0</v>
      </c>
      <c r="BA934" s="48">
        <v>0</v>
      </c>
      <c r="BB934" s="48">
        <v>53423</v>
      </c>
      <c r="BC934" s="48">
        <v>0</v>
      </c>
    </row>
    <row r="935" spans="1:55" x14ac:dyDescent="0.3">
      <c r="A935" s="47" t="s">
        <v>465</v>
      </c>
      <c r="B935" s="47" t="s">
        <v>466</v>
      </c>
      <c r="C935" s="47" t="s">
        <v>467</v>
      </c>
      <c r="D935" s="47" t="s">
        <v>468</v>
      </c>
      <c r="E935" s="47" t="s">
        <v>469</v>
      </c>
      <c r="F935" s="47" t="s">
        <v>470</v>
      </c>
      <c r="G935" s="47" t="s">
        <v>558</v>
      </c>
      <c r="H935" s="47" t="s">
        <v>57</v>
      </c>
      <c r="I935" s="47" t="s">
        <v>559</v>
      </c>
      <c r="J935" s="47" t="s">
        <v>58</v>
      </c>
      <c r="K935" s="47" t="s">
        <v>560</v>
      </c>
      <c r="L935" s="47" t="s">
        <v>59</v>
      </c>
      <c r="M935" s="47" t="s">
        <v>596</v>
      </c>
      <c r="N935" s="47" t="s">
        <v>126</v>
      </c>
      <c r="O935" s="47" t="s">
        <v>597</v>
      </c>
      <c r="P935" s="47" t="s">
        <v>127</v>
      </c>
      <c r="Q935" s="47" t="s">
        <v>948</v>
      </c>
      <c r="R935" s="47" t="s">
        <v>147</v>
      </c>
      <c r="S935" s="47" t="s">
        <v>320</v>
      </c>
      <c r="T935" s="47" t="s">
        <v>148</v>
      </c>
      <c r="U935" s="47" t="s">
        <v>2624</v>
      </c>
      <c r="V935" s="47" t="s">
        <v>2625</v>
      </c>
      <c r="W935" s="47" t="s">
        <v>5291</v>
      </c>
      <c r="X935" s="48">
        <v>1168000</v>
      </c>
      <c r="Y935" s="49"/>
      <c r="Z935" s="50"/>
      <c r="AA935" s="47"/>
      <c r="AB935" s="50"/>
      <c r="AC935" s="47"/>
      <c r="AD935" s="47" t="s">
        <v>5454</v>
      </c>
      <c r="AE935" s="47" t="s">
        <v>5315</v>
      </c>
      <c r="AF935" s="47" t="s">
        <v>5292</v>
      </c>
      <c r="AG935" s="51" t="s">
        <v>5229</v>
      </c>
      <c r="AH935" s="52" t="s">
        <v>416</v>
      </c>
      <c r="AI935" s="53"/>
      <c r="AJ935" s="47"/>
      <c r="AK935" s="47" t="s">
        <v>5455</v>
      </c>
      <c r="AL935" s="50">
        <v>45142</v>
      </c>
      <c r="AM935" s="47" t="s">
        <v>5293</v>
      </c>
      <c r="AN935" s="50">
        <v>45139</v>
      </c>
      <c r="AO935" s="47" t="s">
        <v>5184</v>
      </c>
      <c r="AP935" s="47" t="s">
        <v>483</v>
      </c>
      <c r="AQ935" s="47" t="s">
        <v>132</v>
      </c>
      <c r="AR935" s="47" t="s">
        <v>2629</v>
      </c>
      <c r="AS935" s="47" t="s">
        <v>484</v>
      </c>
      <c r="AT935" s="47" t="s">
        <v>2630</v>
      </c>
      <c r="AU935" s="47" t="s">
        <v>149</v>
      </c>
      <c r="AV935" s="47" t="s">
        <v>35</v>
      </c>
      <c r="AW935" s="47" t="s">
        <v>65</v>
      </c>
      <c r="AX935" s="47" t="s">
        <v>66</v>
      </c>
      <c r="AY935" s="48">
        <v>0</v>
      </c>
      <c r="AZ935" s="48">
        <v>255600</v>
      </c>
      <c r="BA935" s="48">
        <v>0</v>
      </c>
      <c r="BB935" s="48">
        <v>0</v>
      </c>
      <c r="BC935" s="48">
        <v>0</v>
      </c>
    </row>
    <row r="936" spans="1:55" x14ac:dyDescent="0.3">
      <c r="A936" s="47" t="s">
        <v>465</v>
      </c>
      <c r="B936" s="47" t="s">
        <v>466</v>
      </c>
      <c r="C936" s="47" t="s">
        <v>467</v>
      </c>
      <c r="D936" s="47" t="s">
        <v>468</v>
      </c>
      <c r="E936" s="47" t="s">
        <v>469</v>
      </c>
      <c r="F936" s="47" t="s">
        <v>470</v>
      </c>
      <c r="G936" s="47" t="s">
        <v>558</v>
      </c>
      <c r="H936" s="47" t="s">
        <v>57</v>
      </c>
      <c r="I936" s="47" t="s">
        <v>559</v>
      </c>
      <c r="J936" s="47" t="s">
        <v>58</v>
      </c>
      <c r="K936" s="47" t="s">
        <v>560</v>
      </c>
      <c r="L936" s="47" t="s">
        <v>59</v>
      </c>
      <c r="M936" s="47" t="s">
        <v>596</v>
      </c>
      <c r="N936" s="47" t="s">
        <v>126</v>
      </c>
      <c r="O936" s="47" t="s">
        <v>597</v>
      </c>
      <c r="P936" s="47" t="s">
        <v>127</v>
      </c>
      <c r="Q936" s="47" t="s">
        <v>948</v>
      </c>
      <c r="R936" s="47" t="s">
        <v>147</v>
      </c>
      <c r="S936" s="47" t="s">
        <v>320</v>
      </c>
      <c r="T936" s="47" t="s">
        <v>148</v>
      </c>
      <c r="U936" s="47" t="s">
        <v>2631</v>
      </c>
      <c r="V936" s="47" t="s">
        <v>2632</v>
      </c>
      <c r="W936" s="47" t="s">
        <v>5291</v>
      </c>
      <c r="X936" s="48">
        <v>324000</v>
      </c>
      <c r="Y936" s="49"/>
      <c r="Z936" s="50"/>
      <c r="AA936" s="47"/>
      <c r="AB936" s="50"/>
      <c r="AC936" s="47"/>
      <c r="AD936" s="47" t="s">
        <v>5454</v>
      </c>
      <c r="AE936" s="47" t="s">
        <v>5315</v>
      </c>
      <c r="AF936" s="47" t="s">
        <v>5292</v>
      </c>
      <c r="AG936" s="51" t="s">
        <v>5229</v>
      </c>
      <c r="AH936" s="52" t="s">
        <v>416</v>
      </c>
      <c r="AI936" s="53"/>
      <c r="AJ936" s="47"/>
      <c r="AK936" s="47" t="s">
        <v>5455</v>
      </c>
      <c r="AL936" s="50">
        <v>45142</v>
      </c>
      <c r="AM936" s="47" t="s">
        <v>5293</v>
      </c>
      <c r="AN936" s="50">
        <v>45139</v>
      </c>
      <c r="AO936" s="47" t="s">
        <v>5184</v>
      </c>
      <c r="AP936" s="47" t="s">
        <v>483</v>
      </c>
      <c r="AQ936" s="47" t="s">
        <v>132</v>
      </c>
      <c r="AR936" s="47" t="s">
        <v>2629</v>
      </c>
      <c r="AS936" s="47" t="s">
        <v>484</v>
      </c>
      <c r="AT936" s="47" t="s">
        <v>2630</v>
      </c>
      <c r="AU936" s="47" t="s">
        <v>149</v>
      </c>
      <c r="AV936" s="47" t="s">
        <v>35</v>
      </c>
      <c r="AW936" s="47" t="s">
        <v>65</v>
      </c>
      <c r="AX936" s="47" t="s">
        <v>66</v>
      </c>
      <c r="AY936" s="48">
        <v>0</v>
      </c>
      <c r="AZ936" s="48">
        <v>255600</v>
      </c>
      <c r="BA936" s="48">
        <v>0</v>
      </c>
      <c r="BB936" s="48">
        <v>0</v>
      </c>
      <c r="BC936" s="48">
        <v>0</v>
      </c>
    </row>
    <row r="937" spans="1:55" x14ac:dyDescent="0.3">
      <c r="A937" s="47" t="s">
        <v>465</v>
      </c>
      <c r="B937" s="47" t="s">
        <v>466</v>
      </c>
      <c r="C937" s="47" t="s">
        <v>467</v>
      </c>
      <c r="D937" s="47" t="s">
        <v>468</v>
      </c>
      <c r="E937" s="47" t="s">
        <v>469</v>
      </c>
      <c r="F937" s="47" t="s">
        <v>470</v>
      </c>
      <c r="G937" s="47" t="s">
        <v>558</v>
      </c>
      <c r="H937" s="47" t="s">
        <v>57</v>
      </c>
      <c r="I937" s="47" t="s">
        <v>559</v>
      </c>
      <c r="J937" s="47" t="s">
        <v>58</v>
      </c>
      <c r="K937" s="47" t="s">
        <v>560</v>
      </c>
      <c r="L937" s="47" t="s">
        <v>59</v>
      </c>
      <c r="M937" s="47" t="s">
        <v>596</v>
      </c>
      <c r="N937" s="47" t="s">
        <v>126</v>
      </c>
      <c r="O937" s="47" t="s">
        <v>597</v>
      </c>
      <c r="P937" s="47" t="s">
        <v>127</v>
      </c>
      <c r="Q937" s="47" t="s">
        <v>948</v>
      </c>
      <c r="R937" s="47" t="s">
        <v>147</v>
      </c>
      <c r="S937" s="47" t="s">
        <v>320</v>
      </c>
      <c r="T937" s="47" t="s">
        <v>148</v>
      </c>
      <c r="U937" s="47" t="s">
        <v>2633</v>
      </c>
      <c r="V937" s="47" t="s">
        <v>2634</v>
      </c>
      <c r="W937" s="47" t="s">
        <v>5291</v>
      </c>
      <c r="X937" s="48">
        <v>324000</v>
      </c>
      <c r="Y937" s="49"/>
      <c r="Z937" s="50"/>
      <c r="AA937" s="47"/>
      <c r="AB937" s="50"/>
      <c r="AC937" s="47"/>
      <c r="AD937" s="47" t="s">
        <v>5454</v>
      </c>
      <c r="AE937" s="47" t="s">
        <v>5315</v>
      </c>
      <c r="AF937" s="47" t="s">
        <v>5292</v>
      </c>
      <c r="AG937" s="51" t="s">
        <v>5229</v>
      </c>
      <c r="AH937" s="52" t="s">
        <v>416</v>
      </c>
      <c r="AI937" s="53"/>
      <c r="AJ937" s="47"/>
      <c r="AK937" s="47" t="s">
        <v>5455</v>
      </c>
      <c r="AL937" s="50">
        <v>45142</v>
      </c>
      <c r="AM937" s="47" t="s">
        <v>5293</v>
      </c>
      <c r="AN937" s="50">
        <v>45139</v>
      </c>
      <c r="AO937" s="47" t="s">
        <v>5184</v>
      </c>
      <c r="AP937" s="47" t="s">
        <v>483</v>
      </c>
      <c r="AQ937" s="47" t="s">
        <v>132</v>
      </c>
      <c r="AR937" s="47" t="s">
        <v>2629</v>
      </c>
      <c r="AS937" s="47" t="s">
        <v>484</v>
      </c>
      <c r="AT937" s="47" t="s">
        <v>2630</v>
      </c>
      <c r="AU937" s="47" t="s">
        <v>149</v>
      </c>
      <c r="AV937" s="47" t="s">
        <v>35</v>
      </c>
      <c r="AW937" s="47" t="s">
        <v>65</v>
      </c>
      <c r="AX937" s="47" t="s">
        <v>66</v>
      </c>
      <c r="AY937" s="48">
        <v>0</v>
      </c>
      <c r="AZ937" s="48">
        <v>255600</v>
      </c>
      <c r="BA937" s="48">
        <v>0</v>
      </c>
      <c r="BB937" s="48">
        <v>0</v>
      </c>
      <c r="BC937" s="48">
        <v>0</v>
      </c>
    </row>
    <row r="938" spans="1:55" x14ac:dyDescent="0.3">
      <c r="A938" s="47" t="s">
        <v>465</v>
      </c>
      <c r="B938" s="47" t="s">
        <v>466</v>
      </c>
      <c r="C938" s="47" t="s">
        <v>467</v>
      </c>
      <c r="D938" s="47" t="s">
        <v>468</v>
      </c>
      <c r="E938" s="47" t="s">
        <v>469</v>
      </c>
      <c r="F938" s="47" t="s">
        <v>470</v>
      </c>
      <c r="G938" s="47" t="s">
        <v>558</v>
      </c>
      <c r="H938" s="47" t="s">
        <v>57</v>
      </c>
      <c r="I938" s="47" t="s">
        <v>559</v>
      </c>
      <c r="J938" s="47" t="s">
        <v>58</v>
      </c>
      <c r="K938" s="47" t="s">
        <v>560</v>
      </c>
      <c r="L938" s="47" t="s">
        <v>59</v>
      </c>
      <c r="M938" s="47" t="s">
        <v>596</v>
      </c>
      <c r="N938" s="47" t="s">
        <v>126</v>
      </c>
      <c r="O938" s="47" t="s">
        <v>597</v>
      </c>
      <c r="P938" s="47" t="s">
        <v>127</v>
      </c>
      <c r="Q938" s="47" t="s">
        <v>948</v>
      </c>
      <c r="R938" s="47" t="s">
        <v>147</v>
      </c>
      <c r="S938" s="47" t="s">
        <v>320</v>
      </c>
      <c r="T938" s="47" t="s">
        <v>148</v>
      </c>
      <c r="U938" s="47" t="s">
        <v>2635</v>
      </c>
      <c r="V938" s="47" t="s">
        <v>2636</v>
      </c>
      <c r="W938" s="47" t="s">
        <v>5291</v>
      </c>
      <c r="X938" s="48">
        <v>680000</v>
      </c>
      <c r="Y938" s="49"/>
      <c r="Z938" s="50"/>
      <c r="AA938" s="47"/>
      <c r="AB938" s="50"/>
      <c r="AC938" s="47"/>
      <c r="AD938" s="47" t="s">
        <v>5454</v>
      </c>
      <c r="AE938" s="47" t="s">
        <v>5315</v>
      </c>
      <c r="AF938" s="47" t="s">
        <v>5292</v>
      </c>
      <c r="AG938" s="51" t="s">
        <v>5229</v>
      </c>
      <c r="AH938" s="52" t="s">
        <v>416</v>
      </c>
      <c r="AI938" s="53"/>
      <c r="AJ938" s="47"/>
      <c r="AK938" s="47" t="s">
        <v>5455</v>
      </c>
      <c r="AL938" s="50">
        <v>45142</v>
      </c>
      <c r="AM938" s="47" t="s">
        <v>5293</v>
      </c>
      <c r="AN938" s="50">
        <v>45139</v>
      </c>
      <c r="AO938" s="47" t="s">
        <v>5184</v>
      </c>
      <c r="AP938" s="47" t="s">
        <v>483</v>
      </c>
      <c r="AQ938" s="47" t="s">
        <v>132</v>
      </c>
      <c r="AR938" s="47" t="s">
        <v>2629</v>
      </c>
      <c r="AS938" s="47" t="s">
        <v>484</v>
      </c>
      <c r="AT938" s="47" t="s">
        <v>2630</v>
      </c>
      <c r="AU938" s="47" t="s">
        <v>149</v>
      </c>
      <c r="AV938" s="47" t="s">
        <v>35</v>
      </c>
      <c r="AW938" s="47" t="s">
        <v>65</v>
      </c>
      <c r="AX938" s="47" t="s">
        <v>66</v>
      </c>
      <c r="AY938" s="48">
        <v>0</v>
      </c>
      <c r="AZ938" s="48">
        <v>255600</v>
      </c>
      <c r="BA938" s="48">
        <v>0</v>
      </c>
      <c r="BB938" s="48">
        <v>0</v>
      </c>
      <c r="BC938" s="48">
        <v>0</v>
      </c>
    </row>
    <row r="939" spans="1:55" x14ac:dyDescent="0.3">
      <c r="A939" s="47" t="s">
        <v>465</v>
      </c>
      <c r="B939" s="47" t="s">
        <v>466</v>
      </c>
      <c r="C939" s="47" t="s">
        <v>467</v>
      </c>
      <c r="D939" s="47" t="s">
        <v>468</v>
      </c>
      <c r="E939" s="47" t="s">
        <v>469</v>
      </c>
      <c r="F939" s="47" t="s">
        <v>470</v>
      </c>
      <c r="G939" s="47" t="s">
        <v>558</v>
      </c>
      <c r="H939" s="47" t="s">
        <v>57</v>
      </c>
      <c r="I939" s="47" t="s">
        <v>559</v>
      </c>
      <c r="J939" s="47" t="s">
        <v>58</v>
      </c>
      <c r="K939" s="47" t="s">
        <v>560</v>
      </c>
      <c r="L939" s="47" t="s">
        <v>59</v>
      </c>
      <c r="M939" s="47" t="s">
        <v>596</v>
      </c>
      <c r="N939" s="47" t="s">
        <v>126</v>
      </c>
      <c r="O939" s="47" t="s">
        <v>597</v>
      </c>
      <c r="P939" s="47" t="s">
        <v>127</v>
      </c>
      <c r="Q939" s="47" t="s">
        <v>948</v>
      </c>
      <c r="R939" s="47" t="s">
        <v>147</v>
      </c>
      <c r="S939" s="47" t="s">
        <v>320</v>
      </c>
      <c r="T939" s="47" t="s">
        <v>148</v>
      </c>
      <c r="U939" s="47" t="s">
        <v>2637</v>
      </c>
      <c r="V939" s="47" t="s">
        <v>2638</v>
      </c>
      <c r="W939" s="47" t="s">
        <v>5291</v>
      </c>
      <c r="X939" s="48">
        <v>200000</v>
      </c>
      <c r="Y939" s="49"/>
      <c r="Z939" s="50"/>
      <c r="AA939" s="47"/>
      <c r="AB939" s="50"/>
      <c r="AC939" s="47"/>
      <c r="AD939" s="47" t="s">
        <v>5454</v>
      </c>
      <c r="AE939" s="47" t="s">
        <v>5315</v>
      </c>
      <c r="AF939" s="47" t="s">
        <v>5292</v>
      </c>
      <c r="AG939" s="51" t="s">
        <v>5229</v>
      </c>
      <c r="AH939" s="52" t="s">
        <v>416</v>
      </c>
      <c r="AI939" s="53"/>
      <c r="AJ939" s="47"/>
      <c r="AK939" s="47" t="s">
        <v>5455</v>
      </c>
      <c r="AL939" s="50">
        <v>45142</v>
      </c>
      <c r="AM939" s="47" t="s">
        <v>5293</v>
      </c>
      <c r="AN939" s="50">
        <v>45139</v>
      </c>
      <c r="AO939" s="47" t="s">
        <v>5184</v>
      </c>
      <c r="AP939" s="47" t="s">
        <v>483</v>
      </c>
      <c r="AQ939" s="47" t="s">
        <v>132</v>
      </c>
      <c r="AR939" s="47" t="s">
        <v>2629</v>
      </c>
      <c r="AS939" s="47" t="s">
        <v>484</v>
      </c>
      <c r="AT939" s="47" t="s">
        <v>2630</v>
      </c>
      <c r="AU939" s="47" t="s">
        <v>149</v>
      </c>
      <c r="AV939" s="47" t="s">
        <v>35</v>
      </c>
      <c r="AW939" s="47" t="s">
        <v>65</v>
      </c>
      <c r="AX939" s="47" t="s">
        <v>66</v>
      </c>
      <c r="AY939" s="48">
        <v>0</v>
      </c>
      <c r="AZ939" s="48">
        <v>255600</v>
      </c>
      <c r="BA939" s="48">
        <v>0</v>
      </c>
      <c r="BB939" s="48">
        <v>0</v>
      </c>
      <c r="BC939" s="48">
        <v>0</v>
      </c>
    </row>
    <row r="940" spans="1:55" x14ac:dyDescent="0.3">
      <c r="A940" s="47" t="s">
        <v>465</v>
      </c>
      <c r="B940" s="47" t="s">
        <v>466</v>
      </c>
      <c r="C940" s="47" t="s">
        <v>467</v>
      </c>
      <c r="D940" s="47" t="s">
        <v>468</v>
      </c>
      <c r="E940" s="47" t="s">
        <v>469</v>
      </c>
      <c r="F940" s="47" t="s">
        <v>470</v>
      </c>
      <c r="G940" s="47" t="s">
        <v>558</v>
      </c>
      <c r="H940" s="47" t="s">
        <v>57</v>
      </c>
      <c r="I940" s="47" t="s">
        <v>559</v>
      </c>
      <c r="J940" s="47" t="s">
        <v>58</v>
      </c>
      <c r="K940" s="47" t="s">
        <v>560</v>
      </c>
      <c r="L940" s="47" t="s">
        <v>59</v>
      </c>
      <c r="M940" s="47" t="s">
        <v>596</v>
      </c>
      <c r="N940" s="47" t="s">
        <v>126</v>
      </c>
      <c r="O940" s="47" t="s">
        <v>597</v>
      </c>
      <c r="P940" s="47" t="s">
        <v>127</v>
      </c>
      <c r="Q940" s="47" t="s">
        <v>948</v>
      </c>
      <c r="R940" s="47" t="s">
        <v>147</v>
      </c>
      <c r="S940" s="47" t="s">
        <v>320</v>
      </c>
      <c r="T940" s="47" t="s">
        <v>148</v>
      </c>
      <c r="U940" s="47" t="s">
        <v>2639</v>
      </c>
      <c r="V940" s="47" t="s">
        <v>2640</v>
      </c>
      <c r="W940" s="47" t="s">
        <v>5291</v>
      </c>
      <c r="X940" s="48">
        <v>80000</v>
      </c>
      <c r="Y940" s="49"/>
      <c r="Z940" s="50"/>
      <c r="AA940" s="47"/>
      <c r="AB940" s="50"/>
      <c r="AC940" s="47"/>
      <c r="AD940" s="47" t="s">
        <v>5454</v>
      </c>
      <c r="AE940" s="47" t="s">
        <v>5315</v>
      </c>
      <c r="AF940" s="47" t="s">
        <v>5292</v>
      </c>
      <c r="AG940" s="51" t="s">
        <v>5229</v>
      </c>
      <c r="AH940" s="52" t="s">
        <v>416</v>
      </c>
      <c r="AI940" s="53"/>
      <c r="AJ940" s="47"/>
      <c r="AK940" s="47" t="s">
        <v>5455</v>
      </c>
      <c r="AL940" s="50">
        <v>45142</v>
      </c>
      <c r="AM940" s="47" t="s">
        <v>5293</v>
      </c>
      <c r="AN940" s="50">
        <v>45139</v>
      </c>
      <c r="AO940" s="47" t="s">
        <v>5184</v>
      </c>
      <c r="AP940" s="47" t="s">
        <v>483</v>
      </c>
      <c r="AQ940" s="47" t="s">
        <v>132</v>
      </c>
      <c r="AR940" s="47" t="s">
        <v>2629</v>
      </c>
      <c r="AS940" s="47" t="s">
        <v>484</v>
      </c>
      <c r="AT940" s="47" t="s">
        <v>2630</v>
      </c>
      <c r="AU940" s="47" t="s">
        <v>149</v>
      </c>
      <c r="AV940" s="47" t="s">
        <v>35</v>
      </c>
      <c r="AW940" s="47" t="s">
        <v>65</v>
      </c>
      <c r="AX940" s="47" t="s">
        <v>66</v>
      </c>
      <c r="AY940" s="48">
        <v>0</v>
      </c>
      <c r="AZ940" s="48">
        <v>255600</v>
      </c>
      <c r="BA940" s="48">
        <v>0</v>
      </c>
      <c r="BB940" s="48">
        <v>0</v>
      </c>
      <c r="BC940" s="48">
        <v>0</v>
      </c>
    </row>
    <row r="941" spans="1:55" x14ac:dyDescent="0.3">
      <c r="A941" s="47" t="s">
        <v>465</v>
      </c>
      <c r="B941" s="47" t="s">
        <v>466</v>
      </c>
      <c r="C941" s="47" t="s">
        <v>467</v>
      </c>
      <c r="D941" s="47" t="s">
        <v>468</v>
      </c>
      <c r="E941" s="47" t="s">
        <v>469</v>
      </c>
      <c r="F941" s="47" t="s">
        <v>470</v>
      </c>
      <c r="G941" s="47" t="s">
        <v>558</v>
      </c>
      <c r="H941" s="47" t="s">
        <v>57</v>
      </c>
      <c r="I941" s="47" t="s">
        <v>559</v>
      </c>
      <c r="J941" s="47" t="s">
        <v>58</v>
      </c>
      <c r="K941" s="47" t="s">
        <v>560</v>
      </c>
      <c r="L941" s="47" t="s">
        <v>59</v>
      </c>
      <c r="M941" s="47" t="s">
        <v>596</v>
      </c>
      <c r="N941" s="47" t="s">
        <v>126</v>
      </c>
      <c r="O941" s="47" t="s">
        <v>597</v>
      </c>
      <c r="P941" s="47" t="s">
        <v>127</v>
      </c>
      <c r="Q941" s="47" t="s">
        <v>948</v>
      </c>
      <c r="R941" s="47" t="s">
        <v>147</v>
      </c>
      <c r="S941" s="47" t="s">
        <v>320</v>
      </c>
      <c r="T941" s="47" t="s">
        <v>148</v>
      </c>
      <c r="U941" s="47" t="s">
        <v>2641</v>
      </c>
      <c r="V941" s="47" t="s">
        <v>2642</v>
      </c>
      <c r="W941" s="47" t="s">
        <v>5291</v>
      </c>
      <c r="X941" s="48">
        <v>200000</v>
      </c>
      <c r="Y941" s="49"/>
      <c r="Z941" s="50"/>
      <c r="AA941" s="47"/>
      <c r="AB941" s="50"/>
      <c r="AC941" s="47"/>
      <c r="AD941" s="47" t="s">
        <v>5454</v>
      </c>
      <c r="AE941" s="47" t="s">
        <v>5315</v>
      </c>
      <c r="AF941" s="47" t="s">
        <v>5292</v>
      </c>
      <c r="AG941" s="51" t="s">
        <v>5229</v>
      </c>
      <c r="AH941" s="52" t="s">
        <v>416</v>
      </c>
      <c r="AI941" s="53"/>
      <c r="AJ941" s="47"/>
      <c r="AK941" s="47" t="s">
        <v>5455</v>
      </c>
      <c r="AL941" s="50">
        <v>45142</v>
      </c>
      <c r="AM941" s="47" t="s">
        <v>5293</v>
      </c>
      <c r="AN941" s="50">
        <v>45139</v>
      </c>
      <c r="AO941" s="47" t="s">
        <v>5184</v>
      </c>
      <c r="AP941" s="47" t="s">
        <v>483</v>
      </c>
      <c r="AQ941" s="47" t="s">
        <v>132</v>
      </c>
      <c r="AR941" s="47" t="s">
        <v>2629</v>
      </c>
      <c r="AS941" s="47" t="s">
        <v>484</v>
      </c>
      <c r="AT941" s="47" t="s">
        <v>2630</v>
      </c>
      <c r="AU941" s="47" t="s">
        <v>149</v>
      </c>
      <c r="AV941" s="47" t="s">
        <v>35</v>
      </c>
      <c r="AW941" s="47" t="s">
        <v>65</v>
      </c>
      <c r="AX941" s="47" t="s">
        <v>66</v>
      </c>
      <c r="AY941" s="48">
        <v>0</v>
      </c>
      <c r="AZ941" s="48">
        <v>255600</v>
      </c>
      <c r="BA941" s="48">
        <v>0</v>
      </c>
      <c r="BB941" s="48">
        <v>0</v>
      </c>
      <c r="BC941" s="48">
        <v>0</v>
      </c>
    </row>
    <row r="942" spans="1:55" x14ac:dyDescent="0.3">
      <c r="A942" s="47" t="s">
        <v>465</v>
      </c>
      <c r="B942" s="47" t="s">
        <v>466</v>
      </c>
      <c r="C942" s="47" t="s">
        <v>467</v>
      </c>
      <c r="D942" s="47" t="s">
        <v>468</v>
      </c>
      <c r="E942" s="47" t="s">
        <v>469</v>
      </c>
      <c r="F942" s="47" t="s">
        <v>470</v>
      </c>
      <c r="G942" s="47" t="s">
        <v>558</v>
      </c>
      <c r="H942" s="47" t="s">
        <v>57</v>
      </c>
      <c r="I942" s="47" t="s">
        <v>559</v>
      </c>
      <c r="J942" s="47" t="s">
        <v>58</v>
      </c>
      <c r="K942" s="47" t="s">
        <v>637</v>
      </c>
      <c r="L942" s="47" t="s">
        <v>78</v>
      </c>
      <c r="M942" s="47" t="s">
        <v>638</v>
      </c>
      <c r="N942" s="47" t="s">
        <v>79</v>
      </c>
      <c r="O942" s="47" t="s">
        <v>562</v>
      </c>
      <c r="P942" s="47" t="s">
        <v>80</v>
      </c>
      <c r="Q942" s="47" t="s">
        <v>503</v>
      </c>
      <c r="R942" s="47" t="s">
        <v>639</v>
      </c>
      <c r="S942" s="47" t="s">
        <v>275</v>
      </c>
      <c r="T942" s="47" t="s">
        <v>55</v>
      </c>
      <c r="U942" s="47" t="s">
        <v>84</v>
      </c>
      <c r="V942" s="47" t="s">
        <v>640</v>
      </c>
      <c r="W942" s="47" t="s">
        <v>5294</v>
      </c>
      <c r="X942" s="48">
        <v>47730</v>
      </c>
      <c r="Y942" s="49"/>
      <c r="Z942" s="50"/>
      <c r="AA942" s="47"/>
      <c r="AB942" s="50"/>
      <c r="AC942" s="47"/>
      <c r="AD942" s="47" t="s">
        <v>5456</v>
      </c>
      <c r="AE942" s="47" t="s">
        <v>5315</v>
      </c>
      <c r="AF942" s="47" t="s">
        <v>5295</v>
      </c>
      <c r="AG942" s="51" t="s">
        <v>4286</v>
      </c>
      <c r="AH942" s="52" t="s">
        <v>416</v>
      </c>
      <c r="AI942" s="53"/>
      <c r="AJ942" s="47"/>
      <c r="AK942" s="47" t="s">
        <v>5457</v>
      </c>
      <c r="AL942" s="50">
        <v>45142</v>
      </c>
      <c r="AM942" s="47" t="s">
        <v>5296</v>
      </c>
      <c r="AN942" s="50">
        <v>45101</v>
      </c>
      <c r="AO942" s="47" t="s">
        <v>5297</v>
      </c>
      <c r="AP942" s="47" t="s">
        <v>483</v>
      </c>
      <c r="AQ942" s="47" t="s">
        <v>39</v>
      </c>
      <c r="AR942" s="47" t="s">
        <v>644</v>
      </c>
      <c r="AS942" s="47" t="s">
        <v>484</v>
      </c>
      <c r="AT942" s="47" t="s">
        <v>371</v>
      </c>
      <c r="AU942" s="47" t="s">
        <v>185</v>
      </c>
      <c r="AV942" s="47" t="s">
        <v>35</v>
      </c>
      <c r="AW942" s="47" t="s">
        <v>82</v>
      </c>
      <c r="AX942" s="47" t="s">
        <v>83</v>
      </c>
      <c r="AY942" s="48">
        <v>0</v>
      </c>
      <c r="AZ942" s="48">
        <v>0</v>
      </c>
      <c r="BA942" s="48">
        <v>0</v>
      </c>
      <c r="BB942" s="48">
        <v>0</v>
      </c>
      <c r="BC942" s="48">
        <v>0</v>
      </c>
    </row>
    <row r="943" spans="1:55" x14ac:dyDescent="0.3">
      <c r="A943" s="47" t="s">
        <v>465</v>
      </c>
      <c r="B943" s="47" t="s">
        <v>466</v>
      </c>
      <c r="C943" s="47" t="s">
        <v>467</v>
      </c>
      <c r="D943" s="47" t="s">
        <v>468</v>
      </c>
      <c r="E943" s="47" t="s">
        <v>469</v>
      </c>
      <c r="F943" s="47" t="s">
        <v>470</v>
      </c>
      <c r="G943" s="47" t="s">
        <v>558</v>
      </c>
      <c r="H943" s="47" t="s">
        <v>57</v>
      </c>
      <c r="I943" s="47" t="s">
        <v>559</v>
      </c>
      <c r="J943" s="47" t="s">
        <v>58</v>
      </c>
      <c r="K943" s="47" t="s">
        <v>637</v>
      </c>
      <c r="L943" s="47" t="s">
        <v>78</v>
      </c>
      <c r="M943" s="47" t="s">
        <v>638</v>
      </c>
      <c r="N943" s="47" t="s">
        <v>79</v>
      </c>
      <c r="O943" s="47" t="s">
        <v>562</v>
      </c>
      <c r="P943" s="47" t="s">
        <v>80</v>
      </c>
      <c r="Q943" s="47" t="s">
        <v>503</v>
      </c>
      <c r="R943" s="47" t="s">
        <v>639</v>
      </c>
      <c r="S943" s="47" t="s">
        <v>274</v>
      </c>
      <c r="T943" s="47" t="s">
        <v>41</v>
      </c>
      <c r="U943" s="47" t="s">
        <v>3671</v>
      </c>
      <c r="V943" s="47" t="s">
        <v>3672</v>
      </c>
      <c r="W943" s="47" t="s">
        <v>5298</v>
      </c>
      <c r="X943" s="48">
        <v>1210000</v>
      </c>
      <c r="Y943" s="49"/>
      <c r="Z943" s="50"/>
      <c r="AA943" s="47"/>
      <c r="AB943" s="50"/>
      <c r="AC943" s="47"/>
      <c r="AD943" s="47" t="s">
        <v>5458</v>
      </c>
      <c r="AE943" s="47" t="s">
        <v>5315</v>
      </c>
      <c r="AF943" s="47" t="s">
        <v>5299</v>
      </c>
      <c r="AG943" s="51" t="s">
        <v>4250</v>
      </c>
      <c r="AH943" s="52" t="s">
        <v>416</v>
      </c>
      <c r="AI943" s="53"/>
      <c r="AJ943" s="47"/>
      <c r="AK943" s="47" t="s">
        <v>5459</v>
      </c>
      <c r="AL943" s="50">
        <v>45142</v>
      </c>
      <c r="AM943" s="47" t="s">
        <v>5300</v>
      </c>
      <c r="AN943" s="50">
        <v>45110</v>
      </c>
      <c r="AO943" s="47" t="s">
        <v>5297</v>
      </c>
      <c r="AP943" s="47" t="s">
        <v>483</v>
      </c>
      <c r="AQ943" s="47" t="s">
        <v>39</v>
      </c>
      <c r="AR943" s="47" t="s">
        <v>495</v>
      </c>
      <c r="AS943" s="47" t="s">
        <v>484</v>
      </c>
      <c r="AT943" s="47" t="s">
        <v>371</v>
      </c>
      <c r="AU943" s="47" t="s">
        <v>327</v>
      </c>
      <c r="AV943" s="47" t="s">
        <v>35</v>
      </c>
      <c r="AW943" s="47" t="s">
        <v>82</v>
      </c>
      <c r="AX943" s="47" t="s">
        <v>83</v>
      </c>
      <c r="AY943" s="48">
        <v>0</v>
      </c>
      <c r="AZ943" s="48">
        <v>0</v>
      </c>
      <c r="BA943" s="48">
        <v>0</v>
      </c>
      <c r="BB943" s="48">
        <v>0</v>
      </c>
      <c r="BC943" s="48">
        <v>0</v>
      </c>
    </row>
    <row r="944" spans="1:55" x14ac:dyDescent="0.3">
      <c r="A944" s="47" t="s">
        <v>465</v>
      </c>
      <c r="B944" s="47" t="s">
        <v>466</v>
      </c>
      <c r="C944" s="47" t="s">
        <v>467</v>
      </c>
      <c r="D944" s="47" t="s">
        <v>468</v>
      </c>
      <c r="E944" s="47" t="s">
        <v>469</v>
      </c>
      <c r="F944" s="47" t="s">
        <v>470</v>
      </c>
      <c r="G944" s="47" t="s">
        <v>558</v>
      </c>
      <c r="H944" s="47" t="s">
        <v>57</v>
      </c>
      <c r="I944" s="47" t="s">
        <v>559</v>
      </c>
      <c r="J944" s="47" t="s">
        <v>58</v>
      </c>
      <c r="K944" s="47" t="s">
        <v>637</v>
      </c>
      <c r="L944" s="47" t="s">
        <v>78</v>
      </c>
      <c r="M944" s="47" t="s">
        <v>638</v>
      </c>
      <c r="N944" s="47" t="s">
        <v>79</v>
      </c>
      <c r="O944" s="47" t="s">
        <v>562</v>
      </c>
      <c r="P944" s="47" t="s">
        <v>80</v>
      </c>
      <c r="Q944" s="47" t="s">
        <v>476</v>
      </c>
      <c r="R944" s="47" t="s">
        <v>957</v>
      </c>
      <c r="S944" s="47" t="s">
        <v>274</v>
      </c>
      <c r="T944" s="47" t="s">
        <v>41</v>
      </c>
      <c r="U944" s="47" t="s">
        <v>1774</v>
      </c>
      <c r="V944" s="47" t="s">
        <v>1775</v>
      </c>
      <c r="W944" s="47" t="s">
        <v>5301</v>
      </c>
      <c r="X944" s="48">
        <v>1037000</v>
      </c>
      <c r="Y944" s="49"/>
      <c r="Z944" s="50"/>
      <c r="AA944" s="47"/>
      <c r="AB944" s="50"/>
      <c r="AC944" s="47"/>
      <c r="AD944" s="47" t="s">
        <v>5460</v>
      </c>
      <c r="AE944" s="47" t="s">
        <v>5315</v>
      </c>
      <c r="AF944" s="47" t="s">
        <v>5302</v>
      </c>
      <c r="AG944" s="51" t="s">
        <v>4505</v>
      </c>
      <c r="AH944" s="52" t="s">
        <v>416</v>
      </c>
      <c r="AI944" s="53"/>
      <c r="AJ944" s="47"/>
      <c r="AK944" s="47" t="s">
        <v>5461</v>
      </c>
      <c r="AL944" s="50">
        <v>45142</v>
      </c>
      <c r="AM944" s="47" t="s">
        <v>5303</v>
      </c>
      <c r="AN944" s="50">
        <v>45113</v>
      </c>
      <c r="AO944" s="47" t="s">
        <v>5297</v>
      </c>
      <c r="AP944" s="47" t="s">
        <v>483</v>
      </c>
      <c r="AQ944" s="47" t="s">
        <v>39</v>
      </c>
      <c r="AR944" s="47" t="s">
        <v>495</v>
      </c>
      <c r="AS944" s="47" t="s">
        <v>484</v>
      </c>
      <c r="AT944" s="47" t="s">
        <v>1770</v>
      </c>
      <c r="AU944" s="47" t="s">
        <v>113</v>
      </c>
      <c r="AV944" s="47" t="s">
        <v>35</v>
      </c>
      <c r="AW944" s="47" t="s">
        <v>82</v>
      </c>
      <c r="AX944" s="47" t="s">
        <v>83</v>
      </c>
      <c r="AY944" s="48">
        <v>0</v>
      </c>
      <c r="AZ944" s="48">
        <v>0</v>
      </c>
      <c r="BA944" s="48">
        <v>0</v>
      </c>
      <c r="BB944" s="48">
        <v>0</v>
      </c>
      <c r="BC944" s="48">
        <v>0</v>
      </c>
    </row>
    <row r="945" spans="1:55" x14ac:dyDescent="0.3">
      <c r="A945" s="47" t="s">
        <v>465</v>
      </c>
      <c r="B945" s="47" t="s">
        <v>466</v>
      </c>
      <c r="C945" s="47" t="s">
        <v>467</v>
      </c>
      <c r="D945" s="47" t="s">
        <v>468</v>
      </c>
      <c r="E945" s="47" t="s">
        <v>469</v>
      </c>
      <c r="F945" s="47" t="s">
        <v>470</v>
      </c>
      <c r="G945" s="47" t="s">
        <v>558</v>
      </c>
      <c r="H945" s="47" t="s">
        <v>57</v>
      </c>
      <c r="I945" s="47" t="s">
        <v>559</v>
      </c>
      <c r="J945" s="47" t="s">
        <v>58</v>
      </c>
      <c r="K945" s="47" t="s">
        <v>637</v>
      </c>
      <c r="L945" s="47" t="s">
        <v>78</v>
      </c>
      <c r="M945" s="47" t="s">
        <v>660</v>
      </c>
      <c r="N945" s="47" t="s">
        <v>85</v>
      </c>
      <c r="O945" s="47" t="s">
        <v>562</v>
      </c>
      <c r="P945" s="47" t="s">
        <v>86</v>
      </c>
      <c r="Q945" s="47" t="s">
        <v>476</v>
      </c>
      <c r="R945" s="47" t="s">
        <v>668</v>
      </c>
      <c r="S945" s="47" t="s">
        <v>271</v>
      </c>
      <c r="T945" s="47" t="s">
        <v>33</v>
      </c>
      <c r="U945" s="47" t="s">
        <v>267</v>
      </c>
      <c r="V945" s="47" t="s">
        <v>669</v>
      </c>
      <c r="W945" s="47" t="s">
        <v>5304</v>
      </c>
      <c r="X945" s="48">
        <v>1495000</v>
      </c>
      <c r="Y945" s="49"/>
      <c r="Z945" s="50"/>
      <c r="AA945" s="47"/>
      <c r="AB945" s="50"/>
      <c r="AC945" s="47"/>
      <c r="AD945" s="47" t="s">
        <v>5462</v>
      </c>
      <c r="AE945" s="47" t="s">
        <v>5315</v>
      </c>
      <c r="AF945" s="47" t="s">
        <v>5305</v>
      </c>
      <c r="AG945" s="51" t="s">
        <v>4436</v>
      </c>
      <c r="AH945" s="52" t="s">
        <v>416</v>
      </c>
      <c r="AI945" s="53"/>
      <c r="AJ945" s="47"/>
      <c r="AK945" s="47" t="s">
        <v>5463</v>
      </c>
      <c r="AL945" s="50">
        <v>45142</v>
      </c>
      <c r="AM945" s="47" t="s">
        <v>5306</v>
      </c>
      <c r="AN945" s="50">
        <v>45119</v>
      </c>
      <c r="AO945" s="47" t="s">
        <v>5184</v>
      </c>
      <c r="AP945" s="47" t="s">
        <v>483</v>
      </c>
      <c r="AQ945" s="47" t="s">
        <v>39</v>
      </c>
      <c r="AR945" s="47" t="s">
        <v>272</v>
      </c>
      <c r="AS945" s="47" t="s">
        <v>484</v>
      </c>
      <c r="AT945" s="47" t="s">
        <v>386</v>
      </c>
      <c r="AU945" s="47" t="s">
        <v>87</v>
      </c>
      <c r="AV945" s="47" t="s">
        <v>35</v>
      </c>
      <c r="AW945" s="47" t="s">
        <v>65</v>
      </c>
      <c r="AX945" s="47" t="s">
        <v>88</v>
      </c>
      <c r="AY945" s="48">
        <v>0</v>
      </c>
      <c r="AZ945" s="48">
        <v>0</v>
      </c>
      <c r="BA945" s="48">
        <v>0</v>
      </c>
      <c r="BB945" s="48">
        <v>29900</v>
      </c>
      <c r="BC945" s="48">
        <v>0</v>
      </c>
    </row>
    <row r="946" spans="1:55" x14ac:dyDescent="0.3">
      <c r="A946" s="47" t="s">
        <v>465</v>
      </c>
      <c r="B946" s="47" t="s">
        <v>466</v>
      </c>
      <c r="C946" s="47" t="s">
        <v>467</v>
      </c>
      <c r="D946" s="47" t="s">
        <v>468</v>
      </c>
      <c r="E946" s="47" t="s">
        <v>469</v>
      </c>
      <c r="F946" s="47" t="s">
        <v>470</v>
      </c>
      <c r="G946" s="47" t="s">
        <v>558</v>
      </c>
      <c r="H946" s="47" t="s">
        <v>57</v>
      </c>
      <c r="I946" s="47" t="s">
        <v>559</v>
      </c>
      <c r="J946" s="47" t="s">
        <v>58</v>
      </c>
      <c r="K946" s="47" t="s">
        <v>637</v>
      </c>
      <c r="L946" s="47" t="s">
        <v>78</v>
      </c>
      <c r="M946" s="47" t="s">
        <v>660</v>
      </c>
      <c r="N946" s="47" t="s">
        <v>85</v>
      </c>
      <c r="O946" s="47" t="s">
        <v>562</v>
      </c>
      <c r="P946" s="47" t="s">
        <v>86</v>
      </c>
      <c r="Q946" s="47" t="s">
        <v>476</v>
      </c>
      <c r="R946" s="47" t="s">
        <v>668</v>
      </c>
      <c r="S946" s="47" t="s">
        <v>271</v>
      </c>
      <c r="T946" s="47" t="s">
        <v>33</v>
      </c>
      <c r="U946" s="47" t="s">
        <v>90</v>
      </c>
      <c r="V946" s="47" t="s">
        <v>673</v>
      </c>
      <c r="W946" s="47" t="s">
        <v>5307</v>
      </c>
      <c r="X946" s="48">
        <v>1500000</v>
      </c>
      <c r="Y946" s="49"/>
      <c r="Z946" s="50"/>
      <c r="AA946" s="47"/>
      <c r="AB946" s="50"/>
      <c r="AC946" s="47"/>
      <c r="AD946" s="47" t="s">
        <v>5464</v>
      </c>
      <c r="AE946" s="47" t="s">
        <v>5315</v>
      </c>
      <c r="AF946" s="47" t="s">
        <v>5308</v>
      </c>
      <c r="AG946" s="51" t="s">
        <v>4469</v>
      </c>
      <c r="AH946" s="52" t="s">
        <v>416</v>
      </c>
      <c r="AI946" s="53"/>
      <c r="AJ946" s="47"/>
      <c r="AK946" s="47" t="s">
        <v>5465</v>
      </c>
      <c r="AL946" s="50">
        <v>45142</v>
      </c>
      <c r="AM946" s="47" t="s">
        <v>5309</v>
      </c>
      <c r="AN946" s="50">
        <v>45121</v>
      </c>
      <c r="AO946" s="47" t="s">
        <v>5184</v>
      </c>
      <c r="AP946" s="47" t="s">
        <v>483</v>
      </c>
      <c r="AQ946" s="47" t="s">
        <v>39</v>
      </c>
      <c r="AR946" s="47" t="s">
        <v>272</v>
      </c>
      <c r="AS946" s="47" t="s">
        <v>484</v>
      </c>
      <c r="AT946" s="47" t="s">
        <v>386</v>
      </c>
      <c r="AU946" s="47" t="s">
        <v>87</v>
      </c>
      <c r="AV946" s="47" t="s">
        <v>35</v>
      </c>
      <c r="AW946" s="47" t="s">
        <v>65</v>
      </c>
      <c r="AX946" s="47" t="s">
        <v>88</v>
      </c>
      <c r="AY946" s="48">
        <v>0</v>
      </c>
      <c r="AZ946" s="48">
        <v>0</v>
      </c>
      <c r="BA946" s="48">
        <v>0</v>
      </c>
      <c r="BB946" s="48">
        <v>0</v>
      </c>
      <c r="BC946" s="48">
        <v>0</v>
      </c>
    </row>
    <row r="947" spans="1:55" x14ac:dyDescent="0.3">
      <c r="A947" s="47" t="s">
        <v>465</v>
      </c>
      <c r="B947" s="47" t="s">
        <v>466</v>
      </c>
      <c r="C947" s="47" t="s">
        <v>467</v>
      </c>
      <c r="D947" s="47" t="s">
        <v>468</v>
      </c>
      <c r="E947" s="47" t="s">
        <v>469</v>
      </c>
      <c r="F947" s="47" t="s">
        <v>470</v>
      </c>
      <c r="G947" s="47" t="s">
        <v>558</v>
      </c>
      <c r="H947" s="47" t="s">
        <v>57</v>
      </c>
      <c r="I947" s="47" t="s">
        <v>559</v>
      </c>
      <c r="J947" s="47" t="s">
        <v>58</v>
      </c>
      <c r="K947" s="47" t="s">
        <v>637</v>
      </c>
      <c r="L947" s="47" t="s">
        <v>78</v>
      </c>
      <c r="M947" s="47" t="s">
        <v>660</v>
      </c>
      <c r="N947" s="47" t="s">
        <v>85</v>
      </c>
      <c r="O947" s="47" t="s">
        <v>562</v>
      </c>
      <c r="P947" s="47" t="s">
        <v>86</v>
      </c>
      <c r="Q947" s="47" t="s">
        <v>476</v>
      </c>
      <c r="R947" s="47" t="s">
        <v>668</v>
      </c>
      <c r="S947" s="47" t="s">
        <v>271</v>
      </c>
      <c r="T947" s="47" t="s">
        <v>33</v>
      </c>
      <c r="U947" s="47" t="s">
        <v>89</v>
      </c>
      <c r="V947" s="47" t="s">
        <v>677</v>
      </c>
      <c r="W947" s="47" t="s">
        <v>5310</v>
      </c>
      <c r="X947" s="48">
        <v>990000</v>
      </c>
      <c r="Y947" s="49"/>
      <c r="Z947" s="50"/>
      <c r="AA947" s="47"/>
      <c r="AB947" s="50"/>
      <c r="AC947" s="47"/>
      <c r="AD947" s="47" t="s">
        <v>5466</v>
      </c>
      <c r="AE947" s="47" t="s">
        <v>5315</v>
      </c>
      <c r="AF947" s="47" t="s">
        <v>5311</v>
      </c>
      <c r="AG947" s="51" t="s">
        <v>4566</v>
      </c>
      <c r="AH947" s="52" t="s">
        <v>416</v>
      </c>
      <c r="AI947" s="53"/>
      <c r="AJ947" s="47"/>
      <c r="AK947" s="47" t="s">
        <v>5467</v>
      </c>
      <c r="AL947" s="50">
        <v>45142</v>
      </c>
      <c r="AM947" s="47" t="s">
        <v>5312</v>
      </c>
      <c r="AN947" s="50">
        <v>45124</v>
      </c>
      <c r="AO947" s="47" t="s">
        <v>5184</v>
      </c>
      <c r="AP947" s="47" t="s">
        <v>483</v>
      </c>
      <c r="AQ947" s="47" t="s">
        <v>39</v>
      </c>
      <c r="AR947" s="47" t="s">
        <v>272</v>
      </c>
      <c r="AS947" s="47" t="s">
        <v>484</v>
      </c>
      <c r="AT947" s="47" t="s">
        <v>386</v>
      </c>
      <c r="AU947" s="47" t="s">
        <v>87</v>
      </c>
      <c r="AV947" s="47" t="s">
        <v>35</v>
      </c>
      <c r="AW947" s="47" t="s">
        <v>65</v>
      </c>
      <c r="AX947" s="47" t="s">
        <v>88</v>
      </c>
      <c r="AY947" s="48">
        <v>0</v>
      </c>
      <c r="AZ947" s="48">
        <v>0</v>
      </c>
      <c r="BA947" s="48">
        <v>0</v>
      </c>
      <c r="BB947" s="48">
        <v>0</v>
      </c>
      <c r="BC947" s="48">
        <v>0</v>
      </c>
    </row>
    <row r="948" spans="1:55" x14ac:dyDescent="0.3">
      <c r="A948" s="47" t="s">
        <v>465</v>
      </c>
      <c r="B948" s="47" t="s">
        <v>466</v>
      </c>
      <c r="C948" s="47" t="s">
        <v>467</v>
      </c>
      <c r="D948" s="47" t="s">
        <v>468</v>
      </c>
      <c r="E948" s="47" t="s">
        <v>469</v>
      </c>
      <c r="F948" s="47" t="s">
        <v>470</v>
      </c>
      <c r="G948" s="47" t="s">
        <v>558</v>
      </c>
      <c r="H948" s="47" t="s">
        <v>57</v>
      </c>
      <c r="I948" s="47" t="s">
        <v>559</v>
      </c>
      <c r="J948" s="47" t="s">
        <v>58</v>
      </c>
      <c r="K948" s="47" t="s">
        <v>637</v>
      </c>
      <c r="L948" s="47" t="s">
        <v>78</v>
      </c>
      <c r="M948" s="47" t="s">
        <v>660</v>
      </c>
      <c r="N948" s="47" t="s">
        <v>85</v>
      </c>
      <c r="O948" s="47" t="s">
        <v>562</v>
      </c>
      <c r="P948" s="47" t="s">
        <v>86</v>
      </c>
      <c r="Q948" s="47" t="s">
        <v>577</v>
      </c>
      <c r="R948" s="47" t="s">
        <v>959</v>
      </c>
      <c r="S948" s="47" t="s">
        <v>274</v>
      </c>
      <c r="T948" s="47" t="s">
        <v>41</v>
      </c>
      <c r="U948" s="47" t="s">
        <v>2253</v>
      </c>
      <c r="V948" s="47" t="s">
        <v>2254</v>
      </c>
      <c r="W948" s="47" t="s">
        <v>5313</v>
      </c>
      <c r="X948" s="48">
        <v>1200000</v>
      </c>
      <c r="Y948" s="49"/>
      <c r="Z948" s="50"/>
      <c r="AA948" s="47"/>
      <c r="AB948" s="50"/>
      <c r="AC948" s="47"/>
      <c r="AD948" s="47" t="s">
        <v>5468</v>
      </c>
      <c r="AE948" s="47" t="s">
        <v>5315</v>
      </c>
      <c r="AF948" s="47" t="s">
        <v>5314</v>
      </c>
      <c r="AG948" s="51" t="s">
        <v>5315</v>
      </c>
      <c r="AH948" s="52" t="s">
        <v>416</v>
      </c>
      <c r="AI948" s="53"/>
      <c r="AJ948" s="47"/>
      <c r="AK948" s="47" t="s">
        <v>5469</v>
      </c>
      <c r="AL948" s="50">
        <v>45142</v>
      </c>
      <c r="AM948" s="47" t="s">
        <v>5316</v>
      </c>
      <c r="AN948" s="50">
        <v>45142</v>
      </c>
      <c r="AO948" s="47" t="s">
        <v>5184</v>
      </c>
      <c r="AP948" s="47" t="s">
        <v>483</v>
      </c>
      <c r="AQ948" s="47" t="s">
        <v>39</v>
      </c>
      <c r="AR948" s="47" t="s">
        <v>495</v>
      </c>
      <c r="AS948" s="47" t="s">
        <v>484</v>
      </c>
      <c r="AT948" s="47" t="s">
        <v>2233</v>
      </c>
      <c r="AU948" s="47" t="s">
        <v>332</v>
      </c>
      <c r="AV948" s="47" t="s">
        <v>35</v>
      </c>
      <c r="AW948" s="47" t="s">
        <v>65</v>
      </c>
      <c r="AX948" s="47" t="s">
        <v>88</v>
      </c>
      <c r="AY948" s="48">
        <v>0</v>
      </c>
      <c r="AZ948" s="48">
        <v>0</v>
      </c>
      <c r="BA948" s="48">
        <v>0</v>
      </c>
      <c r="BB948" s="48">
        <v>0</v>
      </c>
      <c r="BC948" s="48">
        <v>0</v>
      </c>
    </row>
    <row r="949" spans="1:55" x14ac:dyDescent="0.3">
      <c r="A949" s="47" t="s">
        <v>465</v>
      </c>
      <c r="B949" s="47" t="s">
        <v>466</v>
      </c>
      <c r="C949" s="47" t="s">
        <v>467</v>
      </c>
      <c r="D949" s="47" t="s">
        <v>468</v>
      </c>
      <c r="E949" s="47" t="s">
        <v>469</v>
      </c>
      <c r="F949" s="47" t="s">
        <v>470</v>
      </c>
      <c r="G949" s="47" t="s">
        <v>558</v>
      </c>
      <c r="H949" s="47" t="s">
        <v>57</v>
      </c>
      <c r="I949" s="47" t="s">
        <v>559</v>
      </c>
      <c r="J949" s="47" t="s">
        <v>58</v>
      </c>
      <c r="K949" s="47" t="s">
        <v>637</v>
      </c>
      <c r="L949" s="47" t="s">
        <v>78</v>
      </c>
      <c r="M949" s="47" t="s">
        <v>660</v>
      </c>
      <c r="N949" s="47" t="s">
        <v>85</v>
      </c>
      <c r="O949" s="47" t="s">
        <v>562</v>
      </c>
      <c r="P949" s="47" t="s">
        <v>86</v>
      </c>
      <c r="Q949" s="47" t="s">
        <v>582</v>
      </c>
      <c r="R949" s="47" t="s">
        <v>695</v>
      </c>
      <c r="S949" s="47" t="s">
        <v>271</v>
      </c>
      <c r="T949" s="47" t="s">
        <v>33</v>
      </c>
      <c r="U949" s="47" t="s">
        <v>354</v>
      </c>
      <c r="V949" s="47" t="s">
        <v>696</v>
      </c>
      <c r="W949" s="47" t="s">
        <v>5317</v>
      </c>
      <c r="X949" s="48">
        <v>176000</v>
      </c>
      <c r="Y949" s="49"/>
      <c r="Z949" s="50"/>
      <c r="AA949" s="47"/>
      <c r="AB949" s="50"/>
      <c r="AC949" s="47"/>
      <c r="AD949" s="47" t="s">
        <v>5470</v>
      </c>
      <c r="AE949" s="47" t="s">
        <v>5315</v>
      </c>
      <c r="AF949" s="47" t="s">
        <v>5318</v>
      </c>
      <c r="AG949" s="51" t="s">
        <v>5263</v>
      </c>
      <c r="AH949" s="52" t="s">
        <v>416</v>
      </c>
      <c r="AI949" s="53"/>
      <c r="AJ949" s="47"/>
      <c r="AK949" s="47" t="s">
        <v>5471</v>
      </c>
      <c r="AL949" s="50">
        <v>45142</v>
      </c>
      <c r="AM949" s="47" t="s">
        <v>5319</v>
      </c>
      <c r="AN949" s="50">
        <v>45141</v>
      </c>
      <c r="AO949" s="47" t="s">
        <v>5184</v>
      </c>
      <c r="AP949" s="47" t="s">
        <v>483</v>
      </c>
      <c r="AQ949" s="47" t="s">
        <v>39</v>
      </c>
      <c r="AR949" s="47" t="s">
        <v>272</v>
      </c>
      <c r="AS949" s="47" t="s">
        <v>484</v>
      </c>
      <c r="AT949" s="47" t="s">
        <v>385</v>
      </c>
      <c r="AU949" s="47" t="s">
        <v>93</v>
      </c>
      <c r="AV949" s="47" t="s">
        <v>35</v>
      </c>
      <c r="AW949" s="47" t="s">
        <v>65</v>
      </c>
      <c r="AX949" s="47" t="s">
        <v>88</v>
      </c>
      <c r="AY949" s="48">
        <v>0</v>
      </c>
      <c r="AZ949" s="48">
        <v>0</v>
      </c>
      <c r="BA949" s="48">
        <v>0</v>
      </c>
      <c r="BB949" s="48">
        <v>0</v>
      </c>
      <c r="BC949" s="48">
        <v>0</v>
      </c>
    </row>
    <row r="950" spans="1:55" x14ac:dyDescent="0.3">
      <c r="A950" s="47" t="s">
        <v>465</v>
      </c>
      <c r="B950" s="47" t="s">
        <v>466</v>
      </c>
      <c r="C950" s="47" t="s">
        <v>467</v>
      </c>
      <c r="D950" s="47" t="s">
        <v>468</v>
      </c>
      <c r="E950" s="47" t="s">
        <v>469</v>
      </c>
      <c r="F950" s="47" t="s">
        <v>470</v>
      </c>
      <c r="G950" s="47" t="s">
        <v>558</v>
      </c>
      <c r="H950" s="47" t="s">
        <v>57</v>
      </c>
      <c r="I950" s="47" t="s">
        <v>559</v>
      </c>
      <c r="J950" s="47" t="s">
        <v>58</v>
      </c>
      <c r="K950" s="47" t="s">
        <v>637</v>
      </c>
      <c r="L950" s="47" t="s">
        <v>78</v>
      </c>
      <c r="M950" s="47" t="s">
        <v>660</v>
      </c>
      <c r="N950" s="47" t="s">
        <v>85</v>
      </c>
      <c r="O950" s="47" t="s">
        <v>562</v>
      </c>
      <c r="P950" s="47" t="s">
        <v>86</v>
      </c>
      <c r="Q950" s="47" t="s">
        <v>582</v>
      </c>
      <c r="R950" s="47" t="s">
        <v>695</v>
      </c>
      <c r="S950" s="47" t="s">
        <v>274</v>
      </c>
      <c r="T950" s="47" t="s">
        <v>41</v>
      </c>
      <c r="U950" s="47" t="s">
        <v>708</v>
      </c>
      <c r="V950" s="47" t="s">
        <v>709</v>
      </c>
      <c r="W950" s="47" t="s">
        <v>5320</v>
      </c>
      <c r="X950" s="48">
        <v>1050000</v>
      </c>
      <c r="Y950" s="49"/>
      <c r="Z950" s="50"/>
      <c r="AA950" s="47"/>
      <c r="AB950" s="50"/>
      <c r="AC950" s="47"/>
      <c r="AD950" s="47" t="s">
        <v>5472</v>
      </c>
      <c r="AE950" s="47" t="s">
        <v>5315</v>
      </c>
      <c r="AF950" s="47" t="s">
        <v>5321</v>
      </c>
      <c r="AG950" s="51" t="s">
        <v>5263</v>
      </c>
      <c r="AH950" s="52" t="s">
        <v>416</v>
      </c>
      <c r="AI950" s="53"/>
      <c r="AJ950" s="47"/>
      <c r="AK950" s="47" t="s">
        <v>5473</v>
      </c>
      <c r="AL950" s="50">
        <v>45142</v>
      </c>
      <c r="AM950" s="47" t="s">
        <v>5322</v>
      </c>
      <c r="AN950" s="50">
        <v>45141</v>
      </c>
      <c r="AO950" s="47" t="s">
        <v>5184</v>
      </c>
      <c r="AP950" s="47" t="s">
        <v>483</v>
      </c>
      <c r="AQ950" s="47" t="s">
        <v>39</v>
      </c>
      <c r="AR950" s="47" t="s">
        <v>495</v>
      </c>
      <c r="AS950" s="47" t="s">
        <v>484</v>
      </c>
      <c r="AT950" s="47" t="s">
        <v>385</v>
      </c>
      <c r="AU950" s="47" t="s">
        <v>335</v>
      </c>
      <c r="AV950" s="47" t="s">
        <v>35</v>
      </c>
      <c r="AW950" s="47" t="s">
        <v>65</v>
      </c>
      <c r="AX950" s="47" t="s">
        <v>88</v>
      </c>
      <c r="AY950" s="48">
        <v>0</v>
      </c>
      <c r="AZ950" s="48">
        <v>0</v>
      </c>
      <c r="BA950" s="48">
        <v>0</v>
      </c>
      <c r="BB950" s="48">
        <v>0</v>
      </c>
      <c r="BC950" s="48">
        <v>0</v>
      </c>
    </row>
    <row r="951" spans="1:55" x14ac:dyDescent="0.3">
      <c r="A951" s="47" t="s">
        <v>465</v>
      </c>
      <c r="B951" s="47" t="s">
        <v>466</v>
      </c>
      <c r="C951" s="47" t="s">
        <v>467</v>
      </c>
      <c r="D951" s="47" t="s">
        <v>468</v>
      </c>
      <c r="E951" s="47" t="s">
        <v>469</v>
      </c>
      <c r="F951" s="47" t="s">
        <v>470</v>
      </c>
      <c r="G951" s="47" t="s">
        <v>558</v>
      </c>
      <c r="H951" s="47" t="s">
        <v>57</v>
      </c>
      <c r="I951" s="47" t="s">
        <v>559</v>
      </c>
      <c r="J951" s="47" t="s">
        <v>58</v>
      </c>
      <c r="K951" s="47" t="s">
        <v>637</v>
      </c>
      <c r="L951" s="47" t="s">
        <v>78</v>
      </c>
      <c r="M951" s="47" t="s">
        <v>660</v>
      </c>
      <c r="N951" s="47" t="s">
        <v>85</v>
      </c>
      <c r="O951" s="47" t="s">
        <v>562</v>
      </c>
      <c r="P951" s="47" t="s">
        <v>86</v>
      </c>
      <c r="Q951" s="47" t="s">
        <v>759</v>
      </c>
      <c r="R951" s="47" t="s">
        <v>960</v>
      </c>
      <c r="S951" s="47" t="s">
        <v>274</v>
      </c>
      <c r="T951" s="47" t="s">
        <v>41</v>
      </c>
      <c r="U951" s="47" t="s">
        <v>5323</v>
      </c>
      <c r="V951" s="47" t="s">
        <v>5324</v>
      </c>
      <c r="W951" s="47" t="s">
        <v>5325</v>
      </c>
      <c r="X951" s="48">
        <v>1821000</v>
      </c>
      <c r="Y951" s="49"/>
      <c r="Z951" s="50"/>
      <c r="AA951" s="47"/>
      <c r="AB951" s="50"/>
      <c r="AC951" s="47"/>
      <c r="AD951" s="47" t="s">
        <v>5474</v>
      </c>
      <c r="AE951" s="47" t="s">
        <v>5315</v>
      </c>
      <c r="AF951" s="47" t="s">
        <v>5326</v>
      </c>
      <c r="AG951" s="51" t="s">
        <v>5225</v>
      </c>
      <c r="AH951" s="52" t="s">
        <v>416</v>
      </c>
      <c r="AI951" s="53"/>
      <c r="AJ951" s="47"/>
      <c r="AK951" s="47" t="s">
        <v>5475</v>
      </c>
      <c r="AL951" s="50">
        <v>45142</v>
      </c>
      <c r="AM951" s="47" t="s">
        <v>5327</v>
      </c>
      <c r="AN951" s="50">
        <v>45138</v>
      </c>
      <c r="AO951" s="47" t="s">
        <v>5184</v>
      </c>
      <c r="AP951" s="47" t="s">
        <v>483</v>
      </c>
      <c r="AQ951" s="47" t="s">
        <v>39</v>
      </c>
      <c r="AR951" s="47" t="s">
        <v>495</v>
      </c>
      <c r="AS951" s="47" t="s">
        <v>484</v>
      </c>
      <c r="AT951" s="47" t="s">
        <v>5328</v>
      </c>
      <c r="AU951" s="47" t="s">
        <v>155</v>
      </c>
      <c r="AV951" s="47" t="s">
        <v>35</v>
      </c>
      <c r="AW951" s="47" t="s">
        <v>65</v>
      </c>
      <c r="AX951" s="47" t="s">
        <v>88</v>
      </c>
      <c r="AY951" s="48">
        <v>0</v>
      </c>
      <c r="AZ951" s="48">
        <v>0</v>
      </c>
      <c r="BA951" s="48">
        <v>0</v>
      </c>
      <c r="BB951" s="48">
        <v>0</v>
      </c>
      <c r="BC951" s="48">
        <v>0</v>
      </c>
    </row>
    <row r="952" spans="1:55" x14ac:dyDescent="0.3">
      <c r="A952" s="47" t="s">
        <v>465</v>
      </c>
      <c r="B952" s="47" t="s">
        <v>466</v>
      </c>
      <c r="C952" s="47" t="s">
        <v>467</v>
      </c>
      <c r="D952" s="47" t="s">
        <v>468</v>
      </c>
      <c r="E952" s="47" t="s">
        <v>469</v>
      </c>
      <c r="F952" s="47" t="s">
        <v>470</v>
      </c>
      <c r="G952" s="47" t="s">
        <v>558</v>
      </c>
      <c r="H952" s="47" t="s">
        <v>57</v>
      </c>
      <c r="I952" s="47" t="s">
        <v>961</v>
      </c>
      <c r="J952" s="47" t="s">
        <v>117</v>
      </c>
      <c r="K952" s="47" t="s">
        <v>823</v>
      </c>
      <c r="L952" s="47" t="s">
        <v>118</v>
      </c>
      <c r="M952" s="47" t="s">
        <v>962</v>
      </c>
      <c r="N952" s="47" t="s">
        <v>119</v>
      </c>
      <c r="O952" s="47" t="s">
        <v>647</v>
      </c>
      <c r="P952" s="47" t="s">
        <v>124</v>
      </c>
      <c r="Q952" s="47" t="s">
        <v>503</v>
      </c>
      <c r="R952" s="47" t="s">
        <v>125</v>
      </c>
      <c r="S952" s="47" t="s">
        <v>271</v>
      </c>
      <c r="T952" s="47" t="s">
        <v>33</v>
      </c>
      <c r="U952" s="47" t="s">
        <v>354</v>
      </c>
      <c r="V952" s="47" t="s">
        <v>5329</v>
      </c>
      <c r="W952" s="47" t="s">
        <v>5330</v>
      </c>
      <c r="X952" s="48">
        <v>754000</v>
      </c>
      <c r="Y952" s="49"/>
      <c r="Z952" s="50"/>
      <c r="AA952" s="47"/>
      <c r="AB952" s="50"/>
      <c r="AC952" s="47"/>
      <c r="AD952" s="47" t="s">
        <v>5476</v>
      </c>
      <c r="AE952" s="47" t="s">
        <v>5315</v>
      </c>
      <c r="AF952" s="47" t="s">
        <v>5331</v>
      </c>
      <c r="AG952" s="51" t="s">
        <v>5160</v>
      </c>
      <c r="AH952" s="52" t="s">
        <v>416</v>
      </c>
      <c r="AI952" s="53"/>
      <c r="AJ952" s="47"/>
      <c r="AK952" s="47" t="s">
        <v>5477</v>
      </c>
      <c r="AL952" s="50">
        <v>45142</v>
      </c>
      <c r="AM952" s="47" t="s">
        <v>5332</v>
      </c>
      <c r="AN952" s="50">
        <v>45096</v>
      </c>
      <c r="AO952" s="47" t="s">
        <v>5297</v>
      </c>
      <c r="AP952" s="47" t="s">
        <v>483</v>
      </c>
      <c r="AQ952" s="47" t="s">
        <v>39</v>
      </c>
      <c r="AR952" s="47" t="s">
        <v>272</v>
      </c>
      <c r="AS952" s="47" t="s">
        <v>484</v>
      </c>
      <c r="AT952" s="47" t="s">
        <v>2717</v>
      </c>
      <c r="AU952" s="47" t="s">
        <v>268</v>
      </c>
      <c r="AV952" s="47" t="s">
        <v>35</v>
      </c>
      <c r="AW952" s="47" t="s">
        <v>82</v>
      </c>
      <c r="AX952" s="47" t="s">
        <v>96</v>
      </c>
      <c r="AY952" s="48">
        <v>0</v>
      </c>
      <c r="AZ952" s="48">
        <v>0</v>
      </c>
      <c r="BA952" s="48">
        <v>0</v>
      </c>
      <c r="BB952" s="48">
        <v>0</v>
      </c>
      <c r="BC952" s="48">
        <v>0</v>
      </c>
    </row>
    <row r="953" spans="1:55" x14ac:dyDescent="0.3">
      <c r="A953" s="47" t="s">
        <v>465</v>
      </c>
      <c r="B953" s="47" t="s">
        <v>466</v>
      </c>
      <c r="C953" s="47" t="s">
        <v>467</v>
      </c>
      <c r="D953" s="47" t="s">
        <v>468</v>
      </c>
      <c r="E953" s="47" t="s">
        <v>469</v>
      </c>
      <c r="F953" s="47" t="s">
        <v>470</v>
      </c>
      <c r="G953" s="47" t="s">
        <v>558</v>
      </c>
      <c r="H953" s="47" t="s">
        <v>57</v>
      </c>
      <c r="I953" s="47" t="s">
        <v>961</v>
      </c>
      <c r="J953" s="47" t="s">
        <v>117</v>
      </c>
      <c r="K953" s="47" t="s">
        <v>823</v>
      </c>
      <c r="L953" s="47" t="s">
        <v>118</v>
      </c>
      <c r="M953" s="47" t="s">
        <v>962</v>
      </c>
      <c r="N953" s="47" t="s">
        <v>119</v>
      </c>
      <c r="O953" s="47" t="s">
        <v>647</v>
      </c>
      <c r="P953" s="47" t="s">
        <v>124</v>
      </c>
      <c r="Q953" s="47" t="s">
        <v>503</v>
      </c>
      <c r="R953" s="47" t="s">
        <v>125</v>
      </c>
      <c r="S953" s="47" t="s">
        <v>271</v>
      </c>
      <c r="T953" s="47" t="s">
        <v>33</v>
      </c>
      <c r="U953" s="47" t="s">
        <v>354</v>
      </c>
      <c r="V953" s="47" t="s">
        <v>5329</v>
      </c>
      <c r="W953" s="47" t="s">
        <v>5333</v>
      </c>
      <c r="X953" s="48">
        <v>1586000</v>
      </c>
      <c r="Y953" s="49"/>
      <c r="Z953" s="50"/>
      <c r="AA953" s="47"/>
      <c r="AB953" s="50"/>
      <c r="AC953" s="47"/>
      <c r="AD953" s="47" t="s">
        <v>5478</v>
      </c>
      <c r="AE953" s="47" t="s">
        <v>5315</v>
      </c>
      <c r="AF953" s="47" t="s">
        <v>5334</v>
      </c>
      <c r="AG953" s="51" t="s">
        <v>5160</v>
      </c>
      <c r="AH953" s="52" t="s">
        <v>416</v>
      </c>
      <c r="AI953" s="53"/>
      <c r="AJ953" s="47"/>
      <c r="AK953" s="47" t="s">
        <v>5479</v>
      </c>
      <c r="AL953" s="50">
        <v>45142</v>
      </c>
      <c r="AM953" s="47" t="s">
        <v>5335</v>
      </c>
      <c r="AN953" s="50">
        <v>45096</v>
      </c>
      <c r="AO953" s="47" t="s">
        <v>5297</v>
      </c>
      <c r="AP953" s="47" t="s">
        <v>483</v>
      </c>
      <c r="AQ953" s="47" t="s">
        <v>39</v>
      </c>
      <c r="AR953" s="47" t="s">
        <v>272</v>
      </c>
      <c r="AS953" s="47" t="s">
        <v>484</v>
      </c>
      <c r="AT953" s="47" t="s">
        <v>2717</v>
      </c>
      <c r="AU953" s="47" t="s">
        <v>268</v>
      </c>
      <c r="AV953" s="47" t="s">
        <v>35</v>
      </c>
      <c r="AW953" s="47" t="s">
        <v>82</v>
      </c>
      <c r="AX953" s="47" t="s">
        <v>96</v>
      </c>
      <c r="AY953" s="48">
        <v>0</v>
      </c>
      <c r="AZ953" s="48">
        <v>0</v>
      </c>
      <c r="BA953" s="48">
        <v>0</v>
      </c>
      <c r="BB953" s="48">
        <v>0</v>
      </c>
      <c r="BC953" s="48">
        <v>0</v>
      </c>
    </row>
    <row r="954" spans="1:55" x14ac:dyDescent="0.3">
      <c r="A954" s="47" t="s">
        <v>465</v>
      </c>
      <c r="B954" s="47" t="s">
        <v>466</v>
      </c>
      <c r="C954" s="47" t="s">
        <v>467</v>
      </c>
      <c r="D954" s="47" t="s">
        <v>468</v>
      </c>
      <c r="E954" s="47" t="s">
        <v>469</v>
      </c>
      <c r="F954" s="47" t="s">
        <v>470</v>
      </c>
      <c r="G954" s="47" t="s">
        <v>558</v>
      </c>
      <c r="H954" s="47" t="s">
        <v>57</v>
      </c>
      <c r="I954" s="47" t="s">
        <v>961</v>
      </c>
      <c r="J954" s="47" t="s">
        <v>117</v>
      </c>
      <c r="K954" s="47" t="s">
        <v>823</v>
      </c>
      <c r="L954" s="47" t="s">
        <v>118</v>
      </c>
      <c r="M954" s="47" t="s">
        <v>962</v>
      </c>
      <c r="N954" s="47" t="s">
        <v>119</v>
      </c>
      <c r="O954" s="47" t="s">
        <v>647</v>
      </c>
      <c r="P954" s="47" t="s">
        <v>124</v>
      </c>
      <c r="Q954" s="47" t="s">
        <v>503</v>
      </c>
      <c r="R954" s="47" t="s">
        <v>125</v>
      </c>
      <c r="S954" s="47" t="s">
        <v>271</v>
      </c>
      <c r="T954" s="47" t="s">
        <v>33</v>
      </c>
      <c r="U954" s="47" t="s">
        <v>354</v>
      </c>
      <c r="V954" s="47" t="s">
        <v>5329</v>
      </c>
      <c r="W954" s="47" t="s">
        <v>5336</v>
      </c>
      <c r="X954" s="48">
        <v>613800</v>
      </c>
      <c r="Y954" s="49"/>
      <c r="Z954" s="50"/>
      <c r="AA954" s="47"/>
      <c r="AB954" s="50"/>
      <c r="AC954" s="47"/>
      <c r="AD954" s="47" t="s">
        <v>5480</v>
      </c>
      <c r="AE954" s="47" t="s">
        <v>5315</v>
      </c>
      <c r="AF954" s="47" t="s">
        <v>5337</v>
      </c>
      <c r="AG954" s="51" t="s">
        <v>4215</v>
      </c>
      <c r="AH954" s="52" t="s">
        <v>416</v>
      </c>
      <c r="AI954" s="53"/>
      <c r="AJ954" s="47"/>
      <c r="AK954" s="47" t="s">
        <v>5481</v>
      </c>
      <c r="AL954" s="50">
        <v>45142</v>
      </c>
      <c r="AM954" s="47" t="s">
        <v>5338</v>
      </c>
      <c r="AN954" s="50">
        <v>45097</v>
      </c>
      <c r="AO954" s="47" t="s">
        <v>5297</v>
      </c>
      <c r="AP954" s="47" t="s">
        <v>483</v>
      </c>
      <c r="AQ954" s="47" t="s">
        <v>39</v>
      </c>
      <c r="AR954" s="47" t="s">
        <v>272</v>
      </c>
      <c r="AS954" s="47" t="s">
        <v>484</v>
      </c>
      <c r="AT954" s="47" t="s">
        <v>2717</v>
      </c>
      <c r="AU954" s="47" t="s">
        <v>268</v>
      </c>
      <c r="AV954" s="47" t="s">
        <v>35</v>
      </c>
      <c r="AW954" s="47" t="s">
        <v>82</v>
      </c>
      <c r="AX954" s="47" t="s">
        <v>96</v>
      </c>
      <c r="AY954" s="48">
        <v>0</v>
      </c>
      <c r="AZ954" s="48">
        <v>0</v>
      </c>
      <c r="BA954" s="48">
        <v>0</v>
      </c>
      <c r="BB954" s="48">
        <v>0</v>
      </c>
      <c r="BC954" s="48">
        <v>0</v>
      </c>
    </row>
    <row r="955" spans="1:55" x14ac:dyDescent="0.3">
      <c r="A955" s="47" t="s">
        <v>465</v>
      </c>
      <c r="B955" s="47" t="s">
        <v>466</v>
      </c>
      <c r="C955" s="47" t="s">
        <v>467</v>
      </c>
      <c r="D955" s="47" t="s">
        <v>468</v>
      </c>
      <c r="E955" s="47" t="s">
        <v>469</v>
      </c>
      <c r="F955" s="47" t="s">
        <v>470</v>
      </c>
      <c r="G955" s="47" t="s">
        <v>558</v>
      </c>
      <c r="H955" s="47" t="s">
        <v>57</v>
      </c>
      <c r="I955" s="47" t="s">
        <v>961</v>
      </c>
      <c r="J955" s="47" t="s">
        <v>117</v>
      </c>
      <c r="K955" s="47" t="s">
        <v>823</v>
      </c>
      <c r="L955" s="47" t="s">
        <v>118</v>
      </c>
      <c r="M955" s="47" t="s">
        <v>962</v>
      </c>
      <c r="N955" s="47" t="s">
        <v>119</v>
      </c>
      <c r="O955" s="47" t="s">
        <v>647</v>
      </c>
      <c r="P955" s="47" t="s">
        <v>124</v>
      </c>
      <c r="Q955" s="47" t="s">
        <v>503</v>
      </c>
      <c r="R955" s="47" t="s">
        <v>125</v>
      </c>
      <c r="S955" s="47" t="s">
        <v>271</v>
      </c>
      <c r="T955" s="47" t="s">
        <v>33</v>
      </c>
      <c r="U955" s="47" t="s">
        <v>354</v>
      </c>
      <c r="V955" s="47" t="s">
        <v>5329</v>
      </c>
      <c r="W955" s="47" t="s">
        <v>5339</v>
      </c>
      <c r="X955" s="48">
        <v>1170000</v>
      </c>
      <c r="Y955" s="49"/>
      <c r="Z955" s="50"/>
      <c r="AA955" s="47"/>
      <c r="AB955" s="50"/>
      <c r="AC955" s="47"/>
      <c r="AD955" s="47" t="s">
        <v>5482</v>
      </c>
      <c r="AE955" s="47" t="s">
        <v>5315</v>
      </c>
      <c r="AF955" s="47" t="s">
        <v>5340</v>
      </c>
      <c r="AG955" s="51" t="s">
        <v>4215</v>
      </c>
      <c r="AH955" s="52" t="s">
        <v>416</v>
      </c>
      <c r="AI955" s="53"/>
      <c r="AJ955" s="47"/>
      <c r="AK955" s="47" t="s">
        <v>5483</v>
      </c>
      <c r="AL955" s="50">
        <v>45142</v>
      </c>
      <c r="AM955" s="47" t="s">
        <v>5341</v>
      </c>
      <c r="AN955" s="50">
        <v>45097</v>
      </c>
      <c r="AO955" s="47" t="s">
        <v>5297</v>
      </c>
      <c r="AP955" s="47" t="s">
        <v>483</v>
      </c>
      <c r="AQ955" s="47" t="s">
        <v>39</v>
      </c>
      <c r="AR955" s="47" t="s">
        <v>272</v>
      </c>
      <c r="AS955" s="47" t="s">
        <v>484</v>
      </c>
      <c r="AT955" s="47" t="s">
        <v>2717</v>
      </c>
      <c r="AU955" s="47" t="s">
        <v>268</v>
      </c>
      <c r="AV955" s="47" t="s">
        <v>35</v>
      </c>
      <c r="AW955" s="47" t="s">
        <v>82</v>
      </c>
      <c r="AX955" s="47" t="s">
        <v>96</v>
      </c>
      <c r="AY955" s="48">
        <v>0</v>
      </c>
      <c r="AZ955" s="48">
        <v>0</v>
      </c>
      <c r="BA955" s="48">
        <v>0</v>
      </c>
      <c r="BB955" s="48">
        <v>0</v>
      </c>
      <c r="BC955" s="48">
        <v>0</v>
      </c>
    </row>
    <row r="956" spans="1:55" x14ac:dyDescent="0.3">
      <c r="A956" s="47" t="s">
        <v>465</v>
      </c>
      <c r="B956" s="47" t="s">
        <v>466</v>
      </c>
      <c r="C956" s="47" t="s">
        <v>467</v>
      </c>
      <c r="D956" s="47" t="s">
        <v>468</v>
      </c>
      <c r="E956" s="47" t="s">
        <v>469</v>
      </c>
      <c r="F956" s="47" t="s">
        <v>470</v>
      </c>
      <c r="G956" s="47" t="s">
        <v>558</v>
      </c>
      <c r="H956" s="47" t="s">
        <v>57</v>
      </c>
      <c r="I956" s="47" t="s">
        <v>559</v>
      </c>
      <c r="J956" s="47" t="s">
        <v>58</v>
      </c>
      <c r="K956" s="47" t="s">
        <v>637</v>
      </c>
      <c r="L956" s="47" t="s">
        <v>78</v>
      </c>
      <c r="M956" s="47" t="s">
        <v>660</v>
      </c>
      <c r="N956" s="47" t="s">
        <v>85</v>
      </c>
      <c r="O956" s="47" t="s">
        <v>562</v>
      </c>
      <c r="P956" s="47" t="s">
        <v>86</v>
      </c>
      <c r="Q956" s="47" t="s">
        <v>587</v>
      </c>
      <c r="R956" s="47" t="s">
        <v>3897</v>
      </c>
      <c r="S956" s="47" t="s">
        <v>271</v>
      </c>
      <c r="T956" s="47" t="s">
        <v>33</v>
      </c>
      <c r="U956" s="47" t="s">
        <v>681</v>
      </c>
      <c r="V956" s="47" t="s">
        <v>3898</v>
      </c>
      <c r="W956" s="47" t="s">
        <v>5342</v>
      </c>
      <c r="X956" s="48">
        <v>1497500</v>
      </c>
      <c r="Y956" s="49"/>
      <c r="Z956" s="50"/>
      <c r="AA956" s="47"/>
      <c r="AB956" s="50"/>
      <c r="AC956" s="47"/>
      <c r="AD956" s="47" t="s">
        <v>5484</v>
      </c>
      <c r="AE956" s="47" t="s">
        <v>5315</v>
      </c>
      <c r="AF956" s="47" t="s">
        <v>5343</v>
      </c>
      <c r="AG956" s="51" t="s">
        <v>4219</v>
      </c>
      <c r="AH956" s="52" t="s">
        <v>416</v>
      </c>
      <c r="AI956" s="53"/>
      <c r="AJ956" s="47"/>
      <c r="AK956" s="47" t="s">
        <v>5485</v>
      </c>
      <c r="AL956" s="50">
        <v>45142</v>
      </c>
      <c r="AM956" s="47" t="s">
        <v>5344</v>
      </c>
      <c r="AN956" s="50">
        <v>45125</v>
      </c>
      <c r="AO956" s="47" t="s">
        <v>5184</v>
      </c>
      <c r="AP956" s="47" t="s">
        <v>483</v>
      </c>
      <c r="AQ956" s="47" t="s">
        <v>39</v>
      </c>
      <c r="AR956" s="47" t="s">
        <v>272</v>
      </c>
      <c r="AS956" s="47" t="s">
        <v>484</v>
      </c>
      <c r="AT956" s="47" t="s">
        <v>3902</v>
      </c>
      <c r="AU956" s="47" t="s">
        <v>3903</v>
      </c>
      <c r="AV956" s="47" t="s">
        <v>35</v>
      </c>
      <c r="AW956" s="47" t="s">
        <v>65</v>
      </c>
      <c r="AX956" s="47" t="s">
        <v>88</v>
      </c>
      <c r="AY956" s="48">
        <v>0</v>
      </c>
      <c r="AZ956" s="48">
        <v>0</v>
      </c>
      <c r="BA956" s="48">
        <v>0</v>
      </c>
      <c r="BB956" s="48">
        <v>29950</v>
      </c>
      <c r="BC956" s="48">
        <v>0</v>
      </c>
    </row>
    <row r="957" spans="1:55" x14ac:dyDescent="0.3">
      <c r="A957" s="47" t="s">
        <v>465</v>
      </c>
      <c r="B957" s="47" t="s">
        <v>466</v>
      </c>
      <c r="C957" s="47" t="s">
        <v>467</v>
      </c>
      <c r="D957" s="47" t="s">
        <v>468</v>
      </c>
      <c r="E957" s="47" t="s">
        <v>469</v>
      </c>
      <c r="F957" s="47" t="s">
        <v>470</v>
      </c>
      <c r="G957" s="47" t="s">
        <v>558</v>
      </c>
      <c r="H957" s="47" t="s">
        <v>57</v>
      </c>
      <c r="I957" s="47" t="s">
        <v>559</v>
      </c>
      <c r="J957" s="47" t="s">
        <v>58</v>
      </c>
      <c r="K957" s="47" t="s">
        <v>637</v>
      </c>
      <c r="L957" s="47" t="s">
        <v>78</v>
      </c>
      <c r="M957" s="47" t="s">
        <v>660</v>
      </c>
      <c r="N957" s="47" t="s">
        <v>85</v>
      </c>
      <c r="O957" s="47" t="s">
        <v>562</v>
      </c>
      <c r="P957" s="47" t="s">
        <v>86</v>
      </c>
      <c r="Q957" s="47" t="s">
        <v>587</v>
      </c>
      <c r="R957" s="47" t="s">
        <v>3897</v>
      </c>
      <c r="S957" s="47" t="s">
        <v>271</v>
      </c>
      <c r="T957" s="47" t="s">
        <v>33</v>
      </c>
      <c r="U957" s="47" t="s">
        <v>90</v>
      </c>
      <c r="V957" s="47" t="s">
        <v>3904</v>
      </c>
      <c r="W957" s="47" t="s">
        <v>5345</v>
      </c>
      <c r="X957" s="48">
        <v>1450000</v>
      </c>
      <c r="Y957" s="49"/>
      <c r="Z957" s="50"/>
      <c r="AA957" s="47"/>
      <c r="AB957" s="50"/>
      <c r="AC957" s="47"/>
      <c r="AD957" s="47" t="s">
        <v>5486</v>
      </c>
      <c r="AE957" s="47" t="s">
        <v>5315</v>
      </c>
      <c r="AF957" s="47" t="s">
        <v>5346</v>
      </c>
      <c r="AG957" s="51" t="s">
        <v>4512</v>
      </c>
      <c r="AH957" s="52" t="s">
        <v>416</v>
      </c>
      <c r="AI957" s="53"/>
      <c r="AJ957" s="47"/>
      <c r="AK957" s="47" t="s">
        <v>5487</v>
      </c>
      <c r="AL957" s="50">
        <v>45142</v>
      </c>
      <c r="AM957" s="47" t="s">
        <v>5347</v>
      </c>
      <c r="AN957" s="50">
        <v>45127</v>
      </c>
      <c r="AO957" s="47" t="s">
        <v>5184</v>
      </c>
      <c r="AP957" s="47" t="s">
        <v>483</v>
      </c>
      <c r="AQ957" s="47" t="s">
        <v>39</v>
      </c>
      <c r="AR957" s="47" t="s">
        <v>272</v>
      </c>
      <c r="AS957" s="47" t="s">
        <v>484</v>
      </c>
      <c r="AT957" s="47" t="s">
        <v>3902</v>
      </c>
      <c r="AU957" s="47" t="s">
        <v>3903</v>
      </c>
      <c r="AV957" s="47" t="s">
        <v>35</v>
      </c>
      <c r="AW957" s="47" t="s">
        <v>65</v>
      </c>
      <c r="AX957" s="47" t="s">
        <v>88</v>
      </c>
      <c r="AY957" s="48">
        <v>0</v>
      </c>
      <c r="AZ957" s="48">
        <v>0</v>
      </c>
      <c r="BA957" s="48">
        <v>0</v>
      </c>
      <c r="BB957" s="48">
        <v>0</v>
      </c>
      <c r="BC957" s="48">
        <v>0</v>
      </c>
    </row>
    <row r="958" spans="1:55" x14ac:dyDescent="0.3">
      <c r="A958" s="25" t="s">
        <v>465</v>
      </c>
      <c r="B958" s="25" t="s">
        <v>466</v>
      </c>
      <c r="C958" s="25" t="s">
        <v>467</v>
      </c>
      <c r="D958" s="25" t="s">
        <v>468</v>
      </c>
      <c r="E958" s="25" t="s">
        <v>469</v>
      </c>
      <c r="F958" s="25" t="s">
        <v>470</v>
      </c>
      <c r="G958" s="25" t="s">
        <v>558</v>
      </c>
      <c r="H958" s="25" t="s">
        <v>57</v>
      </c>
      <c r="I958" s="25" t="s">
        <v>559</v>
      </c>
      <c r="J958" s="25" t="s">
        <v>58</v>
      </c>
      <c r="K958" s="25" t="s">
        <v>637</v>
      </c>
      <c r="L958" s="25" t="s">
        <v>78</v>
      </c>
      <c r="M958" s="25" t="s">
        <v>660</v>
      </c>
      <c r="N958" s="25" t="s">
        <v>85</v>
      </c>
      <c r="O958" s="25" t="s">
        <v>562</v>
      </c>
      <c r="P958" s="25" t="s">
        <v>86</v>
      </c>
      <c r="Q958" s="25" t="s">
        <v>587</v>
      </c>
      <c r="R958" s="25" t="s">
        <v>3897</v>
      </c>
      <c r="S958" s="25" t="s">
        <v>271</v>
      </c>
      <c r="T958" s="25" t="s">
        <v>33</v>
      </c>
      <c r="U958" s="25" t="s">
        <v>89</v>
      </c>
      <c r="V958" s="25" t="s">
        <v>3908</v>
      </c>
      <c r="W958" s="25" t="s">
        <v>5348</v>
      </c>
      <c r="X958" s="54">
        <v>1000000</v>
      </c>
      <c r="Y958" s="55"/>
      <c r="Z958" s="56"/>
      <c r="AA958" s="25"/>
      <c r="AB958" s="56"/>
      <c r="AC958" s="25"/>
      <c r="AD958" s="25" t="s">
        <v>5488</v>
      </c>
      <c r="AE958" s="25" t="s">
        <v>5315</v>
      </c>
      <c r="AF958" s="25" t="s">
        <v>5349</v>
      </c>
      <c r="AG958" s="57" t="s">
        <v>4540</v>
      </c>
      <c r="AH958" s="58" t="s">
        <v>416</v>
      </c>
      <c r="AI958" s="59"/>
      <c r="AJ958" s="25"/>
      <c r="AK958" s="25" t="s">
        <v>5489</v>
      </c>
      <c r="AL958" s="56">
        <v>45142</v>
      </c>
      <c r="AM958" s="25" t="s">
        <v>5350</v>
      </c>
      <c r="AN958" s="56">
        <v>45128</v>
      </c>
      <c r="AO958" s="25" t="s">
        <v>5184</v>
      </c>
      <c r="AP958" s="25" t="s">
        <v>483</v>
      </c>
      <c r="AQ958" s="25" t="s">
        <v>39</v>
      </c>
      <c r="AR958" s="25" t="s">
        <v>272</v>
      </c>
      <c r="AS958" s="25" t="s">
        <v>484</v>
      </c>
      <c r="AT958" s="25" t="s">
        <v>3902</v>
      </c>
      <c r="AU958" s="25" t="s">
        <v>3903</v>
      </c>
      <c r="AV958" s="25" t="s">
        <v>35</v>
      </c>
      <c r="AW958" s="25" t="s">
        <v>65</v>
      </c>
      <c r="AX958" s="25" t="s">
        <v>88</v>
      </c>
      <c r="AY958" s="54">
        <v>0</v>
      </c>
      <c r="AZ958" s="54">
        <v>0</v>
      </c>
      <c r="BA958" s="54">
        <v>0</v>
      </c>
      <c r="BB958" s="54">
        <v>0</v>
      </c>
      <c r="BC958" s="54">
        <v>0</v>
      </c>
    </row>
  </sheetData>
  <phoneticPr fontId="5" type="noConversion"/>
  <conditionalFormatting sqref="W2:W958">
    <cfRule type="duplicateValues" dxfId="254" priority="264"/>
  </conditionalFormatting>
  <conditionalFormatting sqref="AD2:AD1048576 AE1:AE958">
    <cfRule type="duplicateValues" dxfId="253" priority="265"/>
  </conditionalFormatting>
  <conditionalFormatting sqref="AG2:AG1048576">
    <cfRule type="duplicateValues" dxfId="252" priority="196"/>
  </conditionalFormatting>
  <conditionalFormatting sqref="AM2:AM958">
    <cfRule type="duplicateValues" dxfId="251" priority="272"/>
  </conditionalFormatting>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B9373ED4-09FA-4DA3-A08C-30853F183229}">
  <ds:schemaRefs/>
</ds:datastoreItem>
</file>

<file path=customXml/itemProps2.xml><?xml version="1.0" encoding="utf-8"?>
<ds:datastoreItem xmlns:ds="http://schemas.openxmlformats.org/officeDocument/2006/customXml" ds:itemID="{076E9194-847F-4179-8095-EB065A052A4D}">
  <ds:schemaRefs/>
</ds:datastoreItem>
</file>

<file path=customXml/itemProps3.xml><?xml version="1.0" encoding="utf-8"?>
<ds:datastoreItem xmlns:ds="http://schemas.openxmlformats.org/officeDocument/2006/customXml" ds:itemID="{4D427FC6-B1CB-4A85-B9A5-DB48A98B2E74}">
  <ds:schemaRefs/>
</ds:datastoreItem>
</file>

<file path=customXml/itemProps4.xml><?xml version="1.0" encoding="utf-8"?>
<ds:datastoreItem xmlns:ds="http://schemas.openxmlformats.org/officeDocument/2006/customXml" ds:itemID="{7B23E116-6B9F-4028-9491-327E0F23135D}">
  <ds:schemaRefs/>
</ds:datastoreItem>
</file>

<file path=customXml/itemProps5.xml><?xml version="1.0" encoding="utf-8"?>
<ds:datastoreItem xmlns:ds="http://schemas.openxmlformats.org/officeDocument/2006/customXml" ds:itemID="{AFA85687-0356-457D-A56D-E61841016B4B}">
  <ds:schemaRefs/>
</ds:datastoreItem>
</file>

<file path=customXml/itemProps6.xml><?xml version="1.0" encoding="utf-8"?>
<ds:datastoreItem xmlns:ds="http://schemas.openxmlformats.org/officeDocument/2006/customXml" ds:itemID="{24CCD21C-B070-461D-93AA-EAD794B326F5}">
  <ds:schemaRefs/>
</ds:datastoreItem>
</file>

<file path=customXml/itemProps7.xml><?xml version="1.0" encoding="utf-8"?>
<ds:datastoreItem xmlns:ds="http://schemas.openxmlformats.org/officeDocument/2006/customXml" ds:itemID="{3E17FD86-C9CC-47D1-8248-5846A63D2B8C}">
  <ds:schemaRefs/>
</ds:datastoreItem>
</file>

<file path=customXml/itemProps8.xml><?xml version="1.0" encoding="utf-8"?>
<ds:datastoreItem xmlns:ds="http://schemas.openxmlformats.org/officeDocument/2006/customXml" ds:itemID="{F3EE79AA-CA39-4D6B-B7F3-6A492A011CB8}">
  <ds:schemaRefs/>
</ds:datastoreItem>
</file>

<file path=customXml/itemProps9.xml><?xml version="1.0" encoding="utf-8"?>
<ds:datastoreItem xmlns:ds="http://schemas.openxmlformats.org/officeDocument/2006/customXml" ds:itemID="{214BF44D-C8D6-428E-BFF7-0D55C2FF5AFD}">
  <ds:schemaRefs/>
</ds:datastoreItem>
</file>

<file path=customXml/itemProps10.xml><?xml version="1.0" encoding="utf-8"?>
<ds:datastoreItem xmlns:ds="http://schemas.openxmlformats.org/officeDocument/2006/customXml" ds:itemID="{E2206272-F764-433C-9F41-D02D379B1598}">
  <ds:schemaRefs/>
</ds:datastoreItem>
</file>

<file path=customXml/itemProps11.xml><?xml version="1.0" encoding="utf-8"?>
<ds:datastoreItem xmlns:ds="http://schemas.openxmlformats.org/officeDocument/2006/customXml" ds:itemID="{B6FDAC1A-45CC-461F-BFD1-A9E5D36EAECD}">
  <ds:schemaRefs/>
</ds:datastoreItem>
</file>

<file path=customXml/itemProps12.xml><?xml version="1.0" encoding="utf-8"?>
<ds:datastoreItem xmlns:ds="http://schemas.openxmlformats.org/officeDocument/2006/customXml" ds:itemID="{DD8FF6FB-7316-400D-9371-223EF31978CC}">
  <ds:schemaRefs/>
</ds:datastoreItem>
</file>

<file path=customXml/itemProps13.xml><?xml version="1.0" encoding="utf-8"?>
<ds:datastoreItem xmlns:ds="http://schemas.openxmlformats.org/officeDocument/2006/customXml" ds:itemID="{69C3915E-312E-48D2-8CB7-2A5053F984DF}">
  <ds:schemaRefs/>
</ds:datastoreItem>
</file>

<file path=customXml/itemProps14.xml><?xml version="1.0" encoding="utf-8"?>
<ds:datastoreItem xmlns:ds="http://schemas.openxmlformats.org/officeDocument/2006/customXml" ds:itemID="{CB8C3FB1-1D30-4E9E-A4BA-ACFF56D6D594}">
  <ds:schemaRefs/>
</ds:datastoreItem>
</file>

<file path=customXml/itemProps15.xml><?xml version="1.0" encoding="utf-8"?>
<ds:datastoreItem xmlns:ds="http://schemas.openxmlformats.org/officeDocument/2006/customXml" ds:itemID="{45921B5A-7ED2-4AFC-8B09-BA7982943C30}">
  <ds:schemaRefs/>
</ds:datastoreItem>
</file>

<file path=customXml/itemProps16.xml><?xml version="1.0" encoding="utf-8"?>
<ds:datastoreItem xmlns:ds="http://schemas.openxmlformats.org/officeDocument/2006/customXml" ds:itemID="{AB649757-38FB-429F-8E19-60A181856D3F}">
  <ds:schemaRefs/>
</ds:datastoreItem>
</file>

<file path=customXml/itemProps17.xml><?xml version="1.0" encoding="utf-8"?>
<ds:datastoreItem xmlns:ds="http://schemas.openxmlformats.org/officeDocument/2006/customXml" ds:itemID="{B0984D88-39AC-45B6-8569-7435A1DCED0B}">
  <ds:schemaRefs/>
</ds:datastoreItem>
</file>

<file path=customXml/itemProps18.xml><?xml version="1.0" encoding="utf-8"?>
<ds:datastoreItem xmlns:ds="http://schemas.openxmlformats.org/officeDocument/2006/customXml" ds:itemID="{7E72B206-BD3E-4EE6-9FBA-72716877E93C}">
  <ds:schemaRefs/>
</ds:datastoreItem>
</file>

<file path=customXml/itemProps19.xml><?xml version="1.0" encoding="utf-8"?>
<ds:datastoreItem xmlns:ds="http://schemas.openxmlformats.org/officeDocument/2006/customXml" ds:itemID="{AEC8FCC8-F103-4FE0-9958-40372E526439}">
  <ds:schemaRefs/>
</ds:datastoreItem>
</file>

<file path=customXml/itemProps20.xml><?xml version="1.0" encoding="utf-8"?>
<ds:datastoreItem xmlns:ds="http://schemas.openxmlformats.org/officeDocument/2006/customXml" ds:itemID="{C7DD8EE3-92C2-4A8B-9496-810B52D56A16}">
  <ds:schemaRefs/>
</ds:datastoreItem>
</file>

<file path=customXml/itemProps21.xml><?xml version="1.0" encoding="utf-8"?>
<ds:datastoreItem xmlns:ds="http://schemas.openxmlformats.org/officeDocument/2006/customXml" ds:itemID="{0B89277D-5F58-4761-AB3D-887E06B9510A}">
  <ds:schemaRefs/>
</ds:datastoreItem>
</file>

<file path=customXml/itemProps22.xml><?xml version="1.0" encoding="utf-8"?>
<ds:datastoreItem xmlns:ds="http://schemas.openxmlformats.org/officeDocument/2006/customXml" ds:itemID="{063F37FA-B508-4282-BCF9-226E405C281B}">
  <ds:schemaRefs/>
</ds:datastoreItem>
</file>

<file path=customXml/itemProps23.xml><?xml version="1.0" encoding="utf-8"?>
<ds:datastoreItem xmlns:ds="http://schemas.openxmlformats.org/officeDocument/2006/customXml" ds:itemID="{E91DDA8A-E52A-49E8-B34F-ED1657C9DC31}">
  <ds:schemaRefs/>
</ds:datastoreItem>
</file>

<file path=customXml/itemProps24.xml><?xml version="1.0" encoding="utf-8"?>
<ds:datastoreItem xmlns:ds="http://schemas.openxmlformats.org/officeDocument/2006/customXml" ds:itemID="{38943535-14E3-4F6C-A08D-7D8B2308DF36}">
  <ds:schemaRefs/>
</ds:datastoreItem>
</file>

<file path=customXml/itemProps25.xml><?xml version="1.0" encoding="utf-8"?>
<ds:datastoreItem xmlns:ds="http://schemas.openxmlformats.org/officeDocument/2006/customXml" ds:itemID="{21BA6AAF-DB9F-4889-A51D-D954DBEDF172}">
  <ds:schemaRefs/>
</ds:datastoreItem>
</file>

<file path=customXml/itemProps26.xml><?xml version="1.0" encoding="utf-8"?>
<ds:datastoreItem xmlns:ds="http://schemas.openxmlformats.org/officeDocument/2006/customXml" ds:itemID="{36AA4924-01FC-42D0-8408-F237590DFAE9}">
  <ds:schemaRefs/>
</ds:datastoreItem>
</file>

<file path=customXml/itemProps27.xml><?xml version="1.0" encoding="utf-8"?>
<ds:datastoreItem xmlns:ds="http://schemas.openxmlformats.org/officeDocument/2006/customXml" ds:itemID="{8A34D449-AA2E-4ECC-8A84-D3BEE0E179F6}">
  <ds:schemaRefs/>
</ds:datastoreItem>
</file>

<file path=customXml/itemProps28.xml><?xml version="1.0" encoding="utf-8"?>
<ds:datastoreItem xmlns:ds="http://schemas.openxmlformats.org/officeDocument/2006/customXml" ds:itemID="{93D3B0FF-30D8-48AC-8DEF-4EE2EABA931E}">
  <ds:schemaRefs/>
</ds:datastoreItem>
</file>

<file path=customXml/itemProps29.xml><?xml version="1.0" encoding="utf-8"?>
<ds:datastoreItem xmlns:ds="http://schemas.openxmlformats.org/officeDocument/2006/customXml" ds:itemID="{75878725-5001-413F-9A91-28089BC43917}">
  <ds:schemaRefs/>
</ds:datastoreItem>
</file>

<file path=customXml/itemProps30.xml><?xml version="1.0" encoding="utf-8"?>
<ds:datastoreItem xmlns:ds="http://schemas.openxmlformats.org/officeDocument/2006/customXml" ds:itemID="{DAA376C2-7FB2-4750-9B9E-56E0651E46A8}">
  <ds:schemaRefs/>
</ds:datastoreItem>
</file>

<file path=customXml/itemProps31.xml><?xml version="1.0" encoding="utf-8"?>
<ds:datastoreItem xmlns:ds="http://schemas.openxmlformats.org/officeDocument/2006/customXml" ds:itemID="{83B807AA-96C4-4BA6-8562-088B3ADED525}">
  <ds:schemaRefs/>
</ds:datastoreItem>
</file>

<file path=customXml/itemProps32.xml><?xml version="1.0" encoding="utf-8"?>
<ds:datastoreItem xmlns:ds="http://schemas.openxmlformats.org/officeDocument/2006/customXml" ds:itemID="{37891CB0-B436-42D8-8C90-3762CF79BD52}">
  <ds:schemaRefs/>
</ds:datastoreItem>
</file>

<file path=customXml/itemProps33.xml><?xml version="1.0" encoding="utf-8"?>
<ds:datastoreItem xmlns:ds="http://schemas.openxmlformats.org/officeDocument/2006/customXml" ds:itemID="{DC9908C9-B4C8-4834-937E-9815A43302DE}">
  <ds:schemaRefs/>
</ds:datastoreItem>
</file>

<file path=customXml/itemProps34.xml><?xml version="1.0" encoding="utf-8"?>
<ds:datastoreItem xmlns:ds="http://schemas.openxmlformats.org/officeDocument/2006/customXml" ds:itemID="{EC3C3ACE-75E5-4171-993C-616CC8A7CA77}">
  <ds:schemaRefs/>
</ds:datastoreItem>
</file>

<file path=customXml/itemProps35.xml><?xml version="1.0" encoding="utf-8"?>
<ds:datastoreItem xmlns:ds="http://schemas.openxmlformats.org/officeDocument/2006/customXml" ds:itemID="{35D8974D-0901-4E8C-93BE-E2E50B4F7A68}">
  <ds:schemaRefs/>
</ds:datastoreItem>
</file>

<file path=customXml/itemProps36.xml><?xml version="1.0" encoding="utf-8"?>
<ds:datastoreItem xmlns:ds="http://schemas.openxmlformats.org/officeDocument/2006/customXml" ds:itemID="{0ED182E2-9449-4DEB-9701-5FBA184B1B95}">
  <ds:schemaRefs/>
</ds:datastoreItem>
</file>

<file path=customXml/itemProps37.xml><?xml version="1.0" encoding="utf-8"?>
<ds:datastoreItem xmlns:ds="http://schemas.openxmlformats.org/officeDocument/2006/customXml" ds:itemID="{A15D842C-BA4F-4C73-90DD-57C4013A9DA0}">
  <ds:schemaRefs/>
</ds:datastoreItem>
</file>

<file path=customXml/itemProps38.xml><?xml version="1.0" encoding="utf-8"?>
<ds:datastoreItem xmlns:ds="http://schemas.openxmlformats.org/officeDocument/2006/customXml" ds:itemID="{2BC0AE98-0377-4F8B-9ED6-AA0B7ECD2FD5}">
  <ds:schemaRefs/>
</ds:datastoreItem>
</file>

<file path=customXml/itemProps39.xml><?xml version="1.0" encoding="utf-8"?>
<ds:datastoreItem xmlns:ds="http://schemas.openxmlformats.org/officeDocument/2006/customXml" ds:itemID="{882A08DC-B6E6-4534-995B-8DFA5973E4DF}">
  <ds:schemaRefs/>
</ds:datastoreItem>
</file>

<file path=customXml/itemProps40.xml><?xml version="1.0" encoding="utf-8"?>
<ds:datastoreItem xmlns:ds="http://schemas.openxmlformats.org/officeDocument/2006/customXml" ds:itemID="{50CE48A8-C35D-4CF2-B239-54B7F0DE75AB}">
  <ds:schemaRefs/>
</ds:datastoreItem>
</file>

<file path=customXml/itemProps41.xml><?xml version="1.0" encoding="utf-8"?>
<ds:datastoreItem xmlns:ds="http://schemas.openxmlformats.org/officeDocument/2006/customXml" ds:itemID="{6C8468E3-EF1C-46D1-A1E2-A3EE7584A5DE}">
  <ds:schemaRefs/>
</ds:datastoreItem>
</file>

<file path=customXml/itemProps42.xml><?xml version="1.0" encoding="utf-8"?>
<ds:datastoreItem xmlns:ds="http://schemas.openxmlformats.org/officeDocument/2006/customXml" ds:itemID="{C194A8F8-B9AD-48BD-B762-955ECFE7A95B}">
  <ds:schemaRefs/>
</ds:datastoreItem>
</file>

<file path=customXml/itemProps43.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Setting Database</vt:lpstr>
      <vt:lpstr>Rekap SPBy</vt:lpstr>
      <vt:lpstr>Akun SPBy</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2023-08-24T06:20:02Z</cp:lastPrinted>
  <dcterms:created xsi:type="dcterms:W3CDTF">2022-05-29T09:24:06Z</dcterms:created>
  <dcterms:modified xsi:type="dcterms:W3CDTF">2023-08-24T08:24:23Z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