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0E238B5C-E2CC-4096-97C5-6A0902FE76F7}" xr6:coauthVersionLast="47" xr6:coauthVersionMax="47" xr10:uidLastSave="{00000000-0000-0000-0000-000000000000}"/>
  <bookViews>
    <workbookView xWindow="-108" yWindow="-108" windowWidth="23256" windowHeight="12576" tabRatio="918" activeTab="2" xr2:uid="{CCDE4A15-747C-4369-9C64-CEF54579BB1C}"/>
  </bookViews>
  <sheets>
    <sheet name="Sheet2" sheetId="85" r:id="rId1"/>
    <sheet name="Sheet4" sheetId="92" r:id="rId2"/>
    <sheet name="Rekap" sheetId="73" r:id="rId3"/>
    <sheet name="Akun" sheetId="74" r:id="rId4"/>
    <sheet name="SPP GUP TUP dan LS" sheetId="79" r:id="rId5"/>
    <sheet name="Pvt Draft SPBY" sheetId="83" r:id="rId6"/>
    <sheet name="SPBY" sheetId="20" r:id="rId7"/>
    <sheet name="Rekap Gup dan TUP" sheetId="80" r:id="rId8"/>
    <sheet name="Rincian No SPBy" sheetId="78" r:id="rId9"/>
    <sheet name="DBSPBY" sheetId="1" r:id="rId10"/>
    <sheet name="IKU Subkomp" sheetId="57" r:id="rId11"/>
    <sheet name="Checklist GUP dan TUP" sheetId="27" r:id="rId12"/>
    <sheet name="Sheet3" sheetId="29" r:id="rId13"/>
  </sheets>
  <externalReferences>
    <externalReference r:id="rId14"/>
    <externalReference r:id="rId15"/>
    <externalReference r:id="rId16"/>
    <externalReference r:id="rId17"/>
  </externalReferences>
  <definedNames>
    <definedName name="_xlnm._FilterDatabase" localSheetId="3" hidden="1">Akun!$A$4:$I$223</definedName>
    <definedName name="_xlnm._FilterDatabase" localSheetId="11" hidden="1">'Checklist GUP dan TUP'!$A$1:$L$645</definedName>
    <definedName name="_xlnm._FilterDatabase" localSheetId="5" hidden="1">'Pvt Draft SPBY'!$B$3:$J$17</definedName>
    <definedName name="_xlnm._FilterDatabase" localSheetId="2" hidden="1">Rekap!$A$23:$I$52</definedName>
    <definedName name="_xlnm._FilterDatabase" localSheetId="7"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0" hidden="1">'IKU Subkomp'!$A$1:$X$605</definedName>
    <definedName name="ExternalData_1" localSheetId="1" hidden="1">Sheet4!$A$3:$BC$30</definedName>
    <definedName name="ExternalData_1" localSheetId="6" hidden="1">SPBY!$A$1:$BC$43</definedName>
    <definedName name="ExternalData_1" localSheetId="4" hidden="1">'SPP GUP TUP dan LS'!$A$1:$T$2</definedName>
    <definedName name="FILTER_LAP">'[1]DASHBOARD SP2D'!#REF!</definedName>
    <definedName name="kegiatan">[3]DIPA_AWAL!$T$2:$T$2</definedName>
    <definedName name="_xlnm.Print_Area" localSheetId="3">Akun!$A$1:$C$83</definedName>
    <definedName name="_xlnm.Print_Area" localSheetId="11">'Checklist GUP dan TUP'!$A$1:$L$645</definedName>
    <definedName name="_xlnm.Print_Area" localSheetId="2">Rekap!$A$1:$I$53</definedName>
    <definedName name="_xlnm.Print_Titles" localSheetId="3">Akun!$4:$4</definedName>
    <definedName name="_xlnm.Print_Titles" localSheetId="11">'Checklist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18"/>
    <pivotCache cacheId="1" r:id="rId19"/>
    <pivotCache cacheId="55" r:id="rId20"/>
    <pivotCache cacheId="68" r:id="rId21"/>
    <pivotCache cacheId="71" r:id="rId22"/>
    <pivotCache cacheId="101" r:id="rId23"/>
    <pivotCache cacheId="104" r:id="rId24"/>
    <pivotCache cacheId="107" r:id="rId25"/>
  </pivotCaches>
  <extLst>
    <ext xmlns:x14="http://schemas.microsoft.com/office/spreadsheetml/2009/9/main" uri="{876F7934-8845-4945-9796-88D515C7AA90}">
      <x14:pivotCaches>
        <pivotCache cacheId="54" r:id="rId26"/>
        <pivotCache cacheId="58"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45E3-4DF0-40C5-924D-EF0AD968D350}" keepAlive="1" name="ModelConnection_ExternalData_1" description="Data Model" type="5" refreshedVersion="8" minRefreshableVersion="5" saveData="1">
    <dbPr connection="Data Model Connection" command="DRILLTHROUGH MAXROWS 1000 SELECT FROM [Model] WHERE ([SPBY].[Status_GUP_TUP].&amp;[GUP 08],[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2"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3"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4"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5"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6"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7"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8"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9"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0"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1"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5"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6"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7"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8"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9"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0"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1"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2"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3"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4"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5"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6"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8"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9"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7]}"/>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<sst xmlns="http://schemas.openxmlformats.org/spreadsheetml/2006/main" count="50343" uniqueCount="4112">
  <si>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</si>
  <si>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</si>
  <si>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</si>
  <si>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</si>
  <si>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</si>
  <si>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</si>
  <si>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</si>
  <si>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</si>
  <si>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</si>
  <si>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</si>
  <si>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</si>
  <si>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</si>
  <si>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</si>
  <si>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</si>
  <si>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</si>
  <si>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</si>
  <si>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</si>
  <si>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</si>
  <si>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</si>
  <si>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</si>
  <si>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</si>
  <si>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</si>
  <si>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</si>
  <si>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</si>
  <si>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</si>
  <si>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</si>
  <si>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</si>
  <si>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</si>
  <si>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</si>
  <si>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</si>
  <si>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</si>
  <si>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</si>
  <si>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</si>
  <si>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</si>
  <si>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</si>
  <si>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</si>
  <si>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</si>
  <si>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</si>
  <si>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</si>
  <si>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</si>
  <si>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</si>
  <si>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</si>
  <si>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</si>
  <si>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</si>
  <si>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</si>
  <si>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</si>
  <si>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</si>
  <si>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</si>
  <si>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</si>
  <si>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</si>
  <si>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</si>
  <si>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</si>
  <si>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</si>
  <si>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</si>
  <si>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</si>
  <si>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</si>
  <si>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</si>
  <si>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</si>
  <si>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</si>
  <si>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</si>
  <si>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</si>
  <si>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</si>
  <si>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</si>
  <si>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</si>
  <si>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</si>
  <si>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</si>
  <si>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</si>
  <si>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</si>
  <si>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</si>
  <si>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</si>
  <si>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</si>
  <si>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</si>
  <si>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</si>
  <si>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</si>
  <si>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</si>
  <si>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</si>
  <si>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</si>
  <si>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</si>
  <si>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</si>
  <si>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</si>
  <si>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</si>
  <si>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</si>
  <si>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</si>
  <si>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</si>
  <si>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</si>
  <si>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</si>
  <si>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</si>
  <si>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</si>
  <si>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</si>
  <si>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</si>
  <si>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</si>
  <si>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</si>
  <si>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</si>
  <si>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</si>
  <si>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</si>
  <si>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</si>
  <si>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</si>
  <si>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</si>
  <si>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</si>
  <si>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</si>
  <si>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</si>
  <si>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</si>
  <si>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</si>
  <si>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</si>
  <si>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</si>
  <si>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</si>
  <si>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</si>
  <si>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</si>
  <si>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</si>
  <si>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</si>
  <si>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</si>
  <si>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</si>
  <si>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</si>
  <si>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</si>
  <si>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</si>
  <si>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</si>
  <si>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</si>
  <si>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</si>
  <si>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</si>
  <si>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</si>
  <si>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</si>
  <si>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</si>
  <si>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</si>
  <si>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</si>
  <si>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</si>
  <si>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</si>
  <si>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</si>
  <si>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</si>
  <si>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</si>
  <si>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</si>
  <si>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</si>
  <si>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</si>
  <si>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</si>
  <si>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</si>
  <si>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</si>
  <si>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</si>
  <si>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</si>
  <si>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</si>
  <si>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</si>
  <si>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</si>
  <si>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</si>
  <si>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</si>
  <si>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</si>
  <si>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</si>
  <si>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</si>
  <si>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</si>
  <si>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</si>
  <si>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</si>
  <si>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</si>
  <si>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</si>
  <si>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</si>
  <si>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</si>
  <si>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</si>
  <si>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</si>
  <si>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</si>
  <si>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</si>
  <si>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</si>
  <si>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</si>
  <si>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</si>
  <si>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</si>
  <si>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</si>
  <si>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</si>
  <si>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</si>
  <si>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</si>
  <si>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</si>
  <si>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</si>
  <si>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</si>
  <si>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</si>
  <si>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</si>
  <si>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</si>
  <si>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</si>
  <si>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</si>
  <si>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</si>
  <si>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</si>
  <si>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</si>
  <si>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</si>
  <si>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</si>
  <si>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</si>
  <si>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</si>
  <si>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</si>
  <si>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</si>
  <si>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</si>
  <si>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</si>
  <si>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</si>
  <si>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</si>
  <si>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</si>
  <si>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</si>
  <si>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</si>
  <si>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</si>
  <si>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</si>
  <si>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</si>
  <si>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</si>
  <si>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</si>
  <si>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</si>
  <si>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</si>
  <si>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</si>
  <si>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</si>
  <si>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</si>
  <si>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</si>
  <si>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</si>
  <si>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</si>
  <si>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</si>
  <si>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</si>
  <si>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</si>
  <si>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</si>
  <si>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</si>
  <si>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</si>
  <si>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</si>
  <si>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</si>
  <si>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</si>
  <si>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</si>
  <si>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</si>
  <si>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</si>
  <si>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</si>
  <si>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</si>
  <si>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</si>
  <si>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</si>
  <si>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</si>
  <si>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</si>
  <si>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</si>
  <si>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</si>
  <si>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</si>
  <si>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</si>
  <si>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</si>
  <si>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</si>
  <si>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</si>
  <si>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</si>
  <si>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</si>
  <si>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</si>
  <si>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</si>
  <si>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</si>
  <si>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</si>
  <si>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</si>
  <si>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</si>
  <si>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</si>
  <si>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</si>
  <si>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</si>
  <si>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</si>
  <si>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</si>
  <si>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</si>
  <si>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</si>
  <si>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</si>
  <si>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</si>
  <si>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</si>
  <si>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</si>
  <si>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</si>
  <si>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</si>
  <si>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</si>
  <si>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</si>
  <si>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</si>
  <si>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</si>
  <si>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</si>
  <si>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</si>
  <si>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</si>
  <si>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</si>
  <si>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</si>
  <si>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</si>
  <si>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</si>
  <si>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</si>
  <si>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</si>
  <si>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</si>
  <si>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</si>
  <si>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</si>
  <si>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</si>
  <si>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</si>
  <si>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</si>
  <si>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</si>
  <si>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</si>
  <si>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</si>
  <si>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</si>
  <si>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</si>
  <si>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</si>
  <si>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</si>
  <si>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</si>
  <si>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</si>
  <si>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</si>
  <si>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</si>
  <si>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</si>
  <si>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</si>
  <si>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</si>
  <si>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</si>
  <si>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</si>
  <si>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</si>
  <si>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</si>
  <si>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</si>
  <si>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</si>
  <si>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</si>
  <si>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</si>
  <si>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</si>
  <si>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</si>
  <si>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</si>
  <si>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</si>
  <si>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</si>
  <si>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</si>
  <si>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</si>
  <si>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</si>
  <si>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</si>
  <si>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</si>
  <si>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</si>
  <si>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</si>
  <si>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</si>
  <si>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</si>
  <si>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</si>
  <si>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</si>
  <si>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</si>
  <si>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</si>
  <si>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</si>
  <si>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</si>
  <si>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</si>
  <si>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</si>
  <si>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</si>
  <si>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</si>
  <si>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</si>
  <si>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</si>
  <si>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</si>
  <si>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</si>
  <si>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</si>
  <si>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</si>
  <si>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</si>
  <si>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</si>
  <si>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</si>
  <si>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</si>
  <si>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</si>
  <si>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</si>
  <si>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</si>
  <si>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</si>
  <si>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</si>
  <si>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</si>
  <si>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</si>
  <si>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</si>
  <si>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</si>
  <si>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</si>
  <si>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</si>
  <si>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</si>
  <si>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</si>
  <si>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</si>
  <si>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</si>
  <si>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</si>
  <si>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</si>
  <si>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</si>
  <si>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</si>
  <si>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</si>
  <si>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</si>
  <si>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</si>
  <si>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</si>
  <si>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</si>
  <si>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</si>
  <si>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</si>
  <si>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</si>
  <si>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</si>
  <si>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</si>
  <si>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</si>
  <si>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</si>
  <si>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</si>
  <si>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</si>
  <si>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</si>
  <si>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</si>
  <si>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</si>
  <si>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</si>
  <si>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</si>
  <si>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</si>
  <si>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</si>
  <si>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</si>
  <si>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</si>
  <si>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</si>
  <si>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</si>
  <si>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</si>
  <si>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</si>
  <si>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</si>
  <si>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</si>
  <si>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</si>
  <si>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</si>
  <si>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</si>
  <si>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</si>
  <si>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</si>
  <si>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</si>
  <si>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</si>
  <si>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</si>
  <si>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</si>
  <si>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</si>
  <si>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</si>
  <si>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</si>
  <si>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</si>
  <si>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</si>
  <si>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</si>
  <si>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</si>
  <si>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</si>
  <si>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</si>
  <si>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</si>
  <si>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</si>
  <si>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</si>
  <si>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</si>
  <si>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</si>
  <si>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</si>
  <si>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</si>
  <si>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</si>
  <si>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</si>
  <si>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</si>
  <si>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</si>
  <si>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</si>
  <si>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</si>
  <si>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</si>
  <si>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</si>
  <si>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</si>
  <si>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</si>
  <si>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</si>
  <si>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</si>
  <si>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</si>
  <si>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</si>
  <si>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</si>
  <si>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</si>
  <si>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</si>
  <si>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</si>
  <si>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</si>
  <si>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</si>
  <si>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</si>
  <si>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</si>
  <si>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</si>
  <si>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</si>
  <si>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</si>
  <si>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</si>
  <si>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</si>
  <si>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</si>
  <si>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</si>
  <si>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</si>
  <si>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</si>
  <si>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</si>
  <si>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</si>
  <si>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</si>
  <si>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</si>
  <si>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</si>
  <si>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</si>
  <si>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</si>
  <si>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</si>
  <si>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</si>
  <si>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</si>
  <si>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</si>
  <si>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</si>
  <si>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</si>
  <si>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</si>
  <si>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</si>
  <si>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</si>
  <si>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</si>
  <si>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</si>
  <si>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</si>
  <si>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</si>
  <si>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</si>
  <si>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</si>
  <si>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</si>
  <si>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</si>
  <si>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</si>
  <si>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</si>
  <si>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</si>
  <si>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</si>
  <si>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</si>
  <si>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</si>
  <si>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</si>
  <si>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</si>
  <si>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</si>
  <si>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</si>
  <si>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</si>
  <si>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</si>
  <si>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</si>
  <si>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</si>
  <si>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</si>
  <si>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</si>
  <si>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</si>
  <si>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</si>
  <si>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</si>
  <si>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</si>
  <si>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</si>
  <si>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</si>
  <si>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</si>
  <si>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</si>
  <si>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</si>
  <si>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</si>
  <si>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</si>
  <si>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</si>
  <si>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</si>
  <si>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</si>
  <si>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</si>
  <si>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</si>
  <si>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</si>
  <si>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</si>
  <si>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</si>
  <si>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</si>
  <si>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</si>
  <si>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</si>
  <si>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</si>
  <si>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</si>
  <si>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</si>
  <si>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</si>
  <si>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</si>
  <si>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</si>
  <si>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</si>
  <si>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</si>
  <si>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</si>
  <si>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</si>
  <si>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</si>
  <si>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</si>
  <si>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</si>
  <si>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</si>
  <si>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</si>
  <si>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</si>
  <si>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</si>
  <si>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</si>
  <si>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</si>
  <si>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</si>
  <si>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</si>
  <si>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</si>
  <si>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</si>
  <si>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</si>
  <si>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</si>
  <si>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</si>
  <si>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</si>
  <si>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</si>
  <si>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</si>
  <si>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</si>
  <si>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</si>
  <si>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</si>
  <si>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</si>
  <si>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</si>
  <si>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</si>
  <si>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</si>
  <si>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</si>
  <si>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</si>
  <si>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</si>
  <si>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</si>
  <si>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</si>
  <si>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</si>
  <si>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</si>
  <si>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</si>
  <si>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</si>
  <si>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</si>
  <si>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</si>
  <si>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</si>
  <si>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</si>
  <si>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</si>
  <si>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</si>
  <si>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</si>
  <si>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</si>
  <si>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</si>
  <si>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</si>
  <si>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</si>
  <si>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</si>
  <si>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</si>
  <si>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</si>
  <si>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</si>
  <si>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</si>
  <si>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</si>
  <si>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</si>
  <si>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</si>
  <si>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</si>
  <si>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</si>
  <si>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</si>
  <si>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</si>
  <si>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</si>
  <si>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</si>
  <si>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</si>
  <si>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</si>
  <si>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</si>
  <si>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</si>
  <si>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</si>
  <si>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</si>
  <si>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</si>
  <si>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</si>
  <si>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</si>
  <si>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</si>
  <si>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</si>
  <si>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</si>
  <si>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</si>
  <si>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</si>
  <si>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</si>
  <si>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</si>
  <si>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</si>
  <si>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</si>
  <si>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</si>
  <si>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</si>
  <si>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</si>
  <si>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</si>
  <si>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</si>
  <si>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</si>
  <si>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</si>
  <si>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</si>
  <si>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</si>
  <si>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</si>
  <si>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</si>
  <si>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</si>
  <si>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</si>
  <si>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</si>
  <si>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</si>
  <si>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</si>
  <si>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</si>
  <si>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</si>
  <si>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</si>
  <si>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</si>
  <si>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</si>
  <si>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</si>
  <si>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</si>
  <si>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</si>
  <si>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</si>
  <si>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</si>
  <si>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</si>
  <si>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</si>
  <si>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</si>
  <si>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</si>
  <si>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</si>
  <si>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</si>
  <si>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</si>
  <si>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</si>
  <si>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</si>
  <si>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</si>
  <si>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</si>
  <si>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</si>
  <si>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</si>
  <si>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</si>
  <si>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</si>
  <si>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</si>
  <si>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</si>
  <si>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</si>
  <si>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</si>
  <si>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</si>
  <si>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</si>
  <si>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</si>
  <si>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</si>
  <si>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</si>
  <si>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</si>
  <si>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</si>
  <si>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</si>
  <si>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</si>
  <si>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</si>
  <si>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</si>
  <si>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</si>
  <si>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</si>
  <si>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</si>
  <si>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</si>
  <si>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</si>
  <si>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</si>
  <si>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</si>
  <si>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</si>
  <si>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</si>
  <si>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</si>
  <si>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</si>
  <si>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</si>
  <si>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</si>
  <si>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</si>
  <si>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</si>
  <si>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</si>
  <si>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</si>
  <si>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</si>
  <si>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</si>
  <si>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</si>
  <si>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</si>
  <si>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</si>
  <si>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</si>
  <si>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</si>
  <si>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</si>
  <si>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</si>
  <si>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</si>
  <si>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</si>
  <si>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</si>
  <si>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</si>
  <si>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</si>
  <si>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</si>
  <si>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</si>
  <si>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</si>
  <si>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</si>
  <si>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</si>
  <si>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</si>
  <si>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</si>
  <si>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</si>
  <si>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</si>
  <si>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</si>
  <si>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</si>
  <si>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</si>
  <si>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</si>
  <si>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</si>
  <si>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</si>
  <si>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</si>
  <si>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</si>
  <si>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</si>
  <si>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</si>
  <si>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</si>
  <si>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</si>
  <si>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</si>
  <si>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</si>
  <si>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</si>
  <si>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</si>
  <si>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</si>
  <si>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</si>
  <si>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</si>
  <si>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</si>
  <si>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</si>
  <si>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</si>
  <si>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</si>
  <si>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</si>
  <si>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</si>
  <si>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</si>
  <si>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</si>
  <si>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</si>
  <si>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</si>
  <si>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</si>
  <si>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</si>
  <si>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</si>
  <si>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</si>
  <si>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</si>
  <si>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</si>
  <si>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</si>
  <si>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</si>
  <si>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</si>
  <si>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</si>
  <si>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</si>
  <si>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</si>
  <si>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</si>
  <si>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</si>
  <si>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</si>
  <si>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</si>
  <si>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</si>
  <si>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</si>
  <si>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</si>
  <si>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</si>
  <si>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</si>
  <si>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</si>
  <si>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</si>
  <si>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</si>
  <si>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</si>
  <si>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</si>
  <si>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</si>
  <si>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</si>
  <si>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</si>
  <si>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</si>
  <si>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</si>
  <si>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</si>
  <si>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</si>
  <si>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</si>
  <si>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</si>
  <si>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</si>
  <si>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</si>
  <si>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</si>
  <si>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</si>
  <si>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</si>
  <si>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</si>
  <si>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</si>
  <si>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</si>
  <si>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</si>
  <si>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</si>
  <si>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</si>
  <si>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</si>
  <si>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</si>
  <si>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</si>
  <si>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</si>
  <si>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</si>
  <si>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</si>
  <si>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</si>
  <si>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</si>
  <si>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</si>
  <si>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</si>
  <si>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</si>
  <si>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</si>
  <si>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</si>
  <si>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</si>
  <si>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</si>
  <si>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</si>
  <si>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</si>
  <si>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</si>
  <si>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</si>
  <si>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</si>
  <si>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</si>
  <si>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</si>
  <si>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</si>
  <si>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</si>
  <si>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</si>
  <si>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</si>
  <si>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</si>
  <si>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</si>
  <si>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</si>
  <si>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</si>
  <si>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</si>
  <si>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</si>
  <si>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</si>
  <si>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</si>
  <si>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</si>
  <si>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</si>
  <si>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</si>
  <si>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</si>
  <si>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</si>
  <si>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</si>
  <si>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</si>
  <si>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</si>
  <si>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</si>
  <si>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</si>
  <si>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</si>
  <si>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</si>
  <si>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</si>
  <si>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</si>
  <si>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</si>
  <si>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</si>
  <si>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</si>
  <si>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</si>
  <si>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</si>
  <si>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</si>
  <si>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</si>
  <si>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</si>
  <si>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</si>
  <si>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</si>
  <si>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</si>
  <si>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</si>
  <si>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</si>
  <si>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</si>
  <si>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</si>
  <si>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</si>
  <si>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</si>
  <si>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</si>
  <si>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</si>
  <si>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</si>
  <si>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</si>
  <si>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</si>
  <si>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</si>
  <si>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</si>
  <si>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</si>
  <si>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</si>
  <si>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</si>
  <si>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</si>
  <si>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</si>
  <si>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</si>
  <si>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</si>
  <si>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</si>
  <si>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</si>
  <si>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</si>
  <si>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</si>
  <si>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</si>
  <si>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</si>
  <si>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</si>
  <si>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</si>
  <si>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</si>
  <si>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</si>
  <si>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</si>
  <si>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</si>
  <si>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</si>
  <si>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</si>
  <si>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</si>
  <si>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</si>
  <si>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</si>
  <si>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</si>
  <si>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</si>
  <si>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</si>
  <si>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</si>
  <si>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</si>
  <si>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</si>
  <si>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</si>
  <si>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</si>
  <si>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</si>
  <si>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</si>
  <si>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</si>
  <si>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</si>
  <si>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</si>
  <si>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</si>
  <si>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</si>
  <si>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</si>
  <si>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</si>
  <si>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</si>
  <si>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</si>
  <si>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</si>
  <si>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</si>
  <si>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</si>
  <si>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</si>
  <si>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</si>
  <si>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</si>
  <si>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</si>
  <si>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</si>
  <si>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</si>
  <si>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</si>
  <si>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</si>
  <si>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</si>
  <si>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</si>
  <si>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</si>
  <si>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</si>
  <si>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</si>
  <si>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</si>
  <si>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</si>
  <si>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</si>
  <si>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</si>
  <si>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</si>
  <si>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</si>
  <si>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</si>
  <si>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</si>
  <si>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</si>
  <si>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</si>
  <si>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</si>
  <si>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</si>
  <si>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</si>
  <si>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</si>
  <si>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</si>
  <si>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</si>
  <si>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</si>
  <si>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</si>
  <si>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</si>
  <si>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</si>
  <si>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</si>
  <si>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</si>
  <si>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</si>
  <si>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</si>
  <si>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</si>
  <si>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</si>
  <si>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</si>
  <si>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</si>
  <si>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</si>
  <si>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</si>
  <si>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</si>
  <si>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</si>
  <si>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</si>
  <si>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</si>
  <si>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</si>
  <si>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</si>
  <si>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</si>
  <si>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</si>
  <si>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</si>
  <si>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</si>
  <si>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</si>
  <si>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</si>
  <si>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</si>
  <si>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</si>
  <si>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</si>
  <si>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</si>
  <si>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</si>
  <si>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</si>
  <si>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</si>
  <si>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</si>
  <si>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</si>
  <si>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</si>
  <si>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</si>
  <si>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</si>
  <si>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</si>
  <si>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</si>
  <si>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</si>
  <si>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</si>
  <si>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</si>
  <si>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</si>
  <si>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</si>
  <si>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</si>
  <si>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</si>
  <si>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</si>
  <si>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</si>
  <si>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</si>
  <si>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</si>
  <si>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</si>
  <si>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</si>
  <si>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</si>
  <si>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</si>
  <si>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</si>
  <si>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</si>
  <si>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</si>
  <si>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</si>
  <si>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</si>
  <si>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</si>
  <si>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</si>
  <si>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</si>
  <si>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</si>
  <si>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</si>
  <si>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</si>
  <si>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</si>
  <si>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</si>
  <si>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</si>
  <si>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</si>
  <si>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</si>
  <si>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</si>
  <si>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</si>
  <si>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</si>
  <si>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</si>
  <si>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</si>
  <si>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</si>
  <si>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</si>
  <si>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</si>
  <si>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</si>
  <si>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</si>
  <si>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</si>
  <si>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</si>
  <si>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</si>
  <si>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</si>
  <si>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</si>
  <si>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</si>
  <si>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</si>
  <si>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</si>
  <si>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</si>
  <si>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</si>
  <si>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</si>
  <si>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</si>
  <si>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</si>
  <si>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</si>
  <si>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</si>
  <si>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</si>
  <si>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</si>
  <si>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</si>
  <si>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</si>
  <si>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</si>
  <si>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</si>
  <si>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</si>
  <si>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</si>
  <si>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</si>
  <si>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</si>
  <si>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</si>
  <si>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</si>
  <si>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</si>
  <si>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</si>
  <si>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</si>
  <si>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</si>
  <si>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</si>
  <si>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</si>
  <si>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</si>
  <si>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</si>
  <si>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</si>
  <si>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</si>
  <si>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</si>
  <si>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</si>
  <si>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</si>
  <si>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</si>
  <si>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</si>
  <si>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</si>
  <si>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</si>
  <si>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</si>
  <si>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</si>
  <si>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</si>
  <si>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</si>
  <si>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</si>
  <si>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</si>
  <si>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</si>
  <si>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</si>
  <si>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</si>
  <si>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</si>
  <si>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</si>
  <si>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</si>
  <si>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</si>
  <si>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</si>
  <si>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</si>
  <si>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</si>
  <si>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</si>
  <si>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</si>
  <si>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</si>
  <si>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</si>
  <si>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</si>
  <si>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</si>
  <si>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</si>
  <si>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</si>
  <si>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</si>
  <si>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</si>
  <si>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</si>
  <si>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</si>
  <si>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</si>
  <si>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</si>
  <si>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</si>
  <si>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</si>
  <si>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</si>
  <si>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</si>
  <si>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</si>
  <si>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</si>
  <si>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</si>
  <si>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</si>
  <si>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</si>
  <si>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</si>
  <si>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</si>
  <si>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</si>
  <si>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</si>
  <si>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</si>
  <si>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</si>
  <si>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</si>
  <si>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</si>
  <si>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</si>
  <si>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</si>
  <si>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</si>
  <si>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</si>
  <si>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</si>
  <si>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</si>
  <si>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</si>
  <si>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</si>
  <si>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</si>
  <si>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</si>
  <si>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</si>
  <si>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</si>
  <si>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</si>
  <si>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</si>
  <si>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</si>
  <si>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</si>
  <si>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</si>
  <si>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</si>
  <si>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</si>
  <si>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</si>
  <si>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</si>
  <si>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</si>
  <si>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</si>
  <si>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</si>
  <si>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</si>
  <si>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</si>
  <si>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</si>
  <si>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</si>
  <si>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</si>
  <si>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</si>
  <si>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</si>
  <si>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</si>
  <si>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</si>
  <si>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</si>
  <si>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</si>
  <si>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</si>
  <si>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</si>
  <si>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</si>
  <si>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</si>
  <si>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</si>
  <si>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</si>
  <si>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</si>
  <si>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</si>
  <si>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</si>
  <si>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</si>
  <si>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</si>
  <si>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</si>
  <si>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</si>
  <si>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</si>
  <si>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</si>
  <si>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</si>
  <si>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</si>
  <si>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</si>
  <si>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</si>
  <si>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</si>
  <si>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</si>
  <si>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</si>
  <si>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</si>
  <si>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</si>
  <si>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</si>
  <si>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</si>
  <si>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</si>
  <si>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</si>
  <si>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</si>
  <si>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</si>
  <si>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</si>
  <si>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</si>
  <si>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</si>
  <si>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</si>
  <si>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</si>
  <si>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</si>
  <si>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</si>
  <si>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</si>
  <si>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</si>
  <si>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</si>
  <si>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</si>
  <si>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</si>
  <si>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</si>
  <si>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</si>
  <si>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</si>
  <si>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</si>
  <si>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</si>
  <si>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</si>
  <si>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</si>
  <si>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</si>
  <si>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</si>
  <si>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</si>
  <si>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</si>
  <si>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</si>
  <si>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</si>
  <si>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</si>
  <si>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</si>
  <si>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</si>
  <si>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</si>
  <si>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</si>
  <si>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</si>
  <si>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</si>
  <si>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</si>
  <si>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</si>
  <si>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</si>
  <si>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</si>
  <si>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</si>
  <si>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</si>
  <si>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</si>
  <si>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</si>
  <si>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</si>
  <si>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</si>
  <si>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</si>
  <si>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</si>
  <si>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</si>
  <si>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</si>
  <si>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</si>
  <si>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</si>
  <si>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</si>
  <si>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</si>
  <si>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</si>
  <si>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</si>
  <si>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</si>
  <si>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</si>
  <si>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</si>
  <si>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</si>
  <si>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</si>
  <si>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</si>
  <si>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</si>
  <si>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</si>
  <si>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</si>
  <si>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</si>
  <si>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</si>
  <si>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</si>
  <si>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</si>
  <si>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</si>
  <si>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</si>
  <si>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</si>
  <si>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</si>
  <si>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</si>
  <si>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</si>
  <si>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</si>
  <si>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</si>
  <si>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</si>
  <si>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</si>
  <si>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</si>
  <si>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</si>
  <si>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</si>
  <si>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</si>
  <si>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</si>
  <si>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</si>
  <si>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</si>
  <si>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</si>
  <si>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</si>
  <si>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</si>
  <si>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</si>
  <si>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</si>
  <si>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</si>
  <si>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</si>
  <si>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</si>
  <si>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</si>
  <si>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</si>
  <si>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</si>
  <si>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</si>
  <si>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</si>
  <si>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</si>
  <si>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</si>
  <si>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</si>
  <si>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</si>
  <si>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</si>
  <si>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</si>
  <si>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</si>
  <si>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</si>
  <si>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</si>
  <si>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</si>
  <si>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</si>
  <si>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</si>
  <si>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</si>
  <si>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</si>
  <si>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</si>
  <si>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</si>
  <si>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</si>
  <si>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</si>
  <si>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</si>
  <si>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</si>
  <si>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</si>
  <si>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</si>
  <si>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</si>
  <si>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</si>
  <si>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</si>
  <si>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</si>
  <si>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</si>
  <si>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</si>
  <si>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</si>
  <si>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</si>
  <si>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</si>
  <si>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</si>
  <si>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</si>
  <si>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</si>
  <si>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</si>
  <si>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</si>
  <si>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</si>
  <si>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</si>
  <si>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</si>
  <si>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</si>
  <si>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</si>
  <si>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</si>
  <si>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</si>
  <si>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</si>
  <si>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</si>
  <si>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</si>
  <si>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</si>
  <si>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</si>
  <si>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</si>
  <si>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</si>
  <si>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</si>
  <si>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</si>
  <si>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</si>
  <si>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</si>
  <si>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</si>
  <si>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</si>
  <si>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</si>
  <si>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</si>
  <si>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</si>
  <si>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</si>
  <si>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</si>
  <si>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</si>
  <si>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</si>
  <si>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</si>
  <si>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</si>
  <si>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</si>
  <si>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</si>
  <si>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</si>
  <si>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</si>
  <si>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</si>
  <si>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</si>
  <si>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</si>
  <si>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</si>
  <si>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</si>
  <si>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</si>
  <si>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</si>
  <si>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</si>
  <si>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</si>
  <si>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</si>
  <si>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</si>
  <si>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</si>
  <si>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</si>
  <si>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</si>
  <si>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</si>
  <si>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</si>
  <si>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</si>
  <si>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</si>
  <si>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</si>
  <si>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</si>
  <si>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</si>
  <si>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</si>
  <si>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</si>
  <si>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</si>
  <si>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</si>
  <si>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</si>
  <si>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</si>
  <si>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</si>
  <si>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</si>
  <si>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</si>
  <si>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</si>
  <si>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</si>
  <si>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</si>
  <si>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</si>
  <si>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</si>
  <si>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</si>
  <si>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</si>
  <si>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</si>
  <si>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</si>
  <si>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</si>
  <si>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</si>
  <si>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</si>
  <si>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</si>
  <si>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</si>
  <si>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</si>
  <si>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</si>
  <si>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</si>
  <si>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</si>
  <si>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</si>
  <si>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</si>
  <si>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</si>
  <si>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</si>
  <si>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</si>
  <si>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</si>
  <si>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</si>
  <si>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</si>
  <si>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</si>
  <si>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</si>
  <si>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</si>
  <si>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</si>
  <si>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</si>
  <si>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</si>
  <si>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</si>
  <si>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</si>
  <si>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</si>
  <si>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</si>
  <si>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</si>
  <si>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</si>
  <si>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</si>
  <si>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</si>
  <si>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</si>
  <si>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</si>
  <si>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</si>
  <si>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</si>
  <si>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</si>
  <si>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</si>
  <si>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</si>
  <si>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</si>
  <si>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</si>
  <si>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</si>
  <si>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</si>
  <si>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</si>
  <si>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</si>
  <si>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</si>
  <si>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</si>
  <si>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</si>
  <si>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</si>
  <si>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</si>
  <si>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</si>
  <si>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</si>
  <si>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</si>
  <si>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</si>
  <si>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</si>
  <si>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</si>
  <si>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</si>
  <si>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</si>
  <si>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</si>
  <si>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</si>
  <si>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</si>
  <si>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</si>
  <si>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</si>
  <si>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</si>
  <si>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</si>
  <si>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</si>
  <si>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</si>
  <si>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</si>
  <si>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</si>
  <si>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</si>
  <si>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</si>
  <si>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</si>
  <si>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</si>
  <si>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</si>
  <si>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</si>
  <si>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</si>
  <si>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</si>
  <si>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</si>
  <si>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</si>
  <si>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</si>
  <si>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</si>
  <si>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</si>
  <si>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</si>
  <si>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</si>
  <si>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</si>
  <si>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</si>
  <si>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</si>
  <si>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</si>
  <si>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</si>
  <si>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</si>
  <si>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</si>
  <si>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</si>
  <si>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</si>
  <si>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</si>
  <si>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</si>
  <si>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</si>
  <si>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</si>
  <si>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</si>
  <si>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</si>
  <si>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</si>
  <si>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</si>
  <si>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</si>
  <si>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</si>
  <si>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</si>
  <si>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</si>
  <si>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</si>
  <si>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</si>
  <si>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</si>
  <si>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</si>
  <si>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</si>
  <si>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</si>
  <si>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</si>
  <si>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</si>
  <si>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</si>
  <si>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</si>
  <si>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</si>
  <si>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</si>
  <si>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</si>
  <si>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</si>
  <si>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</si>
  <si>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</si>
  <si>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</si>
  <si>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</si>
  <si>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</si>
  <si>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</si>
  <si>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</si>
  <si>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</si>
  <si>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</si>
  <si>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</si>
  <si>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</si>
  <si>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</si>
  <si>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</si>
  <si>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</si>
  <si>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</si>
  <si>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</si>
  <si>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</si>
  <si>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</si>
  <si>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</si>
  <si>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</si>
  <si>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</si>
  <si>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</si>
  <si>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</si>
  <si>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</si>
  <si>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</si>
  <si>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</si>
  <si>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</si>
  <si>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</si>
  <si>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</si>
  <si>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</si>
  <si>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</si>
  <si>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</si>
  <si>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</si>
  <si>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</si>
  <si>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</si>
  <si>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</si>
  <si>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</si>
  <si>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</si>
  <si>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</si>
  <si>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</si>
  <si>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</si>
  <si>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</si>
  <si>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</si>
  <si>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</si>
  <si>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</si>
  <si>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</si>
  <si>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</si>
  <si>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</si>
  <si>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</si>
  <si>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</si>
  <si>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</si>
  <si>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</si>
  <si>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</si>
  <si>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</si>
  <si>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</si>
  <si>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</si>
  <si>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</si>
  <si>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</si>
  <si>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</si>
  <si>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</si>
  <si>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</si>
  <si>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</si>
  <si>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</si>
  <si>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</si>
  <si>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</si>
  <si>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</si>
  <si>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</si>
  <si>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</si>
  <si>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</si>
  <si>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</si>
  <si>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</si>
  <si>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</si>
  <si>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</si>
  <si>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</si>
  <si>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</si>
  <si>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</si>
  <si>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</si>
  <si>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</si>
  <si>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</si>
  <si>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</si>
  <si>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</si>
  <si>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</si>
  <si>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</si>
  <si>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</si>
  <si>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</si>
  <si>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</si>
  <si>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</si>
  <si>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</si>
  <si>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</si>
  <si>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</si>
  <si>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</si>
  <si>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</si>
  <si>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</si>
  <si>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</si>
  <si>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</si>
  <si>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</si>
  <si>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</si>
  <si>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</si>
  <si>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</si>
  <si>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</si>
  <si>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</si>
  <si>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</si>
  <si>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</si>
  <si>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</si>
  <si>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</si>
  <si>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</si>
  <si>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</si>
  <si>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</si>
  <si>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</si>
  <si>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</si>
  <si>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</si>
  <si>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</si>
  <si>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</si>
  <si>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</si>
  <si>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</si>
  <si>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</si>
  <si>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</si>
  <si>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</si>
  <si>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</si>
  <si>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</si>
  <si>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</si>
  <si>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</si>
  <si>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</si>
  <si>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</si>
  <si>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</si>
  <si>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</si>
  <si>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</si>
  <si>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</si>
  <si>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</si>
  <si>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</si>
  <si>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</si>
  <si>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</si>
  <si>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</si>
  <si>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</si>
  <si>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</si>
  <si>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</si>
  <si>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</si>
  <si>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</si>
  <si>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</si>
  <si>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</si>
  <si>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</si>
  <si>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</si>
  <si>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</si>
  <si>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</si>
  <si>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</si>
  <si>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</si>
  <si>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</si>
  <si>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</si>
  <si>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</si>
  <si>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</si>
  <si>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</si>
  <si>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</si>
  <si>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</si>
  <si>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</si>
  <si>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</si>
  <si>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</si>
  <si>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</si>
  <si>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</si>
  <si>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</si>
  <si>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</si>
  <si>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</si>
  <si>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</si>
  <si>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</si>
  <si>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</si>
  <si>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</si>
  <si>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</si>
  <si>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</si>
  <si>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</si>
  <si>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</si>
  <si>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</si>
  <si>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</si>
  <si>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</si>
  <si>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</si>
  <si>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</si>
  <si>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</si>
  <si>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</si>
  <si>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</si>
  <si>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</si>
  <si>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</si>
  <si>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</si>
  <si>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</si>
  <si>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</si>
  <si>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</si>
  <si>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</si>
  <si>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</si>
  <si>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</si>
  <si>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</si>
  <si>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</si>
  <si>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</si>
  <si>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</si>
  <si>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</si>
  <si>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</si>
  <si>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</si>
  <si>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</si>
  <si>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</si>
  <si>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</si>
  <si>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</si>
  <si>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</si>
  <si>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</si>
  <si>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</si>
  <si>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</si>
  <si>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</si>
  <si>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</si>
  <si>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</si>
  <si>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</si>
  <si>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</si>
  <si>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</si>
  <si>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</si>
  <si>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</si>
  <si>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</si>
  <si>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</si>
  <si>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</si>
  <si>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</si>
  <si>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</si>
  <si>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</si>
  <si>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</si>
  <si>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</si>
  <si>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</si>
  <si>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</si>
  <si>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</si>
  <si>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</si>
  <si>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</si>
  <si>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</si>
  <si>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</si>
  <si>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</si>
  <si>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</si>
  <si>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</si>
  <si>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</si>
  <si>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</si>
  <si>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</si>
  <si>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</si>
  <si>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</si>
  <si>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</si>
  <si>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</si>
  <si>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</si>
  <si>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</si>
  <si>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</si>
  <si>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</si>
  <si>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</si>
  <si>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</si>
  <si>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</si>
  <si>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</si>
  <si>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</si>
  <si>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</si>
  <si>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</si>
  <si>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</si>
  <si>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</si>
  <si>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</si>
  <si>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</si>
  <si>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</si>
  <si>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</si>
  <si>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</si>
  <si>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</si>
  <si>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</si>
  <si>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</si>
  <si>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</si>
  <si>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</si>
  <si>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</si>
  <si>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</si>
  <si>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</si>
  <si>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</si>
  <si>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</si>
  <si>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</si>
  <si>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</si>
  <si>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</si>
  <si>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</si>
  <si>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</si>
  <si>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</si>
  <si>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</si>
  <si>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</si>
  <si>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</si>
  <si>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</si>
  <si>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</si>
  <si>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</si>
  <si>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</si>
  <si>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</si>
  <si>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</si>
  <si>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</si>
  <si>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</si>
  <si>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</si>
  <si>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</si>
  <si>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</si>
  <si>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</si>
  <si>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</si>
  <si>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</si>
  <si>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</si>
  <si>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</si>
  <si>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</si>
  <si>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</si>
  <si>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</si>
  <si>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</si>
  <si>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</si>
  <si>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</si>
  <si>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</si>
  <si>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</si>
  <si>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</si>
  <si>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</si>
  <si>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</si>
  <si>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</si>
  <si>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</si>
  <si>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</si>
  <si>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</si>
  <si>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</si>
  <si>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</si>
  <si>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</si>
  <si>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</si>
  <si>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</si>
  <si>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</si>
  <si>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</si>
  <si>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</si>
  <si>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</si>
  <si>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</si>
  <si>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</si>
  <si>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</si>
  <si>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</si>
  <si>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</si>
  <si>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</si>
  <si>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</si>
  <si>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</si>
  <si>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</si>
  <si>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</si>
  <si>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</si>
  <si>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</si>
  <si>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</si>
  <si>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</si>
  <si>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</si>
  <si>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</si>
  <si>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</si>
  <si>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</si>
  <si>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</si>
  <si>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</si>
  <si>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</si>
  <si>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</si>
  <si>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</si>
  <si>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</si>
  <si>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</si>
  <si>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</si>
  <si>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</si>
  <si>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</si>
  <si>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</si>
  <si>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</si>
  <si>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</si>
  <si>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</si>
  <si>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</si>
  <si>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</si>
  <si>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</si>
  <si>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</si>
  <si>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</si>
  <si>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</si>
  <si>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</si>
  <si>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</si>
  <si>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</si>
  <si>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</si>
  <si>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</si>
  <si>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</si>
  <si>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</si>
  <si>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</si>
  <si>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</si>
  <si>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</si>
  <si>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</si>
  <si>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</si>
  <si>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</si>
  <si>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</si>
  <si>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</si>
  <si>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</si>
  <si>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</si>
  <si>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</si>
  <si>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</si>
  <si>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</si>
  <si>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</si>
  <si>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</si>
  <si>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</si>
  <si>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</si>
  <si>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</si>
  <si>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</si>
  <si>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</si>
  <si>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</si>
  <si>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</si>
  <si>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</si>
  <si>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</si>
  <si>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</si>
  <si>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</si>
  <si>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</si>
  <si>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</si>
  <si>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</si>
  <si>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</si>
  <si>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</si>
  <si>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</si>
  <si>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</si>
  <si>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</si>
  <si>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</si>
  <si>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</si>
  <si>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</si>
  <si>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</si>
  <si>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</si>
  <si>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</si>
  <si>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</si>
  <si>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</si>
  <si>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</si>
  <si>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</si>
  <si>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</si>
  <si>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</si>
  <si>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</si>
  <si>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</si>
  <si>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</si>
  <si>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</si>
  <si>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</si>
  <si>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</si>
  <si>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</si>
  <si>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</si>
  <si>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</si>
  <si>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</si>
  <si>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</si>
  <si>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</si>
  <si>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</si>
  <si>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</si>
  <si>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</si>
  <si>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</si>
  <si>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</si>
  <si>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</si>
  <si>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</si>
  <si>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</si>
  <si>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</si>
  <si>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</si>
  <si>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</si>
  <si>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</si>
  <si>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</si>
  <si>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</si>
  <si>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</si>
  <si>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</si>
  <si>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</si>
  <si>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</si>
  <si>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</si>
  <si>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</si>
  <si>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</si>
  <si>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</si>
  <si>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</si>
  <si>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</si>
  <si>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</si>
  <si>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</si>
  <si>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</si>
  <si>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</si>
  <si>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</si>
  <si>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</si>
  <si>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</si>
  <si>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</si>
  <si>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</si>
  <si>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</si>
  <si>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</si>
  <si>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</si>
  <si>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</si>
  <si>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</si>
  <si>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</si>
  <si>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</si>
  <si>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</si>
  <si>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</si>
  <si>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</si>
  <si>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</si>
  <si>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</si>
  <si>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</si>
  <si>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</si>
  <si>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</si>
  <si>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</si>
  <si>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</si>
  <si>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</si>
  <si>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</si>
  <si>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</si>
  <si>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</si>
  <si>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</si>
  <si>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</si>
  <si>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</si>
  <si>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</si>
  <si>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</si>
  <si>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</si>
  <si>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</si>
  <si>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</si>
  <si>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</si>
  <si>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</si>
  <si>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</si>
  <si>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</si>
  <si>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</si>
  <si>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</si>
  <si>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</si>
  <si>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</si>
  <si>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</si>
  <si>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</si>
  <si>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</si>
  <si>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</si>
  <si>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</si>
  <si>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</si>
  <si>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</si>
  <si>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</si>
  <si>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</si>
  <si>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</si>
  <si>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</si>
  <si>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</si>
  <si>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</si>
  <si>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</si>
  <si>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</si>
  <si>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</si>
  <si>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</si>
  <si>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</si>
  <si>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</si>
  <si>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</si>
  <si>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</si>
  <si>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</si>
  <si>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</si>
  <si>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</si>
  <si>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</si>
  <si>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</si>
  <si>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</si>
  <si>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</si>
  <si>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</si>
  <si>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</si>
  <si>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</si>
  <si>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</si>
  <si>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</si>
  <si>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</si>
  <si>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</si>
  <si>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</si>
  <si>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</si>
  <si>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</si>
  <si>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</si>
  <si>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</si>
  <si>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</si>
  <si>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</si>
  <si>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</si>
  <si>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</si>
  <si>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</si>
  <si>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</si>
  <si>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</si>
  <si>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</si>
  <si>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</si>
  <si>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</si>
  <si>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</si>
  <si>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</si>
  <si>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</si>
  <si>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</si>
  <si>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</si>
  <si>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</si>
  <si>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</si>
  <si>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</si>
  <si>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</si>
  <si>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</si>
  <si>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</si>
  <si>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</si>
  <si>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</si>
  <si>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</si>
  <si>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</si>
  <si>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</si>
  <si>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</si>
  <si>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</si>
  <si>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</si>
  <si>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</si>
  <si>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</si>
  <si>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</si>
  <si>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</si>
  <si>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</si>
  <si>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</si>
  <si>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</si>
  <si>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</si>
  <si>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</si>
  <si>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</si>
  <si>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</si>
  <si>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</si>
  <si>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</si>
  <si>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</si>
  <si>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</si>
  <si>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</si>
  <si>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</si>
  <si>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</si>
  <si>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</si>
  <si>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</si>
  <si>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</si>
  <si>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</si>
  <si>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</si>
  <si>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</si>
  <si>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</si>
  <si>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</si>
  <si>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</si>
  <si>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</si>
  <si>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</si>
  <si>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</si>
  <si>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</si>
  <si>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</si>
  <si>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</si>
  <si>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</si>
  <si>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</si>
  <si>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</si>
  <si>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</si>
  <si>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</si>
  <si>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</si>
  <si>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</si>
  <si>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</si>
  <si>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</si>
  <si>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</si>
  <si>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</si>
  <si>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</si>
  <si>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</si>
  <si>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</si>
  <si>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</si>
  <si>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</si>
  <si>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</si>
  <si>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</si>
  <si>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</si>
  <si>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</si>
  <si>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</si>
  <si>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</si>
  <si>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</si>
  <si>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</si>
  <si>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</si>
  <si>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</si>
  <si>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</si>
  <si>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</si>
  <si>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</si>
  <si>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</si>
  <si>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</si>
  <si>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</si>
  <si>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</si>
  <si>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</si>
  <si>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</si>
  <si>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</si>
  <si>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</si>
  <si>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</si>
  <si>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</si>
  <si>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</si>
  <si>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</si>
  <si>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</si>
  <si>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</si>
  <si>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</si>
  <si>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</si>
  <si>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</si>
  <si>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</si>
  <si>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</si>
  <si>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</si>
  <si>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</si>
  <si>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</si>
  <si>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</si>
  <si>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</si>
  <si>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</si>
  <si>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</si>
  <si>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</si>
  <si>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</si>
  <si>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</si>
  <si>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</si>
  <si>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</si>
  <si>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</si>
  <si>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</si>
  <si>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</si>
  <si>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</si>
  <si>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</si>
  <si>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</si>
  <si>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</si>
  <si>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</si>
  <si>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</si>
  <si>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</si>
  <si>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</si>
  <si>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</si>
  <si>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</si>
  <si>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</si>
  <si>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</si>
  <si>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</si>
  <si>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</si>
  <si>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</si>
  <si>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</si>
  <si>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</si>
  <si>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</si>
  <si>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</si>
  <si>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</si>
  <si>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</si>
  <si>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</si>
  <si>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</si>
  <si>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</si>
  <si>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</si>
  <si>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</si>
  <si>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</si>
  <si>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</si>
  <si>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</si>
  <si>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</si>
  <si>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</si>
  <si>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</si>
  <si>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</si>
  <si>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</si>
  <si>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</si>
  <si>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</si>
  <si>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</si>
  <si>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</si>
  <si>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</si>
  <si>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</si>
  <si>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</si>
  <si>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</si>
  <si>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</si>
  <si>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</si>
  <si>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</si>
  <si>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</si>
  <si>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</si>
  <si>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</si>
  <si>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</si>
  <si>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</si>
  <si>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</si>
  <si>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</si>
  <si>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</si>
  <si>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</si>
  <si>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</si>
  <si>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</si>
  <si>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</si>
  <si>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</si>
  <si>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</si>
  <si>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</si>
  <si>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</si>
  <si>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</si>
  <si>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</si>
  <si>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</si>
  <si>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</si>
  <si>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</si>
  <si>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</si>
  <si>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</si>
  <si>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</si>
  <si>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</si>
  <si>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</si>
  <si>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</si>
  <si>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</si>
  <si>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</si>
  <si>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</si>
  <si>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</si>
  <si>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</si>
  <si>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</si>
  <si>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</si>
  <si>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</si>
  <si>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</si>
  <si>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</si>
  <si>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</si>
  <si>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</si>
  <si>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</si>
  <si>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</si>
  <si>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</si>
  <si>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</si>
  <si>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</si>
  <si>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</si>
  <si>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</si>
  <si>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</si>
  <si>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</si>
  <si>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</si>
  <si>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</si>
  <si>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</si>
  <si>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</si>
  <si>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</si>
  <si>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</si>
  <si>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</si>
  <si>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</si>
  <si>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</si>
  <si>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</si>
  <si>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</si>
  <si>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</si>
  <si>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</si>
  <si>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</si>
  <si>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</si>
  <si>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</si>
  <si>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</si>
  <si>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</si>
  <si>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</si>
  <si>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</si>
  <si>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</si>
  <si>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</si>
  <si>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</si>
  <si>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</si>
  <si>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</si>
  <si>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</si>
  <si>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</si>
  <si>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</si>
  <si>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</si>
  <si>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</si>
  <si>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</si>
  <si>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</si>
  <si>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</si>
  <si>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</si>
  <si>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</si>
  <si>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</si>
  <si>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</si>
  <si>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</si>
  <si>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</si>
  <si>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</si>
  <si>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</si>
  <si>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</si>
  <si>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</si>
  <si>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</si>
  <si>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</si>
  <si>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</si>
  <si>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</si>
  <si>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</si>
  <si>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</si>
  <si>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</si>
  <si>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</si>
  <si>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</si>
  <si>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</si>
  <si>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</si>
  <si>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</si>
  <si>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</si>
  <si>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</si>
  <si>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</si>
  <si>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</si>
  <si>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</si>
  <si>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</si>
  <si>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</si>
  <si>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</si>
  <si>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</si>
  <si>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</si>
  <si>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</si>
  <si>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</si>
  <si>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</si>
  <si>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</si>
  <si>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</si>
  <si>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</si>
  <si>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</si>
  <si>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</si>
  <si>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</si>
  <si>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</si>
  <si>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</si>
  <si>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</si>
  <si>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</si>
  <si>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</si>
  <si>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</si>
  <si>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</si>
  <si>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</si>
  <si>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</si>
  <si>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</si>
  <si>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</si>
  <si>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</si>
  <si>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</si>
  <si>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</si>
  <si>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</si>
  <si>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</si>
  <si>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</si>
  <si>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</si>
  <si>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</si>
  <si>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</si>
  <si>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</si>
  <si>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</si>
  <si>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</si>
  <si>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</si>
  <si>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</si>
  <si>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</si>
  <si>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</si>
  <si>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</si>
  <si>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</si>
  <si>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</si>
  <si>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</si>
  <si>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</si>
  <si>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</si>
  <si>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</si>
  <si>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</si>
  <si>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</si>
  <si>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</si>
  <si>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</si>
  <si>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</si>
  <si>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</si>
  <si>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</si>
  <si>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</si>
  <si>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</si>
  <si>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</si>
  <si>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</si>
  <si>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</si>
  <si>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</si>
  <si>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</si>
  <si>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</si>
  <si>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</si>
  <si>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</si>
  <si>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</si>
  <si>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</si>
  <si>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</si>
  <si>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</si>
  <si>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</si>
  <si>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</si>
  <si>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</si>
  <si>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</si>
  <si>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</si>
  <si>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</si>
  <si>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</si>
  <si>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</si>
  <si>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</si>
  <si>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</si>
  <si>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</si>
  <si>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</si>
  <si>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</si>
  <si>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</si>
  <si>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</si>
  <si>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</si>
  <si>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</si>
  <si>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</si>
  <si>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</si>
  <si>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</si>
  <si>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</si>
  <si>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</si>
  <si>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</si>
  <si>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</si>
  <si>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</si>
  <si>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</si>
  <si>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</si>
  <si>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</si>
  <si>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</si>
  <si>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</si>
  <si>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</si>
  <si>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</si>
  <si>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</si>
  <si>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</si>
  <si>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</si>
  <si>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</si>
  <si>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</si>
  <si>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</si>
  <si>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</si>
  <si>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</si>
  <si>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</si>
  <si>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</si>
  <si>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</si>
  <si>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</si>
  <si>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</si>
  <si>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</si>
  <si>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</si>
  <si>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</si>
  <si>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</si>
  <si>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</si>
  <si>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</si>
  <si>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</si>
  <si>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</si>
  <si>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</si>
  <si>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</si>
  <si>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</si>
  <si>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</si>
  <si>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</si>
  <si>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</si>
  <si>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</si>
  <si>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</si>
  <si>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</si>
  <si>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</si>
  <si>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</si>
  <si>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</si>
  <si>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</si>
  <si>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</si>
  <si>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</si>
  <si>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</si>
  <si>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</si>
  <si>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</si>
  <si>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</si>
  <si>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</si>
  <si>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</si>
  <si>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</si>
  <si>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</si>
  <si>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</si>
  <si>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</si>
  <si>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</si>
  <si>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</si>
  <si>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</si>
  <si>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</si>
  <si>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</si>
  <si>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</si>
  <si>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</si>
  <si>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</si>
  <si>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</si>
  <si>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</si>
  <si>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</si>
  <si>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</si>
  <si>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</si>
  <si>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</si>
  <si>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</si>
  <si>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</si>
  <si>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</si>
  <si>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</si>
  <si>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</si>
  <si>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</si>
  <si>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</si>
  <si>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</si>
  <si>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</si>
  <si>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</si>
  <si>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</si>
  <si>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</si>
  <si>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</si>
  <si>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</si>
  <si>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</si>
  <si>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</si>
  <si>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</si>
  <si>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</si>
  <si>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</si>
  <si>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</si>
  <si>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</si>
  <si>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</si>
  <si>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</si>
  <si>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</si>
  <si>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</si>
  <si>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</si>
  <si>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</si>
  <si>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</si>
  <si>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</si>
  <si>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</si>
  <si>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</si>
  <si>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</si>
  <si>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</si>
  <si>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</si>
  <si>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</si>
  <si>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</si>
  <si>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</si>
  <si>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</si>
  <si>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</si>
  <si>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</si>
  <si>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</si>
  <si>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</si>
  <si>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</si>
  <si>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</si>
  <si>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</si>
  <si>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</si>
  <si>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</si>
  <si>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</si>
  <si>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</si>
  <si>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</si>
  <si>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</si>
  <si>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</si>
  <si>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</si>
  <si>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</si>
  <si>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</si>
  <si>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</si>
  <si>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</si>
  <si>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</si>
  <si>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</si>
  <si>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</si>
  <si>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</si>
  <si>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</si>
  <si>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</si>
  <si>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</si>
  <si>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</si>
  <si>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</si>
  <si>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</si>
  <si>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</si>
  <si>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</si>
  <si>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</si>
  <si>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</si>
  <si>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</si>
  <si>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</si>
  <si>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</si>
  <si>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</si>
  <si>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</si>
  <si>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</si>
  <si>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</si>
  <si>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</si>
  <si>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</si>
  <si>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</si>
  <si>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</si>
  <si>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</si>
  <si>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</si>
  <si>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</si>
  <si>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</si>
  <si>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</si>
  <si>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</si>
  <si>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</si>
  <si>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</si>
  <si>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</si>
  <si>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</si>
  <si>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</si>
  <si>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</si>
  <si>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</si>
  <si>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</si>
  <si>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</si>
  <si>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</si>
  <si>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</si>
  <si>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</si>
  <si>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</si>
  <si>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</si>
  <si>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</si>
  <si>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</si>
  <si>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</si>
  <si>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</si>
  <si>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</si>
  <si>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</si>
  <si>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</si>
  <si>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</si>
  <si>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</si>
  <si>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</si>
  <si>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</si>
  <si>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</si>
  <si>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</si>
  <si>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</si>
  <si>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</si>
  <si>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</si>
  <si>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</si>
  <si>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</si>
  <si>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</si>
  <si>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</si>
  <si>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</si>
  <si>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</si>
  <si>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</si>
  <si>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</si>
  <si>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</si>
  <si>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</si>
  <si>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</si>
  <si>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</si>
  <si>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</si>
  <si>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</si>
  <si>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</si>
  <si>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</si>
  <si>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</si>
  <si>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</si>
  <si>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</si>
  <si>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</si>
  <si>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</si>
  <si>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</si>
  <si>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</si>
  <si>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</si>
  <si>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</si>
  <si>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</si>
  <si>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</si>
  <si>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</si>
  <si>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</si>
  <si>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</si>
  <si>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</si>
  <si>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</si>
  <si>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</si>
  <si>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</si>
  <si>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</si>
  <si>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</si>
  <si>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</si>
  <si>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</si>
  <si>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</si>
  <si>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</si>
  <si>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</si>
  <si>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</si>
  <si>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</si>
  <si>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</si>
  <si>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</si>
  <si>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</si>
  <si>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</si>
  <si>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</si>
  <si>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</si>
  <si>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</si>
  <si>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</si>
  <si>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</si>
  <si>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</si>
  <si>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</si>
  <si>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</si>
  <si>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</si>
  <si>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</si>
  <si>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</si>
  <si>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</si>
  <si>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</si>
  <si>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</si>
  <si>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</si>
  <si>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</si>
  <si>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</si>
  <si>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</si>
  <si>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</si>
  <si>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</si>
  <si>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</si>
  <si>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</si>
  <si>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</si>
  <si>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</si>
  <si>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</si>
  <si>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</si>
  <si>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</si>
  <si>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</si>
  <si>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</si>
  <si>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</si>
  <si>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</si>
  <si>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</si>
  <si>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</si>
  <si>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</si>
  <si>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</si>
  <si>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</si>
  <si>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</si>
  <si>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</si>
  <si>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</si>
  <si>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</si>
  <si>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</si>
  <si>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</si>
  <si>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</si>
  <si>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</si>
  <si>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</si>
  <si>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</si>
  <si>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</si>
  <si>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</si>
  <si>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</si>
  <si>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</si>
  <si>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</si>
  <si>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</si>
  <si>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</si>
  <si>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</si>
  <si>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</si>
  <si>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</si>
  <si>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</si>
  <si>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</si>
  <si>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</si>
  <si>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</si>
  <si>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</si>
  <si>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</si>
  <si>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</si>
  <si>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</si>
  <si>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</si>
  <si>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</si>
  <si>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</si>
  <si>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</si>
  <si>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</si>
  <si>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</si>
  <si>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</si>
  <si>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</si>
  <si>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</si>
  <si>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</si>
  <si>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</si>
  <si>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</si>
  <si>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</si>
  <si>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</si>
  <si>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</si>
  <si>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</si>
  <si>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</si>
  <si>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</si>
  <si>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</si>
  <si>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</si>
  <si>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</si>
  <si>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</si>
  <si>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</si>
  <si>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</si>
  <si>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</si>
  <si>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</si>
  <si>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</si>
  <si>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</si>
  <si>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</si>
  <si>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</si>
  <si>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</si>
  <si>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</si>
  <si>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</si>
  <si>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</si>
  <si>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</si>
  <si>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</si>
  <si>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</si>
  <si>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</si>
  <si>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</si>
  <si>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</si>
  <si>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</si>
  <si>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</si>
  <si>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</si>
  <si>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</si>
  <si>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</si>
  <si>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</si>
  <si>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</si>
  <si>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</si>
  <si>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</si>
  <si>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</si>
  <si>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</si>
  <si>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</si>
  <si>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</si>
  <si>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</si>
  <si>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</si>
  <si>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</si>
  <si>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</si>
  <si>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</si>
  <si>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</si>
  <si>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</si>
  <si>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</si>
  <si>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</si>
  <si>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</si>
  <si>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</si>
  <si>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</si>
  <si>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</si>
  <si>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</si>
  <si>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</si>
  <si>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</si>
  <si>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</si>
  <si>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</si>
  <si>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</si>
  <si>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</si>
  <si>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</si>
  <si>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</si>
  <si>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</si>
  <si>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</si>
  <si>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</si>
  <si>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</si>
  <si>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</si>
  <si>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</si>
  <si>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</si>
  <si>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</si>
  <si>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</si>
  <si>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</si>
  <si>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</si>
  <si>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</si>
  <si>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</si>
  <si>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</si>
  <si>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</si>
  <si>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</si>
  <si>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</si>
  <si>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</si>
  <si>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</si>
  <si>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</si>
  <si>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</si>
  <si>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</si>
  <si>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</si>
  <si>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</si>
  <si>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</si>
  <si>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</si>
  <si>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</si>
  <si>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</si>
  <si>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</si>
  <si>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</si>
  <si>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</si>
  <si>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</si>
  <si>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</si>
  <si>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</si>
  <si>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</si>
  <si>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</si>
  <si>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</si>
  <si>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</si>
  <si>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</si>
  <si>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</si>
  <si>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</si>
  <si>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</si>
  <si>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</si>
  <si>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</si>
  <si>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</si>
  <si>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</si>
  <si>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</si>
  <si>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</si>
  <si>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</si>
  <si>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</si>
  <si>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</si>
  <si>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</si>
  <si>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</si>
  <si>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</si>
  <si>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</si>
  <si>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</si>
  <si>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</si>
  <si>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</si>
  <si>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</si>
  <si>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</si>
  <si>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</si>
  <si>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</si>
  <si>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</si>
  <si>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</si>
  <si>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</si>
  <si>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</si>
  <si>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</si>
  <si>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</si>
  <si>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</si>
  <si>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</si>
  <si>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</si>
  <si>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</si>
  <si>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</si>
  <si>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</si>
  <si>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</si>
  <si>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</si>
  <si>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</si>
  <si>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</si>
  <si>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</si>
  <si>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</si>
  <si>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</si>
  <si>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</si>
  <si>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</si>
  <si>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</si>
  <si>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</si>
  <si>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</si>
  <si>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</si>
  <si>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</si>
  <si>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</si>
  <si>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</si>
  <si>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</si>
  <si>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</si>
  <si>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</si>
  <si>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</si>
  <si>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</si>
  <si>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</si>
  <si>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</si>
  <si>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</si>
  <si>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</si>
  <si>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</si>
  <si>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</si>
  <si>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</si>
  <si>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</si>
  <si>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</si>
  <si>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</si>
  <si>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</si>
  <si>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</si>
  <si>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</si>
  <si>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</si>
  <si>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</si>
  <si>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</si>
  <si>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</si>
  <si>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</si>
  <si>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</si>
  <si>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</si>
  <si>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</si>
  <si>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</si>
  <si>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</si>
  <si>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</si>
  <si>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</si>
  <si>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</si>
  <si>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</si>
  <si>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</si>
  <si>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</si>
  <si>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</si>
  <si>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</si>
  <si>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</si>
  <si>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</si>
  <si>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</si>
  <si>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</si>
  <si>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</si>
  <si>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</si>
  <si>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</si>
  <si>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</si>
  <si>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</si>
  <si>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</si>
  <si>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</si>
  <si>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</si>
  <si>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</si>
  <si>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</si>
  <si>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</si>
  <si>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</si>
  <si>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</si>
  <si>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</si>
  <si>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</si>
  <si>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</si>
  <si>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</si>
  <si>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</si>
  <si>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</si>
  <si>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</si>
  <si>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</si>
  <si>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</si>
  <si>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</si>
  <si>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</si>
  <si>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</si>
  <si>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</si>
  <si>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</si>
  <si>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</si>
  <si>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</si>
  <si>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</si>
  <si>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</si>
  <si>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</si>
  <si>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</si>
  <si>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</si>
  <si>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</si>
  <si>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</si>
  <si>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</si>
  <si>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</si>
  <si>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</si>
  <si>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</si>
  <si>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</si>
  <si>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</si>
  <si>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</si>
  <si>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</si>
  <si>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</si>
  <si>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</si>
  <si>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</si>
  <si>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</si>
  <si>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</si>
  <si>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</si>
  <si>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</si>
  <si>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</si>
  <si>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</si>
  <si>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</si>
  <si>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</si>
  <si>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</si>
  <si>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</si>
  <si>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</si>
  <si>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</si>
  <si>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</si>
  <si>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</si>
  <si>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</si>
  <si>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</si>
  <si>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</si>
  <si>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</si>
  <si>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</si>
  <si>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</si>
  <si>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</si>
  <si>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</si>
  <si>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</si>
  <si>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</si>
  <si>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</si>
  <si>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</si>
  <si>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</si>
  <si>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</si>
  <si>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</si>
  <si>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</si>
  <si>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</si>
  <si>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</si>
  <si>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</si>
  <si>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</si>
  <si>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</si>
  <si>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</si>
  <si>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</si>
  <si>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</si>
  <si>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</si>
  <si>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</si>
  <si>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</si>
  <si>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</si>
  <si>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</si>
  <si>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</si>
  <si>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</si>
  <si>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</si>
  <si>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</si>
  <si>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</si>
  <si>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</si>
  <si>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</si>
  <si>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</si>
  <si>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</si>
  <si>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</si>
  <si>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</si>
  <si>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</si>
  <si>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</si>
  <si>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</si>
  <si>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</si>
  <si>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</si>
  <si>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</si>
  <si>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</si>
  <si>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</si>
  <si>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</si>
  <si>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</si>
  <si>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</si>
  <si>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</si>
  <si>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</si>
  <si>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</si>
  <si>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</si>
  <si>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</si>
  <si>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</si>
  <si>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</si>
  <si>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</si>
  <si>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</si>
  <si>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</si>
  <si>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</si>
  <si>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</si>
  <si>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</si>
  <si>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</si>
  <si>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</si>
  <si>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</si>
  <si>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</si>
  <si>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</si>
  <si>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</si>
  <si>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</si>
  <si>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</si>
  <si>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</si>
  <si>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</si>
  <si>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</si>
  <si>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</si>
  <si>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</si>
  <si>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</si>
  <si>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</si>
  <si>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</si>
  <si>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</si>
  <si>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</si>
  <si>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</si>
  <si>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</si>
  <si>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</si>
  <si>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</si>
  <si>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</si>
  <si>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</si>
  <si>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</si>
  <si>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</si>
  <si>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</si>
  <si>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</si>
  <si>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</si>
  <si>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</si>
  <si>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</si>
  <si>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</si>
  <si>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</si>
  <si>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</si>
  <si>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</si>
  <si>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</si>
  <si>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</si>
  <si>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</si>
  <si>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</si>
  <si>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</si>
  <si>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</si>
  <si>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</si>
  <si>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</si>
  <si>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</si>
  <si>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</si>
  <si>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</si>
  <si>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</si>
  <si>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</si>
  <si>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</si>
  <si>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</si>
  <si>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</si>
  <si>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</si>
  <si>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</si>
  <si>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</si>
  <si>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</si>
  <si>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</si>
  <si>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</si>
  <si>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</si>
  <si>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</si>
  <si>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</si>
  <si>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</si>
  <si>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</si>
  <si>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</si>
  <si>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</si>
  <si>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</si>
  <si>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</si>
  <si>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</si>
  <si>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</si>
  <si>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</si>
  <si>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</si>
  <si>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</si>
  <si>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</si>
  <si>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</si>
  <si>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</si>
  <si>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</si>
  <si>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</si>
  <si>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</si>
  <si>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</si>
  <si>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</si>
  <si>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</si>
  <si>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</si>
  <si>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</si>
  <si>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</si>
  <si>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</si>
  <si>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</si>
  <si>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</si>
  <si>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</si>
  <si>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</si>
  <si>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</si>
  <si>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</si>
  <si>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</si>
  <si>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</si>
  <si>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</si>
  <si>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</si>
  <si>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</si>
  <si>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</si>
  <si>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</si>
  <si>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</si>
  <si>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</si>
  <si>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</si>
  <si>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</si>
  <si>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</si>
  <si>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</si>
  <si>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</si>
  <si>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</si>
  <si>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</si>
  <si>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</si>
  <si>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</si>
  <si>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</si>
  <si>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</si>
  <si>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</si>
  <si>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</si>
  <si>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</si>
  <si>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</si>
  <si>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</si>
  <si>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</si>
  <si>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</si>
  <si>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</si>
  <si>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</si>
  <si>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</si>
  <si>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</si>
  <si>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</si>
  <si>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</si>
  <si>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</si>
  <si>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</si>
  <si>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</si>
  <si>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</si>
  <si>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</si>
  <si>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</si>
  <si>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</si>
  <si>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</si>
  <si>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</si>
  <si>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</si>
  <si>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</si>
  <si>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</si>
  <si>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</si>
  <si>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</si>
  <si>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</si>
  <si>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</si>
  <si>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</si>
  <si>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</si>
  <si>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</si>
  <si>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</si>
  <si>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</si>
  <si>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</si>
  <si>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</si>
  <si>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</si>
  <si>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</si>
  <si>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</si>
  <si>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</si>
  <si>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</si>
  <si>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</si>
  <si>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</si>
  <si>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</si>
  <si>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</si>
  <si>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</si>
  <si>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</si>
  <si>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</si>
  <si>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</si>
  <si>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</si>
  <si>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</si>
  <si>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</si>
  <si>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</si>
  <si>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</si>
  <si>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</si>
  <si>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</si>
  <si>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</si>
  <si>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</si>
  <si>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</si>
  <si>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</si>
  <si>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</si>
  <si>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</si>
  <si>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</si>
  <si>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</si>
  <si>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</si>
  <si>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</si>
  <si>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</si>
  <si>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</si>
  <si>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</si>
  <si>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</si>
  <si>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</si>
  <si>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</si>
  <si>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</si>
  <si>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</si>
  <si>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</si>
  <si>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</si>
  <si>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</si>
  <si>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</si>
  <si>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</si>
  <si>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</si>
  <si>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</si>
  <si>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</si>
  <si>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</si>
  <si>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</si>
  <si>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</si>
  <si>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</si>
  <si>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</si>
  <si>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</si>
  <si>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</si>
  <si>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</si>
  <si>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</si>
  <si>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</si>
  <si>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</si>
  <si>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</si>
  <si>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</si>
  <si>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</si>
  <si>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</si>
  <si>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</si>
  <si>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</si>
  <si>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</si>
  <si>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</si>
  <si>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</si>
  <si>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</si>
  <si>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</si>
  <si>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</si>
  <si>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</si>
  <si>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</si>
  <si>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</si>
  <si>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</si>
  <si>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</si>
  <si>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</si>
  <si>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</si>
  <si>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</si>
  <si>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</si>
  <si>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</si>
  <si>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</si>
  <si>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</si>
  <si>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</si>
  <si>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</si>
  <si>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</si>
  <si>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</si>
  <si>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</si>
  <si>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</si>
  <si>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</si>
  <si>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</si>
  <si>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</si>
  <si>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</si>
  <si>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</si>
  <si>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</si>
  <si>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</si>
  <si>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</si>
  <si>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</si>
  <si>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</si>
  <si>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</si>
  <si>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</si>
  <si>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</si>
  <si>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</si>
  <si>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</si>
  <si>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</si>
  <si>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</si>
  <si>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</si>
  <si>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</si>
  <si>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</si>
  <si>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</si>
  <si>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</si>
  <si>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</si>
  <si>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</si>
  <si>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</si>
  <si>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</si>
  <si>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</si>
  <si>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</si>
  <si>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</si>
  <si>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</si>
  <si>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</si>
  <si>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</si>
  <si>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</si>
  <si>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</si>
  <si>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</si>
  <si>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</si>
  <si>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</si>
  <si>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</si>
  <si>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</si>
  <si>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</si>
  <si>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</si>
  <si>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</si>
  <si>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</si>
  <si>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</si>
  <si>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</si>
  <si>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</si>
  <si>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</si>
  <si>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</si>
  <si>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</si>
  <si>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</si>
  <si>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</si>
  <si>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</si>
  <si>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</si>
  <si>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</si>
  <si>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</si>
  <si>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</si>
  <si>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</si>
  <si>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</si>
  <si>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</si>
  <si>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</si>
  <si>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</si>
  <si>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</si>
  <si>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</si>
  <si>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</si>
  <si>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</si>
  <si>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</si>
  <si>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</si>
  <si>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</si>
  <si>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</si>
  <si>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</si>
  <si>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</si>
  <si>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</si>
  <si>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</si>
  <si>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</si>
  <si>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</si>
  <si>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</si>
  <si>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</si>
  <si>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</si>
  <si>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</si>
  <si>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</si>
  <si>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</si>
  <si>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</si>
  <si>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</si>
  <si>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</si>
  <si>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</si>
  <si>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</si>
  <si>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</si>
  <si>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</si>
  <si>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</si>
  <si>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</si>
  <si>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</si>
  <si>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</si>
  <si>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</si>
  <si>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</si>
  <si>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</si>
  <si>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</si>
  <si>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</si>
  <si>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</si>
  <si>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</si>
  <si>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</si>
  <si>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</si>
  <si>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</si>
  <si>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</si>
  <si>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</si>
  <si>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</si>
  <si>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</si>
  <si>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</si>
  <si>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</si>
  <si>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</si>
  <si>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</si>
  <si>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</si>
  <si>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</si>
  <si>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</si>
  <si>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</si>
  <si>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</si>
  <si>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</si>
  <si>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</si>
  <si>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</si>
  <si>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</si>
  <si>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</si>
  <si>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</si>
  <si>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</si>
  <si>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</si>
  <si>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</si>
  <si>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</si>
  <si>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</si>
  <si>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</si>
  <si>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</si>
  <si>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</si>
  <si>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</si>
  <si>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</si>
  <si>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</si>
  <si>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</si>
  <si>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</si>
  <si>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</si>
  <si>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</si>
  <si>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</si>
  <si>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</si>
  <si>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</si>
  <si>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</si>
  <si>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</si>
  <si>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</si>
  <si>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</si>
  <si>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</si>
  <si>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</si>
  <si>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</si>
  <si>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</si>
  <si>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</si>
  <si>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</si>
  <si>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</si>
  <si>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</si>
  <si>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</si>
  <si>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</si>
  <si>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</si>
  <si>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</si>
  <si>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</si>
  <si>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</si>
  <si>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</si>
  <si>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</si>
  <si>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</si>
  <si>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</si>
  <si>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</si>
  <si>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</si>
  <si>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</si>
  <si>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</si>
  <si>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</si>
  <si>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</si>
  <si>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</si>
  <si>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</si>
  <si>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</si>
  <si>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</si>
  <si>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</si>
  <si>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</si>
  <si>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</si>
  <si>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</si>
  <si>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</si>
  <si>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</si>
  <si>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</si>
  <si>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</si>
  <si>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</si>
  <si>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</si>
  <si>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</si>
  <si>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</si>
  <si>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</si>
  <si>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</si>
  <si>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</si>
  <si>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</si>
  <si>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</si>
  <si>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</si>
  <si>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</si>
  <si>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</si>
  <si>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</si>
  <si>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</si>
  <si>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</si>
  <si>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</si>
  <si>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</si>
  <si>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</si>
  <si>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</si>
  <si>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</si>
  <si>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</si>
  <si>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</si>
  <si>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</si>
  <si>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</si>
  <si>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</si>
  <si>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</si>
  <si>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</si>
  <si>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</si>
  <si>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</si>
  <si>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</si>
  <si>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</si>
  <si>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</si>
  <si>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</si>
  <si>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</si>
  <si>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</si>
  <si>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</si>
  <si>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</si>
  <si>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</si>
  <si>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</si>
  <si>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</si>
  <si>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</si>
  <si>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</si>
  <si>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</si>
  <si>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</si>
  <si>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</si>
  <si>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</si>
  <si>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</si>
  <si>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</si>
  <si>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</si>
  <si>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</si>
  <si>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</si>
  <si>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</si>
  <si>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</si>
  <si>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</si>
  <si>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</si>
  <si>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</si>
  <si>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</si>
  <si>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</si>
  <si>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</si>
  <si>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</si>
  <si>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</si>
  <si>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</si>
  <si>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</si>
  <si>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</si>
  <si>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</si>
  <si>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</si>
  <si>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</si>
  <si>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</si>
  <si>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</si>
  <si>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</si>
  <si>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</si>
  <si>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</si>
  <si>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</si>
  <si>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</si>
  <si>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</si>
  <si>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</si>
  <si>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</si>
  <si>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</si>
  <si>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</si>
  <si>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</si>
  <si>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</si>
  <si>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</si>
  <si>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</si>
  <si>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</si>
  <si>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</si>
  <si>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</si>
  <si>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</si>
  <si>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</si>
  <si>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</si>
  <si>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</si>
  <si>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</si>
  <si>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</si>
  <si>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</si>
  <si>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</si>
  <si>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</si>
  <si>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</si>
  <si>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</si>
  <si>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</si>
  <si>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</si>
  <si>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</si>
  <si>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</si>
  <si>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</si>
  <si>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</si>
  <si>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</si>
  <si>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</si>
  <si>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</si>
  <si>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</si>
  <si>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</si>
  <si>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</si>
  <si>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</si>
  <si>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</si>
  <si>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</si>
  <si>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</si>
  <si>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</si>
  <si>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</si>
  <si>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</si>
  <si>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</si>
  <si>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</si>
  <si>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</si>
  <si>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</si>
  <si>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</si>
  <si>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</si>
  <si>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</si>
  <si>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</si>
  <si>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</si>
  <si>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</si>
  <si>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</si>
  <si>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</si>
  <si>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</si>
  <si>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</si>
  <si>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</si>
  <si>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</si>
  <si>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</si>
  <si>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</si>
  <si>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</si>
  <si>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</si>
  <si>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</si>
  <si>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</si>
  <si>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</si>
  <si>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</si>
  <si>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</si>
  <si>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</si>
  <si>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</si>
  <si>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</si>
  <si>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</si>
  <si>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</si>
  <si>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</si>
  <si>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</si>
  <si>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</si>
  <si>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</si>
  <si>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</si>
  <si>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</si>
  <si>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</si>
  <si>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</si>
  <si>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</si>
  <si>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</si>
  <si>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</si>
  <si>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</si>
  <si>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</si>
  <si>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</si>
  <si>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</si>
  <si>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</si>
  <si>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</si>
  <si>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</si>
  <si>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</si>
  <si>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</si>
  <si>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</si>
  <si>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</si>
  <si>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</si>
  <si>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</si>
  <si>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</si>
  <si>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</si>
  <si>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</si>
  <si>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</si>
  <si>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</si>
  <si>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</si>
  <si>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</si>
  <si>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</si>
  <si>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</si>
  <si>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</si>
  <si>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</si>
  <si>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</si>
  <si>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</si>
  <si>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</si>
  <si>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</si>
  <si>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</si>
  <si>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</si>
  <si>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</si>
  <si>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</si>
  <si>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</si>
  <si>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</si>
  <si>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</si>
  <si>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</si>
  <si>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</si>
  <si>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</si>
  <si>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</si>
  <si>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</si>
  <si>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</si>
  <si>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</si>
  <si>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</si>
  <si>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</si>
  <si>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</si>
  <si>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</si>
  <si>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</si>
  <si>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</si>
  <si>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</si>
  <si>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</si>
  <si>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</si>
  <si>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</si>
  <si>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</si>
  <si>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</si>
  <si>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</si>
  <si>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</si>
  <si>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</si>
  <si>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</si>
  <si>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</si>
  <si>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</si>
  <si>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</si>
  <si>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</si>
  <si>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</si>
  <si>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</si>
  <si>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</si>
  <si>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</si>
  <si>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</si>
  <si>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</si>
  <si>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</si>
  <si>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</si>
  <si>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</si>
  <si>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</si>
  <si>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</si>
  <si>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</si>
  <si>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</si>
  <si>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</si>
  <si>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</si>
  <si>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</si>
  <si>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</si>
  <si>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</si>
  <si>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</si>
  <si>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</si>
  <si>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</si>
  <si>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</si>
  <si>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</si>
  <si>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</si>
  <si>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</si>
  <si>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</si>
  <si>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</si>
  <si>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</si>
  <si>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</si>
  <si>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</si>
  <si>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</si>
  <si>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</si>
  <si>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</si>
  <si>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</si>
  <si>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</si>
  <si>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</si>
  <si>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</si>
  <si>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</si>
  <si>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</si>
  <si>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</si>
  <si>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</si>
  <si>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</si>
  <si>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</si>
  <si>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</si>
  <si>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</si>
  <si>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</si>
  <si>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</si>
  <si>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</si>
  <si>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</si>
  <si>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</si>
  <si>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</si>
  <si>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</si>
  <si>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</si>
  <si>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</si>
  <si>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</si>
  <si>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</si>
  <si>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</si>
  <si>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</si>
  <si>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</si>
  <si>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</si>
  <si>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</si>
  <si>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</si>
  <si>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</si>
  <si>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</si>
  <si>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</si>
  <si>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</si>
  <si>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</si>
  <si>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</si>
  <si>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</si>
  <si>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</si>
  <si>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</si>
  <si>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</si>
  <si>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</si>
  <si>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</si>
  <si>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</si>
  <si>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</si>
  <si>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</si>
  <si>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</si>
  <si>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</si>
  <si>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</si>
  <si>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</si>
  <si>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</si>
  <si>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</si>
  <si>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</si>
  <si>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</si>
  <si>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</si>
  <si>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</si>
  <si>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</si>
  <si>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</si>
  <si>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</si>
  <si>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</si>
  <si>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</si>
  <si>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</si>
  <si>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</si>
  <si>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</si>
  <si>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</si>
  <si>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</si>
  <si>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</si>
  <si>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</si>
  <si>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</si>
  <si>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</si>
  <si>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</si>
  <si>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</si>
  <si>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</si>
  <si>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</si>
  <si>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</si>
  <si>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</si>
  <si>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</si>
  <si>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</si>
  <si>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</si>
  <si>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</si>
  <si>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</si>
  <si>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</si>
  <si>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</si>
  <si>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</si>
  <si>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</si>
  <si>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</si>
  <si>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</si>
  <si>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</si>
  <si>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</si>
  <si>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</si>
  <si>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</si>
  <si>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</si>
  <si>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</si>
  <si>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</si>
  <si>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</si>
  <si>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</si>
  <si>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</si>
  <si>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</si>
  <si>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</si>
  <si>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</si>
  <si>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</si>
  <si>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</si>
  <si>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</si>
  <si>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</si>
  <si>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</si>
  <si>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</si>
  <si>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</si>
  <si>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</si>
  <si>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</si>
  <si>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</si>
  <si>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</si>
  <si>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</si>
  <si>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</si>
  <si>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</si>
  <si>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</si>
  <si>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</si>
  <si>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</si>
  <si>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</si>
  <si>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</si>
  <si>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</si>
  <si>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</si>
  <si>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</si>
  <si>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</si>
  <si>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</si>
  <si>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</si>
  <si>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</si>
  <si>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</si>
  <si>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</si>
  <si>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</si>
  <si>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</si>
  <si>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</si>
  <si>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</si>
  <si>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</si>
  <si>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</si>
  <si>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</si>
  <si>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</si>
  <si>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</si>
  <si>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</si>
  <si>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</si>
  <si>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</si>
  <si>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</si>
  <si>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</si>
  <si>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</si>
  <si>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</si>
  <si>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</si>
  <si>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</si>
  <si>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</si>
  <si>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</si>
  <si>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</si>
  <si>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</si>
  <si>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</si>
  <si>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</si>
  <si>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</si>
  <si>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</si>
  <si>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</si>
  <si>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</si>
  <si>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</si>
  <si>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</si>
  <si>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</si>
  <si>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</si>
  <si>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</si>
  <si>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</si>
  <si>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</si>
  <si>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</si>
  <si>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</si>
  <si>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</si>
  <si>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</si>
  <si>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</si>
  <si>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</si>
  <si>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</si>
  <si>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</si>
  <si>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</si>
  <si>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</si>
  <si>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</si>
  <si>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</si>
  <si>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</si>
  <si>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</si>
  <si>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</si>
  <si>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</si>
  <si>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</si>
  <si>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</si>
  <si>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</si>
  <si>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</si>
  <si>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</si>
  <si>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</si>
  <si>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</si>
  <si>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</si>
  <si>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</si>
  <si>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</si>
  <si>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</si>
  <si>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</si>
  <si>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</si>
  <si>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</si>
  <si>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</si>
  <si>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</si>
  <si>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</si>
  <si>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</si>
  <si>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</si>
  <si>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</si>
  <si>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</si>
  <si>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</si>
  <si>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</si>
  <si>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</si>
  <si>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</si>
  <si>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</si>
  <si>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</si>
  <si>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</si>
  <si>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</si>
  <si>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</si>
  <si>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</si>
  <si>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</si>
  <si>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</si>
  <si>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</si>
  <si>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</si>
  <si>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</si>
  <si>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</si>
  <si>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</si>
  <si>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</si>
  <si>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</si>
  <si>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</si>
  <si>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</si>
  <si>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</si>
  <si>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</si>
  <si>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</si>
  <si>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</si>
  <si>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</si>
  <si>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</si>
  <si>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</si>
  <si>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</si>
  <si>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</si>
  <si>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</si>
  <si>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</si>
  <si>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</si>
  <si>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</si>
  <si>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</si>
  <si>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</si>
  <si>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</si>
  <si>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</si>
  <si>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</si>
  <si>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</si>
  <si>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</si>
  <si>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</si>
  <si>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</si>
  <si>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</si>
  <si>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</si>
  <si>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</si>
  <si>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</si>
  <si>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</si>
  <si>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</si>
  <si>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</si>
  <si>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</si>
  <si>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</si>
  <si>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</si>
  <si>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</si>
  <si>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</si>
  <si>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</si>
  <si>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</si>
  <si>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</si>
  <si>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</si>
  <si>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</si>
  <si>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</si>
  <si>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</si>
  <si>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</si>
  <si>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</si>
  <si>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</si>
  <si>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</si>
  <si>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</si>
  <si>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</si>
  <si>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</si>
  <si>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</si>
  <si>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</si>
  <si>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</si>
  <si>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</si>
  <si>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</si>
  <si>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</si>
  <si>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</si>
  <si>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</si>
  <si>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</si>
  <si>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</si>
  <si>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</si>
  <si>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</si>
  <si>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SPBY[BA]</t>
  </si>
  <si>
    <t>SPBY[Nama BA]</t>
  </si>
  <si>
    <t>SPBY[Es1]</t>
  </si>
  <si>
    <t>SPBY[Nama Es1]</t>
  </si>
  <si>
    <t>SPBY[Kode Satker]</t>
  </si>
  <si>
    <t>SPBY[Nama Satker]</t>
  </si>
  <si>
    <t>SPBY[Kode Program]</t>
  </si>
  <si>
    <t>SPBY[Nama Program]</t>
  </si>
  <si>
    <t>SPBY[Kode Kegiatan]</t>
  </si>
  <si>
    <t>SPBY[Nama Kegiatan]</t>
  </si>
  <si>
    <t>SPBY[Kode KRO]</t>
  </si>
  <si>
    <t>SPBY[Nama KRO]</t>
  </si>
  <si>
    <t>SPBY[Kode RO]</t>
  </si>
  <si>
    <t>SPBY[Nama RO]</t>
  </si>
  <si>
    <t>SPBY[Kode Komponen]</t>
  </si>
  <si>
    <t>SPBY[Nama Komponen]</t>
  </si>
  <si>
    <t>SPBY[Kode Subkomponen]</t>
  </si>
  <si>
    <t>SPBY[Nama Subkomponen]</t>
  </si>
  <si>
    <t>SPBY[Kode Akun]</t>
  </si>
  <si>
    <t>SPBY[Nama Akun]</t>
  </si>
  <si>
    <t>SPBY[Detil]</t>
  </si>
  <si>
    <t>SPBY[Noitem]</t>
  </si>
  <si>
    <t>SPBY[Uraian]</t>
  </si>
  <si>
    <t>SPBY[Jumlah]</t>
  </si>
  <si>
    <t>SPBY[nosp2d]</t>
  </si>
  <si>
    <t>SPBY[tglsp2d]</t>
  </si>
  <si>
    <t>SPBY[NoSPM]</t>
  </si>
  <si>
    <t>SPBY[Tanggal Invoice]</t>
  </si>
  <si>
    <t>SPBY[DRPP]</t>
  </si>
  <si>
    <t>SPBY[nokuitansi]</t>
  </si>
  <si>
    <t>SPBY[tglkuitansi]</t>
  </si>
  <si>
    <t>SPBY[nospby]</t>
  </si>
  <si>
    <t>SPBY[TglSPBY]</t>
  </si>
  <si>
    <t>SPBY[Status_GUP_TUP]</t>
  </si>
  <si>
    <t>SPBY[Jenis SPM]</t>
  </si>
  <si>
    <t>SPBY[Jenis SP2D]</t>
  </si>
  <si>
    <t>SPBY[noKW]</t>
  </si>
  <si>
    <t>SPBY[tglKW]</t>
  </si>
  <si>
    <t>SPBY[no_SPBY]</t>
  </si>
  <si>
    <t>SPBY[tgl_spby]</t>
  </si>
  <si>
    <t>SPBY[Ref_UM]</t>
  </si>
  <si>
    <t>SPBY[Jenis Belanja]</t>
  </si>
  <si>
    <t>SPBY[Detil Jenis Belanja]</t>
  </si>
  <si>
    <t>SPBY[Status Akun]</t>
  </si>
  <si>
    <t>SPBY[Status Covid]</t>
  </si>
  <si>
    <t>SPBY[MAK Subkomponen]</t>
  </si>
  <si>
    <t>SPBY[MAK4]</t>
  </si>
  <si>
    <t>SPBY[Es2]</t>
  </si>
  <si>
    <t>SPBY[Koordinator]</t>
  </si>
  <si>
    <t>SPBY[Subkoordinator]</t>
  </si>
  <si>
    <t>SPBY[PPn]</t>
  </si>
  <si>
    <t>SPBY[PPh21]</t>
  </si>
  <si>
    <t>SPBY[PPh22]</t>
  </si>
  <si>
    <t>SPBY[PPh23]</t>
  </si>
  <si>
    <t>SPBY[PPh28]</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</si>
  <si>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</si>
  <si>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</si>
  <si>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</si>
  <si>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</si>
  <si>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</si>
  <si>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</si>
  <si>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</si>
  <si>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</si>
  <si>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</si>
  <si>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</si>
  <si>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</si>
  <si>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</si>
  <si>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</si>
  <si>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</si>
  <si>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</si>
  <si>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</si>
  <si>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</si>
  <si>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</si>
  <si>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</si>
  <si>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</si>
  <si>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</si>
  <si>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</si>
  <si>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</si>
  <si>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</si>
  <si>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</si>
  <si>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</si>
  <si>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</si>
  <si>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</si>
  <si>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</si>
  <si>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</si>
  <si>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</si>
  <si>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</si>
  <si>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</si>
  <si>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</si>
  <si>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</si>
  <si>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</si>
  <si>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</si>
  <si>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</si>
  <si>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</si>
  <si>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</si>
  <si>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</si>
  <si>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</si>
  <si>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</si>
  <si>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</si>
  <si>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</si>
  <si>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</si>
  <si>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</si>
  <si>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</si>
  <si>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</si>
  <si>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</si>
  <si>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</si>
  <si>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</si>
  <si>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</si>
  <si>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</si>
  <si>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</si>
  <si>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</si>
  <si>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</si>
  <si>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</si>
  <si>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</si>
  <si>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</si>
  <si>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</si>
  <si>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</si>
  <si>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</si>
  <si>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</si>
  <si>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</si>
  <si>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</si>
  <si>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</si>
  <si>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</si>
  <si>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</si>
  <si>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</si>
  <si>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</si>
  <si>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</si>
  <si>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</si>
  <si>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</si>
  <si>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</si>
  <si>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</si>
  <si>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</si>
  <si>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</si>
  <si>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</si>
  <si>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</si>
  <si>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</si>
  <si>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</si>
  <si>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</si>
  <si>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</si>
  <si>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</si>
  <si>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</si>
  <si>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</si>
  <si>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</si>
  <si>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</si>
  <si>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</si>
  <si>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</si>
  <si>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</si>
  <si>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</si>
  <si>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</si>
  <si>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</si>
  <si>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</si>
  <si>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</si>
  <si>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</si>
  <si>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</si>
  <si>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</si>
  <si>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</si>
  <si>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</si>
  <si>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</si>
  <si>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</si>
  <si>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</si>
  <si>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</si>
  <si>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</si>
  <si>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</si>
  <si>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</si>
  <si>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</si>
  <si>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</si>
  <si>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</si>
  <si>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</si>
  <si>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</si>
  <si>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</si>
  <si>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</si>
  <si>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</si>
  <si>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</si>
  <si>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</si>
  <si>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</si>
  <si>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</si>
  <si>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</si>
  <si>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</si>
  <si>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</si>
  <si>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</si>
  <si>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</si>
  <si>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</si>
  <si>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</si>
  <si>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</si>
  <si>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</si>
  <si>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</si>
  <si>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</si>
  <si>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</si>
  <si>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</si>
  <si>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</si>
  <si>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</si>
  <si>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</si>
  <si>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</si>
  <si>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Berdasarkan Pengajuan GUP Ke 9, Pusat Pendidikan KP</t>
  </si>
  <si>
    <t>Data returned for Lembar SPBy, GUP 08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</si>
</sst>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18"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b/>
      <sz val="10"/>
      <color theme="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6">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0" fontId="6" fillId="0" borderId="0" xfId="0" applyFont="1"/>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5" fillId="5" borderId="1" xfId="0" applyFont="1" applyFill="1" applyBorder="1" applyAlignment="1">
      <alignment horizontal="left" indent="1"/>
    </xf>
    <xf numFmtId="41" fontId="16" fillId="5" borderId="1" xfId="0" applyNumberFormat="1" applyFont="1" applyFill="1" applyBorder="1"/>
    <xf numFmtId="3" fontId="16" fillId="5" borderId="1" xfId="0" applyNumberFormat="1" applyFont="1" applyFill="1" applyBorder="1" applyAlignment="1">
      <alignment horizontal="center"/>
    </xf>
    <xf numFmtId="0" fontId="7"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7" fillId="6" borderId="1" xfId="0" applyNumberFormat="1" applyFont="1" applyFill="1" applyBorder="1"/>
    <xf numFmtId="3" fontId="7" fillId="6" borderId="1" xfId="0" applyNumberFormat="1" applyFont="1" applyFill="1" applyBorder="1" applyAlignment="1">
      <alignment horizontal="center"/>
    </xf>
    <xf numFmtId="0" fontId="3" fillId="0" borderId="1" xfId="0" applyFont="1" applyBorder="1" applyAlignment="1">
      <alignment horizontal="left" indent="7"/>
    </xf>
    <xf numFmtId="0" fontId="7" fillId="8" borderId="1" xfId="0" applyFont="1" applyFill="1" applyBorder="1" applyAlignment="1">
      <alignment horizontal="left" indent="6"/>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6" fillId="5" borderId="1" xfId="0" applyNumberFormat="1" applyFont="1" applyFill="1" applyBorder="1" applyAlignment="1">
      <alignment vertical="top"/>
    </xf>
    <xf numFmtId="3" fontId="16" fillId="5"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5" fillId="7" borderId="1" xfId="0" applyNumberFormat="1" applyFont="1" applyFill="1" applyBorder="1" applyAlignment="1">
      <alignment vertical="top"/>
    </xf>
    <xf numFmtId="3" fontId="7" fillId="8" borderId="1" xfId="0" applyNumberFormat="1" applyFont="1" applyFill="1" applyBorder="1" applyAlignment="1">
      <alignment horizontal="center" vertical="top"/>
    </xf>
    <xf numFmtId="3" fontId="16" fillId="7" borderId="1" xfId="0" applyNumberFormat="1" applyFont="1" applyFill="1" applyBorder="1" applyAlignment="1">
      <alignment horizontal="center" vertical="top"/>
    </xf>
    <xf numFmtId="41" fontId="16" fillId="7" borderId="1" xfId="0" applyNumberFormat="1" applyFont="1" applyFill="1" applyBorder="1" applyAlignment="1">
      <alignment vertical="top"/>
    </xf>
    <xf numFmtId="3" fontId="17" fillId="6" borderId="1" xfId="0" applyNumberFormat="1" applyFont="1" applyFill="1" applyBorder="1" applyAlignment="1">
      <alignment horizontal="center" vertical="top"/>
    </xf>
    <xf numFmtId="41" fontId="17" fillId="6" borderId="1" xfId="0" applyNumberFormat="1" applyFont="1" applyFill="1" applyBorder="1" applyAlignment="1">
      <alignment vertical="top"/>
    </xf>
    <xf numFmtId="41" fontId="17" fillId="8" borderId="1" xfId="0" applyNumberFormat="1" applyFont="1" applyFill="1" applyBorder="1" applyAlignment="1">
      <alignment vertical="top"/>
    </xf>
    <xf numFmtId="3" fontId="17" fillId="8" borderId="1" xfId="0" applyNumberFormat="1" applyFont="1" applyFill="1" applyBorder="1" applyAlignment="1">
      <alignment horizontal="center" vertical="top"/>
    </xf>
    <xf numFmtId="0" fontId="3" fillId="2" borderId="1" xfId="0" applyFont="1" applyFill="1" applyBorder="1" applyAlignment="1">
      <alignment horizontal="center"/>
    </xf>
    <xf numFmtId="0" fontId="15" fillId="7" borderId="1" xfId="0" applyFont="1" applyFill="1" applyBorder="1" applyAlignment="1">
      <alignment horizontal="left" vertical="top" wrapText="1" indent="5"/>
    </xf>
    <xf numFmtId="0" fontId="3" fillId="0" borderId="1" xfId="0" applyFont="1" applyBorder="1" applyAlignment="1">
      <alignment horizontal="left" indent="9"/>
    </xf>
    <xf numFmtId="0" fontId="3" fillId="0" borderId="1" xfId="0" applyFont="1" applyBorder="1" applyAlignment="1">
      <alignment horizontal="left" indent="2"/>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0" fillId="0" borderId="0" xfId="0" applyNumberFormat="1" applyAlignment="1">
      <alignment vertical="top"/>
    </xf>
    <xf numFmtId="0" fontId="0" fillId="0" borderId="0" xfId="0" applyNumberFormat="1" applyAlignment="1">
      <alignment vertical="top" wrapText="1"/>
    </xf>
    <xf numFmtId="0" fontId="0" fillId="0" borderId="0" xfId="0" applyNumberFormat="1"/>
    <xf numFmtId="41" fontId="0" fillId="0" borderId="0" xfId="0" applyNumberFormat="1" applyFill="1"/>
    <xf numFmtId="0" fontId="6" fillId="9" borderId="0" xfId="0" applyNumberFormat="1" applyFont="1" applyFill="1"/>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0" fillId="0" borderId="2" xfId="0" applyNumberFormat="1" applyBorder="1"/>
    <xf numFmtId="0" fontId="0" fillId="4" borderId="2" xfId="0" applyNumberFormat="1" applyFill="1" applyBorder="1"/>
    <xf numFmtId="0" fontId="0" fillId="0" borderId="5" xfId="0" applyNumberFormat="1" applyBorder="1"/>
    <xf numFmtId="0" fontId="0" fillId="2" borderId="2" xfId="0" applyNumberFormat="1" applyFill="1" applyBorder="1"/>
    <xf numFmtId="0" fontId="0" fillId="0" borderId="6" xfId="0" applyNumberFormat="1" applyBorder="1"/>
  </cellXfs>
  <cellStyles count="2">
    <cellStyle name="Comma [0]" xfId="1" builtinId="6"/>
    <cellStyle name="Normal" xfId="0" builtinId="0"/>
  </cellStyles>
  <dxfs count="987">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19" formatCode="dd/mm/yyyy"/>
    </dxf>
    <dxf>
      <numFmt numFmtId="19" formatCode="dd/mm/yyyy"/>
    </dxf>
    <dxf>
      <numFmt numFmtId="19" formatCode="dd/mm/yyyy"/>
    </dxf>
    <dxf>
      <numFmt numFmtId="19" formatCode="dd/mm/yyyy"/>
    </dxf>
    <dxf>
      <fill>
        <patternFill patternType="solid">
          <bgColor theme="0" tint="-0.249977111117893"/>
        </patternFill>
      </fill>
    </dxf>
    <dxf>
      <fill>
        <patternFill patternType="solid">
          <bgColor theme="0" tint="-0.249977111117893"/>
        </patternFill>
      </fill>
    </dxf>
    <dxf>
      <font>
        <b/>
      </font>
    </dxf>
    <dxf>
      <font>
        <b/>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86"/>
      <tableStyleElement type="headerRow" dxfId="985"/>
      <tableStyleElement type="totalRow" dxfId="984"/>
      <tableStyleElement type="firstSubtotalRow" dxfId="983"/>
      <tableStyleElement type="secondSubtotalRow" dxfId="982"/>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2.xml"/><Relationship Id="rId14" Type="http://schemas.openxmlformats.org/officeDocument/2006/relationships/externalLink" Target="externalLinks/externalLink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1.xml"/><Relationship Id="rId34" Type="http://schemas.openxmlformats.org/officeDocument/2006/relationships/styles" Target="style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35</xdr:row>
      <xdr:rowOff>83820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10</xdr:row>
      <xdr:rowOff>114300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22</xdr:row>
      <xdr:rowOff>327660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6"/>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69.509283101848" createdVersion="7" refreshedVersion="8" minRefreshableVersion="3" recordCount="597"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49">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Amplop Kop Kecil"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Sewa Ruang Arsip dan Penyimpanan BMN"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10">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3752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9">
        <s v="GUP 01"/>
        <s v="GUP 02"/>
        <s v="TUP 01"/>
        <s v="GUP 03"/>
        <s v="GUP 04"/>
        <s v="GUP 05"/>
        <s v="TUP 02"/>
        <s v="GUP 06"/>
        <s v="GUP 07"/>
      </sharedItems>
    </cacheField>
    <cacheField name="Jenis SPM" numFmtId="0">
      <sharedItems containsBlank="1"/>
    </cacheField>
    <cacheField name="Jenis SP2D" numFmtId="0">
      <sharedItems containsBlank="1"/>
    </cacheField>
    <cacheField name="noKW" numFmtId="0">
      <sharedItems count="1905">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NonDate="0" containsDate="1" containsString="0" containsBlank="1" minDate="2022-02-17T00:00:00" maxDate="2023-03-08T00:00:00" count="35">
        <d v="2023-01-30T00:00:00"/>
        <d v="2023-02-14T00:00:00"/>
        <d v="2023-02-22T00:00:00"/>
        <d v="2023-02-23T00:00:00"/>
        <d v="2023-03-07T00:00:00"/>
        <m/>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59">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1222" u="1"/>
        <s v="01622" u="1"/>
        <s v="01722" u="1"/>
        <s v="02062" u="1"/>
        <s v="01822" u="1"/>
        <s v="02462" u="1"/>
        <s v="02862" u="1"/>
        <s v="01232" u="1"/>
        <s v="01632" u="1"/>
        <s v="01732" u="1"/>
        <s v="01832" u="1"/>
        <s v="02272" u="1"/>
        <s v="02372" u="1"/>
        <s v="024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468" u="1"/>
        <s v="02868" u="1"/>
        <s v="04523" u="1"/>
        <s v="05163" u="1"/>
        <s v="05263" u="1"/>
        <s v="05663" u="1"/>
        <s v="01238" u="1"/>
        <s v="05863" u="1"/>
        <s v="01738" u="1"/>
        <s v="02078" u="1"/>
        <s v="01838" u="1"/>
        <s v="02278" u="1"/>
        <s v="024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2503"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2473" u="1"/>
        <s v="00103" u="1"/>
        <s v="00403" u="1"/>
        <s v="01243" u="1"/>
        <s v="01643" u="1"/>
        <s v="01743" u="1"/>
        <s v="01843" u="1"/>
        <s v="02283" u="1"/>
        <s v="024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250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2469" u="1"/>
        <s v="04424" u="1"/>
        <s v="04524" u="1"/>
        <s v="05164" u="1"/>
        <s v="05264" u="1"/>
        <s v="05664" u="1"/>
        <s v="01239" u="1"/>
        <s v="05764" u="1"/>
        <s v="05864" u="1"/>
        <s v="01439" u="1"/>
        <s v="01739" u="1"/>
        <s v="02079" u="1"/>
        <s v="01839" u="1"/>
        <s v="02279" u="1"/>
        <s v="024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249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2504"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2464" u="1"/>
        <s v="01234" u="1"/>
        <s v="01634" u="1"/>
        <s v="01734" u="1"/>
        <s v="02074" u="1"/>
        <s v="01834" u="1"/>
        <s v="02274" u="1"/>
        <s v="02474" u="1"/>
        <s v="02874" u="1"/>
        <s v="00104" u="1"/>
        <s v="00404" u="1"/>
        <s v="01244" u="1"/>
        <s v="01644" u="1"/>
        <s v="01744" u="1"/>
        <s v="01844" u="1"/>
        <s v="02284" u="1"/>
        <s v="024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250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4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2500" u="1"/>
        <s v="03340" u="1"/>
        <s v="03440" u="1"/>
        <s v="03540" u="1"/>
        <s v="03640" u="1"/>
        <s v="03740" u="1"/>
        <s v="04080" u="1"/>
        <s v="04380" u="1"/>
        <s v="04680" u="1"/>
        <s v="04780" u="1"/>
        <s v="04880" u="1"/>
        <s v="00455" u="1"/>
        <s v="00855" u="1"/>
        <s v="01195" u="1"/>
        <s v="01595" u="1"/>
        <s v="01795" u="1"/>
        <s v="02510"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470" u="1"/>
        <s v="02870" u="1"/>
        <s v="00400" u="1"/>
        <s v="01240" u="1"/>
        <s v="01740" u="1"/>
        <s v="02080" u="1"/>
        <s v="01840" u="1"/>
        <s v="02280" u="1"/>
        <s v="024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250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466" u="1"/>
        <s v="02866" u="1"/>
        <s v="04521" u="1"/>
        <s v="05161" u="1"/>
        <s v="05261" u="1"/>
        <s v="01236" u="1"/>
        <s v="05761" u="1"/>
        <s v="05861" u="1"/>
        <s v="01436" u="1"/>
        <s v="01636" u="1"/>
        <s v="01736" u="1"/>
        <s v="01836" u="1"/>
        <s v="02276" u="1"/>
        <s v="024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24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2501" u="1"/>
        <s v="03141" u="1"/>
        <s v="03441" u="1"/>
        <s v="03541" u="1"/>
        <s v="03641" u="1"/>
        <s v="03741" u="1"/>
        <s v="04081" u="1"/>
        <s v="04381" u="1"/>
        <s v="04681" u="1"/>
        <s v="04781" u="1"/>
        <s v="04881" u="1"/>
        <s v="00456" u="1"/>
        <s v="00856" u="1"/>
        <s v="01196" u="1"/>
        <s v="01596" u="1"/>
        <s v="01796" u="1"/>
        <s v="02511"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2471" u="1"/>
        <s v="01241" u="1"/>
        <s v="01441" u="1"/>
        <s v="01741" u="1"/>
        <s v="02081" u="1"/>
        <s v="01841" u="1"/>
        <s v="02281" u="1"/>
        <s v="024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250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4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2502"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5-20T00:00:00" count="340">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2">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7416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70833333" backgroundQuery="1" createdVersion="8" refreshedVersion="8" minRefreshableVersion="3" recordCount="0" supportSubquery="1" supportAdvancedDrill="1" xr:uid="{656C74D1-9147-4F06-854B-1E9F8C41F995}">
  <cacheSource type="external" connectionId="26"/>
  <cacheFields count="12">
    <cacheField name="[Draft_SPBY].[Es2].[Es2]" caption="Es2" numFmtId="0" hierarchy="47" level="1">
      <sharedItems count="1">
        <s v="Pusat Pendidikan KP"/>
      </sharedItems>
    </cacheField>
    <cacheField name="[Draft_SPBY].[Koordinator].[Koordinator]" caption="Koordinator" numFmtId="0" hierarchy="48" level="1">
      <sharedItems count="3">
        <s v="Penyelenggaraan Pendidikan"/>
        <s v="Perencanaan dan Evaluasi"/>
        <s v="Tata Usaha"/>
      </sharedItems>
    </cacheField>
    <cacheField name="[Draft_SPBY].[Subkoordinator].[Subkoordinator]" caption="Subkoordinator" numFmtId="0" hierarchy="49" level="1">
      <sharedItems count="4">
        <s v="Peserta Didik dan Sarana Prasarana"/>
        <s v="Evaluasi"/>
        <s v="Perencana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61111112" backgroundQuery="1" createdVersion="8" refreshedVersion="8" minRefreshableVersion="3" recordCount="0" supportSubquery="1" supportAdvancedDrill="1" xr:uid="{59B62AEE-8B2C-4502-960E-E8FEA7816FF3}">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62152775" backgroundQuery="1" createdVersion="8" refreshedVersion="8" minRefreshableVersion="3" recordCount="0" supportSubquery="1" supportAdvancedDrill="1" xr:uid="{ABE02640-84DE-4AE9-A2DA-DB37DC611591}">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95525810184" backgroundQuery="1" createdVersion="8" refreshedVersion="8" minRefreshableVersion="3" recordCount="0" supportSubquery="1" supportAdvancedDrill="1" xr:uid="{80D63A1D-E4C4-4B78-B1B7-189AD17F0018}">
  <cacheSource type="external" connectionId="26"/>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7">
        <s v="Keuangan"/>
        <s v="Umum"/>
        <s v="Peserta Didik dan Sarana Prasarana" u="1"/>
        <s v="Evaluasi"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95526620369" backgroundQuery="1" createdVersion="8" refreshedVersion="8" minRefreshableVersion="3" recordCount="0" supportSubquery="1" supportAdvancedDrill="1" xr:uid="{D1B7CC9E-3F81-499B-A4E9-9B208CA3F070}">
  <cacheSource type="external" connectionId="26"/>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8">
        <s v="Keuangan"/>
        <s v="Umum"/>
        <s v="Peserta Didik dan Sarana Prasarana"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7">
        <s v="Belanja Bahan"/>
        <s v="Belanja Sewa"/>
        <s v="Keperluan Perkantoran"/>
        <s v="Perjalanan Dinas"/>
        <s v="Persediaan"/>
        <s v="Non Ops Lainnya" u="1"/>
        <s v="Pengiriman Surat Dinas Pos Pusat"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95527314815" backgroundQuery="1" createdVersion="8" refreshedVersion="8" minRefreshableVersion="3" recordCount="0" supportSubquery="1" supportAdvancedDrill="1" xr:uid="{9D96776A-2A07-47C3-A59C-0E0C05AAD738}">
  <cacheSource type="external" connectionId="26"/>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Penyelenggaraan Pendidikan" u="1"/>
        <s v="Perencanaan dan Evaluasi" u="1"/>
        <s v="Kelembagaan dan Ketenagaan" u="1"/>
      </sharedItems>
    </cacheField>
    <cacheField name="[SPBY].[Subkoordinator].[Subkoordinator]" caption="Subkoordinator" numFmtId="0" hierarchy="143" level="1">
      <sharedItems count="8">
        <s v="Keuangan"/>
        <s v="Umum"/>
        <s v="Peserta Didik dan Sarana Prasarana"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D.955. Layanan Manajemen Keuangan"/>
        <s v="2378.EBA.962. Layanan Umum"/>
        <s v="2378.EBA.994. Layanan Perkantoran"/>
        <s v="2378.EBD.953. Layanan Pemantauan dan Evaluasi" u="1"/>
        <s v="2378.EBA.958. Layanan Hubungan Masyarakat" u="1"/>
        <s v="2378.EBD.952. Layanan Perencanaan dan Penganggaran" u="1"/>
        <s v="4345.EBC.996. Layanan Pendidikan dan Pelatihan" u="1"/>
        <s v="2376.AFA.001. Norma, Standard, Prosedur dan Kriteria Pendidikan Kelautan dan Perikanan" u="1"/>
      </sharedItems>
    </cacheField>
    <cacheField name="[SPBY].[Nama Komponen].[Nama Komponen]" caption="Nama Komponen" numFmtId="0" hierarchy="109" level="1">
      <sharedItems count="13">
        <s v="301. Pelayanan Keuangan Pendidikan Kelautan dan Perikanan"/>
        <s v="301. Pelayanan Tata Usaha dan Kerumahtanggaan Pendidikan Kelautan dan Perikanan"/>
        <s v="002. Operasional dan Pemeliharaan Kantor"/>
        <s v="301. Pelayanan Monitoring dan Evaluasi Pendidikan Kelautan dan Perikanan" u="1"/>
        <s v="306. Pelayanan Kerja Sama Pendidikan Kelautan dan Perikanan" u="1"/>
        <s v="301. Pelayanan Perencanaan dan Penganggaran Internal Pendidikan Kelautan" u="1"/>
        <s v="301. Aparatur KKP yang Diberikan Beasiswa" u="1"/>
        <s v="053. NSPK Kelembagaan Pendidikan KP" u="1"/>
        <s v="054. NSPK Ketenagaan Pendidikan KP" u="1"/>
        <s v="051. NSPK Metode dan Kurikulum Pendidikan KP" u="1"/>
        <s v="052. NSPK Peserta Didik Sarana dan Prasarana Pendidikan KP" u="1"/>
        <s v="302. Pelayanan Pelaporan Kinerja Pendidikan Kelautan dan Perikanan" u="1"/>
        <s v="302. Aparatur KKP yang Diberikan Izin Belajar" u="1"/>
      </sharedItems>
    </cacheField>
    <cacheField name="[SPBY].[Nama Subkomponen].[Nama Subkomponen]" caption="Nama Subkomponen" numFmtId="0" hierarchy="111" level="1">
      <sharedItems count="41">
        <s v="H. Penyusunan Program dan Anggaran Pusat Pendidikan KP"/>
        <s v="A. Pengelolaan dan Implementasi BMN"/>
        <s v="B. Pembinaan dan Koordinasi Kepala Pusdik KP"/>
        <s v="D. Penyusunan Bahan Tindak Lanjut dan Pemutakhiran Data"/>
        <s v="GA. Operasional dan Pemeliharaan Kantor Pusat Pendidikan KP"/>
        <s v="GB. Langganan Daya dan Jasa Pusat Pendidikan KP"/>
        <s v="H. Serapan  Lulusan Pendidikan KP" u="1"/>
        <s v="A. Monitoring Evaluasi Kinerja Pendidikan KP" u="1"/>
        <s v="A. Kerjasama Pendidikan KP" u="1"/>
        <s v="E. Revisi Anggaran Pendidikan KP" u="1"/>
        <s v="F. Rapat Kerja Teknis Pendidikan KP" u="1"/>
        <s v="A. Tugas Belajar Baru" u="1"/>
        <s v="C. Pengelolaan Kearsipan, Tata Naskah Dinas dan Persuratan Pusat Pendidikan KP" u="1"/>
        <s v="E. Pengelolaan Administrasi Kepegawaian Pusdik KP" u="1"/>
        <s v="GC. Pemeliharaan Kantor Pusat Pendidikan KP" u="1"/>
        <s v="A. Pengembangan Kelembagaan Pendidikan KP" u="1"/>
        <s v="B. Penyusunan NSPK Kelembagaan Pendidikan" u="1"/>
        <s v="F. Penjaminan Mutu Kelembagaan" u="1"/>
        <s v="A. Penyiapan Pendidik dan Tenaga Kependidikan" u="1"/>
        <s v="B. Evaluasi Beban Kerja Guru dan Dosen" u="1"/>
        <s v="A. Bimbingan dan Pembinaan Metode dan Kurikulum" u="1"/>
        <s v="B. Penyusunan NSPK Metode dan Kurikulum" u="1"/>
        <s v="G. Bimbingan Penelitian Dan Pengabdian Kepada Masyarakat" u="1"/>
        <s v="G. Pembinaan Pelaksanaan Kewirausahaan dan TEFA" u="1"/>
        <s v="A. NSPK Peserta Didik" u="1"/>
        <s v="B. Pengendalian Sarana Prasarana" u="1"/>
        <s v="B. Monitoring Evaluasi Kegiatan dan Anggaran Pendidikan KP dan OII" u="1"/>
        <s v="A. Laporan Kinerja Lingkup Pendidikan KP" u="1"/>
        <s v="A. Perencanaan Kinerja Pendidikan KP" u="1"/>
        <s v="B. Sinkronisasi Kegiatan Pendidikan KP" u="1"/>
        <s v="C. Penyusunan Anggaran Pendidikan KP" u="1"/>
        <s v="D. Rencana Kerja Pendidikan KP" u="1"/>
        <s v="B. Lanjutan Tugas Belajar" u="1"/>
        <s v="C. Tugas Belajar Luar Negeri" u="1"/>
        <s v="A. Aparatur KKP yang Diberikan Izin Belajar" u="1"/>
        <s v="A. Penyusunan Laporan Keuangan dan PIPK" u="1"/>
        <s v="B. Penyusunan Sistem Pengendalian Intern Pemerintah (SPIP)" u="1"/>
        <s v="C. Verifikasi dan Validasi Pertanggung Jawaban Kegiatan" u="1"/>
        <s v="D. Pengelolaan PNBP Lingkup Satuan Pendidikan KP" u="1"/>
        <s v="E. Pemutakhiran data Administrasi Keuangan" u="1"/>
        <s v="GD. Pembayaran Pelaksanaan Operasional Kantor Pusat Pendidikan KP" u="1"/>
      </sharedItems>
    </cacheField>
    <cacheField name="[SPBY].[Nama Akun].[Nama Akun]" caption="Nama Akun" numFmtId="0" hierarchy="113" level="1">
      <sharedItems count="7">
        <s v="521211. Belanja Bahan"/>
        <s v="524113. Belanja Perjalanan Dinas Dalam Kota"/>
        <s v="524111. Belanja Perjalanan Dinas Biasa"/>
        <s v="521111. Belanja Keperluan Perkantoran"/>
        <s v="521811. Belanja Barang Persediaan Barang Konsumsi"/>
        <s v="522141. Belanja Sewa"/>
        <s v="521219. Belanja Barang Non Operasional Lainnya" u="1"/>
      </sharedItems>
    </cacheField>
    <cacheField name="[SPBY].[Detil].[Detil]" caption="Detil" numFmtId="0" hierarchy="114" level="1">
      <sharedItems count="20">
        <s v="ATK"/>
        <s v="Bahan Komputer"/>
        <s v="Penggandaan/Penjilidan"/>
        <s v="Koordinasi Implementasi SIMAK - BMN"/>
        <s v="Perjalanan Pembinaan, Koordinasi dan Pendampingan Pimpinan"/>
        <s v="Perjalanan Penyusunan Bahan Tindak Lanjut dan Pemutakhiran"/>
        <s v="Estetika Kantor dan Pengharum Ruangan"/>
        <s v="Jamuan"/>
        <s v="Keperluan sehari hari perkantoran"/>
        <s v="Langganan biaya video conference dan Zoho"/>
        <s v="Amplop Kop Kecil"/>
        <s v="Kertas Fotocopy A4"/>
        <s v="Kertas Fotocopy F4"/>
        <s v="Kertas Kop A4 (4 warna)"/>
        <s v="Kertas Kop F4 (4 warna)"/>
        <s v="Sewa Mesin Photocopy"/>
        <s v="Sewa Ruang Arsip dan Penyimpanan BMN"/>
        <s v="Langganan biaya aplikasi komunikasi daring (zoom/linktree/zoho)" u="1"/>
        <s v="Konsumsi/bahan makanan" u="1"/>
        <s v="NSPK Peserta Didik Standar Sarana dan Prasarana Pendidikan KP"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68634262" backgroundQuery="1" createdVersion="3" refreshedVersion="8" minRefreshableVersion="3" recordCount="0" supportSubquery="1" supportAdvancedDrill="1" xr:uid="{0CC5CA25-D4D6-499A-B2A5-CBFCDA8FE796}">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1778764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7046296295" backgroundQuery="1" createdVersion="3" refreshedVersion="8" minRefreshableVersion="3" recordCount="0" supportSubquery="1" supportAdvancedDrill="1" xr:uid="{9EC563BB-0A91-4FD3-87DA-807CFA6FDB81}">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32632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
    <s v="-"/>
    <s v="01927/PB/626402/2023"/>
    <s v="13 Mei 2023"/>
    <x v="8"/>
    <m/>
    <m/>
    <x v="296"/>
    <x v="5"/>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
    <s v="-"/>
    <s v="01916/PB/626402/2023"/>
    <s v="11 Mei 2023"/>
    <x v="8"/>
    <m/>
    <m/>
    <x v="296"/>
    <x v="5"/>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
    <s v="-"/>
    <s v="01928/PB/626402/2023"/>
    <s v="13 Mei 2023"/>
    <x v="8"/>
    <m/>
    <m/>
    <x v="296"/>
    <x v="5"/>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
    <s v="-"/>
    <s v="01917/PB/626402/2023"/>
    <s v="26 April 2023"/>
    <x v="8"/>
    <m/>
    <m/>
    <x v="296"/>
    <x v="5"/>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
    <s v="-"/>
    <s v="01937/PB/626402/2023"/>
    <s v="12 Mei 2023"/>
    <x v="8"/>
    <m/>
    <m/>
    <x v="296"/>
    <x v="5"/>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
    <s v="-"/>
    <s v="01918/PB/626402/2023"/>
    <s v="03 Mei 2023"/>
    <x v="8"/>
    <m/>
    <m/>
    <x v="296"/>
    <x v="5"/>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
    <s v="-"/>
    <s v="01929/PB/626402/2023"/>
    <s v="18 April 2023"/>
    <x v="8"/>
    <m/>
    <m/>
    <x v="296"/>
    <x v="5"/>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
    <s v="-"/>
    <s v="01919/PB/626402/2023"/>
    <s v="27 April 2023"/>
    <x v="8"/>
    <m/>
    <m/>
    <x v="296"/>
    <x v="5"/>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
    <s v="-"/>
    <s v="01920/PB/626402/2023"/>
    <s v="04 Mei 2023"/>
    <x v="8"/>
    <m/>
    <m/>
    <x v="296"/>
    <x v="5"/>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
    <s v="-"/>
    <s v="01921/PB/626402/2023"/>
    <s v="28 April 2023"/>
    <x v="8"/>
    <m/>
    <m/>
    <x v="296"/>
    <x v="5"/>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
    <s v="-"/>
    <s v="01922/PB/626402/2023"/>
    <s v="05 Mei 2023"/>
    <x v="8"/>
    <m/>
    <m/>
    <x v="296"/>
    <x v="5"/>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
    <s v="-"/>
    <s v="01923/PB/626402/2023"/>
    <s v="04 Mei 2023"/>
    <x v="8"/>
    <m/>
    <m/>
    <x v="296"/>
    <x v="5"/>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4/PB/626402/2023"/>
    <s v="11 Mei 2023"/>
    <x v="8"/>
    <m/>
    <m/>
    <x v="296"/>
    <x v="5"/>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5/PB/626402/2023"/>
    <s v="11 Mei 2023"/>
    <x v="8"/>
    <m/>
    <m/>
    <x v="296"/>
    <x v="5"/>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
    <s v="-"/>
    <s v="01926/PB/626402/2023"/>
    <s v="11 Mei 2023"/>
    <x v="8"/>
    <m/>
    <m/>
    <x v="296"/>
    <x v="5"/>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
    <s v="-"/>
    <s v="01930/PB/626402/2023"/>
    <s v="15 Mei 2023"/>
    <x v="8"/>
    <m/>
    <m/>
    <x v="296"/>
    <x v="5"/>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
    <s v="-"/>
    <s v="01931/PB/626402/2023"/>
    <s v="17 Mei 2023"/>
    <x v="8"/>
    <m/>
    <m/>
    <x v="296"/>
    <x v="5"/>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
    <s v="-"/>
    <s v="01932/PB/626402/2023"/>
    <s v="15 Mei 2023"/>
    <x v="8"/>
    <m/>
    <m/>
    <x v="296"/>
    <x v="5"/>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
    <s v="-"/>
    <s v="01933/PB/626402/2023"/>
    <s v="04 Mei 2023"/>
    <x v="8"/>
    <m/>
    <m/>
    <x v="296"/>
    <x v="5"/>
    <x v="562"/>
    <x v="94"/>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
    <s v="-"/>
    <s v="01934/PB/626402/2023"/>
    <s v="05 Mei 2023"/>
    <x v="8"/>
    <m/>
    <m/>
    <x v="296"/>
    <x v="5"/>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
    <s v="-"/>
    <s v="01935/PB/626402/2023"/>
    <s v="05 Mei 2023"/>
    <x v="8"/>
    <m/>
    <m/>
    <x v="296"/>
    <x v="5"/>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
    <s v="-"/>
    <s v="01936/PB/626402/2023"/>
    <s v="19 Mei 2023"/>
    <x v="8"/>
    <m/>
    <m/>
    <x v="296"/>
    <x v="5"/>
    <x v="565"/>
    <x v="98"/>
    <s v="00133/UM/626402/2023"/>
    <s v="Belanja Barang"/>
    <s v="Belanja Barang Non Operasional"/>
    <s v="Belanja Bahan"/>
    <s v="Non Covid"/>
    <s v="WA.2378.EBD.955.301.E"/>
    <x v="21"/>
    <s v="Pusat Pendidikan KP"/>
    <x v="1"/>
    <x v="6"/>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0">
        <item x="0"/>
        <item x="1"/>
        <item x="3"/>
        <item x="4"/>
        <item x="5"/>
        <item x="7"/>
        <item x="8"/>
        <item x="2"/>
        <item x="6"/>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0">
    <i>
      <x/>
    </i>
    <i>
      <x v="1"/>
    </i>
    <i>
      <x v="2"/>
    </i>
    <i>
      <x v="3"/>
    </i>
    <i>
      <x v="4"/>
    </i>
    <i>
      <x v="5"/>
    </i>
    <i>
      <x v="6"/>
    </i>
    <i>
      <x v="7"/>
    </i>
    <i>
      <x v="8"/>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01"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9"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5">
    <i>
      <x/>
    </i>
    <i r="1">
      <x/>
    </i>
    <i r="2">
      <x/>
    </i>
    <i r="2">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78">
      <pivotArea dataOnly="0" labelOnly="1" fieldPosition="0">
        <references count="1">
          <reference field="7" count="0"/>
        </references>
      </pivotArea>
    </format>
    <format dxfId="877">
      <pivotArea dataOnly="0" labelOnly="1" fieldPosition="0">
        <references count="1">
          <reference field="7" count="0"/>
        </references>
      </pivotArea>
    </format>
    <format dxfId="876">
      <pivotArea dataOnly="0" labelOnly="1" fieldPosition="0">
        <references count="1">
          <reference field="6" count="0"/>
        </references>
      </pivotArea>
    </format>
    <format dxfId="875">
      <pivotArea collapsedLevelsAreSubtotals="1" fieldPosition="0">
        <references count="2">
          <reference field="6" count="0" selected="0"/>
          <reference field="7" count="1">
            <x v="3"/>
          </reference>
        </references>
      </pivotArea>
    </format>
    <format dxfId="874">
      <pivotArea collapsedLevelsAreSubtotals="1" fieldPosition="0">
        <references count="2">
          <reference field="6" count="0" selected="0"/>
          <reference field="7" count="1">
            <x v="1"/>
          </reference>
        </references>
      </pivotArea>
    </format>
    <format dxfId="873">
      <pivotArea collapsedLevelsAreSubtotals="1" fieldPosition="0">
        <references count="2">
          <reference field="6" count="0" selected="0"/>
          <reference field="7" count="1">
            <x v="2"/>
          </reference>
        </references>
      </pivotArea>
    </format>
    <format dxfId="872">
      <pivotArea collapsedLevelsAreSubtotals="1" fieldPosition="0">
        <references count="2">
          <reference field="6" count="0" selected="0"/>
          <reference field="7" count="1">
            <x v="0"/>
          </reference>
        </references>
      </pivotArea>
    </format>
    <format dxfId="871">
      <pivotArea collapsedLevelsAreSubtotals="1" fieldPosition="0">
        <references count="2">
          <reference field="6" count="0" selected="0"/>
          <reference field="7" count="1">
            <x v="3"/>
          </reference>
        </references>
      </pivotArea>
    </format>
    <format dxfId="870">
      <pivotArea collapsedLevelsAreSubtotals="1" fieldPosition="0">
        <references count="2">
          <reference field="6" count="0" selected="0"/>
          <reference field="7" count="1">
            <x v="1"/>
          </reference>
        </references>
      </pivotArea>
    </format>
    <format dxfId="869">
      <pivotArea collapsedLevelsAreSubtotals="1" fieldPosition="0">
        <references count="2">
          <reference field="6" count="0" selected="0"/>
          <reference field="7" count="1">
            <x v="2"/>
          </reference>
        </references>
      </pivotArea>
    </format>
    <format dxfId="868">
      <pivotArea collapsedLevelsAreSubtotals="1" fieldPosition="0">
        <references count="2">
          <reference field="6" count="0" selected="0"/>
          <reference field="7" count="1">
            <x v="0"/>
          </reference>
        </references>
      </pivotArea>
    </format>
    <format dxfId="867">
      <pivotArea collapsedLevelsAreSubtotals="1" fieldPosition="0">
        <references count="2">
          <reference field="6" count="0" selected="0"/>
          <reference field="7" count="1">
            <x v="3"/>
          </reference>
        </references>
      </pivotArea>
    </format>
    <format dxfId="866">
      <pivotArea collapsedLevelsAreSubtotals="1" fieldPosition="0">
        <references count="2">
          <reference field="6" count="0" selected="0"/>
          <reference field="7" count="1">
            <x v="1"/>
          </reference>
        </references>
      </pivotArea>
    </format>
    <format dxfId="865">
      <pivotArea collapsedLevelsAreSubtotals="1" fieldPosition="0">
        <references count="2">
          <reference field="6" count="0" selected="0"/>
          <reference field="7" count="1">
            <x v="2"/>
          </reference>
        </references>
      </pivotArea>
    </format>
    <format dxfId="864">
      <pivotArea collapsedLevelsAreSubtotals="1" fieldPosition="0">
        <references count="2">
          <reference field="6" count="0" selected="0"/>
          <reference field="7" count="1">
            <x v="0"/>
          </reference>
        </references>
      </pivotArea>
    </format>
    <format dxfId="863">
      <pivotArea field="6" type="button" dataOnly="0" labelOnly="1" outline="0" axis="axisRow" fieldPosition="0"/>
    </format>
    <format dxfId="862">
      <pivotArea dataOnly="0" labelOnly="1" outline="0" fieldPosition="0">
        <references count="1">
          <reference field="4294967294" count="6">
            <x v="2"/>
            <x v="3"/>
            <x v="4"/>
            <x v="5"/>
            <x v="6"/>
            <x v="7"/>
          </reference>
        </references>
      </pivotArea>
    </format>
    <format dxfId="861">
      <pivotArea type="all" dataOnly="0" outline="0" fieldPosition="0"/>
    </format>
    <format dxfId="860">
      <pivotArea outline="0" collapsedLevelsAreSubtotals="1" fieldPosition="0"/>
    </format>
    <format dxfId="859">
      <pivotArea field="6" type="button" dataOnly="0" labelOnly="1" outline="0" axis="axisRow" fieldPosition="0"/>
    </format>
    <format dxfId="858">
      <pivotArea dataOnly="0" labelOnly="1" fieldPosition="0">
        <references count="1">
          <reference field="6" count="0"/>
        </references>
      </pivotArea>
    </format>
    <format dxfId="857">
      <pivotArea dataOnly="0" labelOnly="1" grandRow="1" outline="0" fieldPosition="0"/>
    </format>
    <format dxfId="856">
      <pivotArea dataOnly="0" labelOnly="1" fieldPosition="0">
        <references count="2">
          <reference field="6" count="0" selected="0"/>
          <reference field="7" count="0"/>
        </references>
      </pivotArea>
    </format>
    <format dxfId="855">
      <pivotArea dataOnly="0" labelOnly="1" fieldPosition="0">
        <references count="3">
          <reference field="6" count="0" selected="0"/>
          <reference field="7" count="1" selected="0">
            <x v="3"/>
          </reference>
          <reference field="8" count="2">
            <x v="4"/>
            <x v="5"/>
          </reference>
        </references>
      </pivotArea>
    </format>
    <format dxfId="854">
      <pivotArea dataOnly="0" labelOnly="1" fieldPosition="0">
        <references count="3">
          <reference field="6" count="0" selected="0"/>
          <reference field="7" count="1" selected="0">
            <x v="1"/>
          </reference>
          <reference field="8" count="2">
            <x v="2"/>
            <x v="6"/>
          </reference>
        </references>
      </pivotArea>
    </format>
    <format dxfId="853">
      <pivotArea dataOnly="0" labelOnly="1" fieldPosition="0">
        <references count="3">
          <reference field="6" count="0" selected="0"/>
          <reference field="7" count="1" selected="0">
            <x v="2"/>
          </reference>
          <reference field="8" count="1">
            <x v="3"/>
          </reference>
        </references>
      </pivotArea>
    </format>
    <format dxfId="852">
      <pivotArea dataOnly="0" labelOnly="1" fieldPosition="0">
        <references count="3">
          <reference field="6" count="0" selected="0"/>
          <reference field="7" count="1" selected="0">
            <x v="0"/>
          </reference>
          <reference field="8" count="2">
            <x v="0"/>
            <x v="1"/>
          </reference>
        </references>
      </pivotArea>
    </format>
    <format dxfId="851">
      <pivotArea dataOnly="0" labelOnly="1" outline="0" fieldPosition="0">
        <references count="1">
          <reference field="4294967294" count="6">
            <x v="2"/>
            <x v="3"/>
            <x v="4"/>
            <x v="5"/>
            <x v="6"/>
            <x v="7"/>
          </reference>
        </references>
      </pivotArea>
    </format>
    <format dxfId="850">
      <pivotArea dataOnly="0" labelOnly="1" grandRow="1" outline="0" fieldPosition="0"/>
    </format>
    <format dxfId="849">
      <pivotArea collapsedLevelsAreSubtotals="1" fieldPosition="0">
        <references count="2">
          <reference field="6" count="0" selected="0"/>
          <reference field="7" count="1">
            <x v="3"/>
          </reference>
        </references>
      </pivotArea>
    </format>
    <format dxfId="848">
      <pivotArea collapsedLevelsAreSubtotals="1" fieldPosition="0">
        <references count="2">
          <reference field="6" count="0" selected="0"/>
          <reference field="7" count="1">
            <x v="1"/>
          </reference>
        </references>
      </pivotArea>
    </format>
    <format dxfId="847">
      <pivotArea collapsedLevelsAreSubtotals="1" fieldPosition="0">
        <references count="2">
          <reference field="6" count="0" selected="0"/>
          <reference field="7" count="1">
            <x v="2"/>
          </reference>
        </references>
      </pivotArea>
    </format>
    <format dxfId="846">
      <pivotArea collapsedLevelsAreSubtotals="1" fieldPosition="0">
        <references count="2">
          <reference field="6" count="0" selected="0"/>
          <reference field="7" count="1">
            <x v="0"/>
          </reference>
        </references>
      </pivotArea>
    </format>
    <format dxfId="845">
      <pivotArea collapsedLevelsAreSubtotals="1" fieldPosition="0">
        <references count="2">
          <reference field="6" count="0" selected="0"/>
          <reference field="7" count="1">
            <x v="3"/>
          </reference>
        </references>
      </pivotArea>
    </format>
    <format dxfId="844">
      <pivotArea collapsedLevelsAreSubtotals="1" fieldPosition="0">
        <references count="2">
          <reference field="6" count="0" selected="0"/>
          <reference field="7" count="1">
            <x v="1"/>
          </reference>
        </references>
      </pivotArea>
    </format>
    <format dxfId="843">
      <pivotArea collapsedLevelsAreSubtotals="1" fieldPosition="0">
        <references count="2">
          <reference field="6" count="0" selected="0"/>
          <reference field="7" count="1">
            <x v="2"/>
          </reference>
        </references>
      </pivotArea>
    </format>
    <format dxfId="842">
      <pivotArea collapsedLevelsAreSubtotals="1" fieldPosition="0">
        <references count="2">
          <reference field="6" count="0" selected="0"/>
          <reference field="7" count="1">
            <x v="0"/>
          </reference>
        </references>
      </pivotArea>
    </format>
    <format dxfId="841">
      <pivotArea collapsedLevelsAreSubtotals="1" fieldPosition="0">
        <references count="1">
          <reference field="6" count="0"/>
        </references>
      </pivotArea>
    </format>
    <format dxfId="840">
      <pivotArea outline="0" fieldPosition="0">
        <references count="1">
          <reference field="4294967294" count="1">
            <x v="0"/>
          </reference>
        </references>
      </pivotArea>
    </format>
    <format dxfId="839">
      <pivotArea outline="0" fieldPosition="0">
        <references count="1">
          <reference field="4294967294" count="1">
            <x v="1"/>
          </reference>
        </references>
      </pivotArea>
    </format>
    <format dxfId="838">
      <pivotArea dataOnly="0" outline="0" fieldPosition="0">
        <references count="1">
          <reference field="4294967294" count="1">
            <x v="1"/>
          </reference>
        </references>
      </pivotArea>
    </format>
    <format dxfId="837">
      <pivotArea field="6" type="button" dataOnly="0" labelOnly="1" outline="0" axis="axisRow" fieldPosition="0"/>
    </format>
    <format dxfId="836">
      <pivotArea dataOnly="0" labelOnly="1" outline="0" fieldPosition="0">
        <references count="1">
          <reference field="4294967294" count="8">
            <x v="0"/>
            <x v="1"/>
            <x v="2"/>
            <x v="3"/>
            <x v="4"/>
            <x v="5"/>
            <x v="6"/>
            <x v="7"/>
          </reference>
        </references>
      </pivotArea>
    </format>
    <format dxfId="835">
      <pivotArea field="6" type="button" dataOnly="0" labelOnly="1" outline="0" axis="axisRow" fieldPosition="0"/>
    </format>
    <format dxfId="834">
      <pivotArea dataOnly="0" labelOnly="1" outline="0" fieldPosition="0">
        <references count="1">
          <reference field="4294967294" count="8">
            <x v="0"/>
            <x v="1"/>
            <x v="2"/>
            <x v="3"/>
            <x v="4"/>
            <x v="5"/>
            <x v="6"/>
            <x v="7"/>
          </reference>
        </references>
      </pivotArea>
    </format>
    <format dxfId="833">
      <pivotArea field="6" type="button" dataOnly="0" labelOnly="1" outline="0" axis="axisRow" fieldPosition="0"/>
    </format>
    <format dxfId="832">
      <pivotArea dataOnly="0" labelOnly="1" outline="0" fieldPosition="0">
        <references count="1">
          <reference field="4294967294" count="8">
            <x v="0"/>
            <x v="1"/>
            <x v="2"/>
            <x v="3"/>
            <x v="4"/>
            <x v="5"/>
            <x v="6"/>
            <x v="7"/>
          </reference>
        </references>
      </pivotArea>
    </format>
    <format dxfId="831">
      <pivotArea type="all" dataOnly="0" outline="0" fieldPosition="0"/>
    </format>
    <format dxfId="830">
      <pivotArea outline="0" collapsedLevelsAreSubtotals="1" fieldPosition="0"/>
    </format>
    <format dxfId="829">
      <pivotArea field="6" type="button" dataOnly="0" labelOnly="1" outline="0" axis="axisRow" fieldPosition="0"/>
    </format>
    <format dxfId="828">
      <pivotArea dataOnly="0" labelOnly="1" fieldPosition="0">
        <references count="1">
          <reference field="6" count="0"/>
        </references>
      </pivotArea>
    </format>
    <format dxfId="827">
      <pivotArea dataOnly="0" labelOnly="1" grandRow="1" outline="0" fieldPosition="0"/>
    </format>
    <format dxfId="826">
      <pivotArea dataOnly="0" labelOnly="1" fieldPosition="0">
        <references count="2">
          <reference field="6" count="0" selected="0"/>
          <reference field="7" count="0"/>
        </references>
      </pivotArea>
    </format>
    <format dxfId="825">
      <pivotArea dataOnly="0" labelOnly="1" fieldPosition="0">
        <references count="3">
          <reference field="6" count="0" selected="0"/>
          <reference field="7" count="1" selected="0">
            <x v="3"/>
          </reference>
          <reference field="8" count="2">
            <x v="4"/>
            <x v="5"/>
          </reference>
        </references>
      </pivotArea>
    </format>
    <format dxfId="824">
      <pivotArea dataOnly="0" labelOnly="1" fieldPosition="0">
        <references count="3">
          <reference field="6" count="0" selected="0"/>
          <reference field="7" count="1" selected="0">
            <x v="1"/>
          </reference>
          <reference field="8" count="2">
            <x v="2"/>
            <x v="6"/>
          </reference>
        </references>
      </pivotArea>
    </format>
    <format dxfId="823">
      <pivotArea dataOnly="0" labelOnly="1" fieldPosition="0">
        <references count="3">
          <reference field="6" count="0" selected="0"/>
          <reference field="7" count="1" selected="0">
            <x v="2"/>
          </reference>
          <reference field="8" count="1">
            <x v="3"/>
          </reference>
        </references>
      </pivotArea>
    </format>
    <format dxfId="822">
      <pivotArea dataOnly="0" labelOnly="1" fieldPosition="0">
        <references count="3">
          <reference field="6" count="0" selected="0"/>
          <reference field="7" count="1" selected="0">
            <x v="0"/>
          </reference>
          <reference field="8" count="2">
            <x v="0"/>
            <x v="1"/>
          </reference>
        </references>
      </pivotArea>
    </format>
    <format dxfId="821">
      <pivotArea dataOnly="0" labelOnly="1" outline="0" fieldPosition="0">
        <references count="1">
          <reference field="4294967294" count="8">
            <x v="0"/>
            <x v="1"/>
            <x v="2"/>
            <x v="3"/>
            <x v="4"/>
            <x v="5"/>
            <x v="6"/>
            <x v="7"/>
          </reference>
        </references>
      </pivotArea>
    </format>
    <format dxfId="820">
      <pivotArea type="all" dataOnly="0" outline="0" fieldPosition="0"/>
    </format>
    <format dxfId="819">
      <pivotArea outline="0" collapsedLevelsAreSubtotals="1" fieldPosition="0"/>
    </format>
    <format dxfId="818">
      <pivotArea field="6" type="button" dataOnly="0" labelOnly="1" outline="0" axis="axisRow" fieldPosition="0"/>
    </format>
    <format dxfId="817">
      <pivotArea dataOnly="0" labelOnly="1" fieldPosition="0">
        <references count="1">
          <reference field="6" count="0"/>
        </references>
      </pivotArea>
    </format>
    <format dxfId="816">
      <pivotArea dataOnly="0" labelOnly="1" grandRow="1" outline="0" fieldPosition="0"/>
    </format>
    <format dxfId="815">
      <pivotArea dataOnly="0" labelOnly="1" fieldPosition="0">
        <references count="2">
          <reference field="6" count="0" selected="0"/>
          <reference field="7" count="0"/>
        </references>
      </pivotArea>
    </format>
    <format dxfId="814">
      <pivotArea dataOnly="0" labelOnly="1" fieldPosition="0">
        <references count="3">
          <reference field="6" count="0" selected="0"/>
          <reference field="7" count="1" selected="0">
            <x v="3"/>
          </reference>
          <reference field="8" count="2">
            <x v="4"/>
            <x v="5"/>
          </reference>
        </references>
      </pivotArea>
    </format>
    <format dxfId="813">
      <pivotArea dataOnly="0" labelOnly="1" fieldPosition="0">
        <references count="3">
          <reference field="6" count="0" selected="0"/>
          <reference field="7" count="1" selected="0">
            <x v="1"/>
          </reference>
          <reference field="8" count="2">
            <x v="2"/>
            <x v="6"/>
          </reference>
        </references>
      </pivotArea>
    </format>
    <format dxfId="812">
      <pivotArea dataOnly="0" labelOnly="1" fieldPosition="0">
        <references count="3">
          <reference field="6" count="0" selected="0"/>
          <reference field="7" count="1" selected="0">
            <x v="2"/>
          </reference>
          <reference field="8" count="1">
            <x v="3"/>
          </reference>
        </references>
      </pivotArea>
    </format>
    <format dxfId="811">
      <pivotArea dataOnly="0" labelOnly="1" fieldPosition="0">
        <references count="3">
          <reference field="6" count="0" selected="0"/>
          <reference field="7" count="1" selected="0">
            <x v="0"/>
          </reference>
          <reference field="8" count="2">
            <x v="0"/>
            <x v="1"/>
          </reference>
        </references>
      </pivotArea>
    </format>
    <format dxfId="810">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04"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3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4">
    <field x="6"/>
    <field x="7"/>
    <field x="8"/>
    <field x="11"/>
  </rowFields>
  <rowItems count="10">
    <i>
      <x/>
    </i>
    <i r="1">
      <x/>
    </i>
    <i r="2">
      <x/>
    </i>
    <i r="3">
      <x/>
    </i>
    <i r="2">
      <x v="1"/>
    </i>
    <i r="3">
      <x v="1"/>
    </i>
    <i r="3">
      <x v="2"/>
    </i>
    <i r="3">
      <x v="3"/>
    </i>
    <i r="3">
      <x v="4"/>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81">
      <pivotArea dataOnly="0" labelOnly="1" fieldPosition="0">
        <references count="1">
          <reference field="7" count="0"/>
        </references>
      </pivotArea>
    </format>
    <format dxfId="980">
      <pivotArea dataOnly="0" labelOnly="1" fieldPosition="0">
        <references count="1">
          <reference field="7" count="0"/>
        </references>
      </pivotArea>
    </format>
    <format dxfId="979">
      <pivotArea dataOnly="0" labelOnly="1" fieldPosition="0">
        <references count="1">
          <reference field="6" count="0"/>
        </references>
      </pivotArea>
    </format>
    <format dxfId="978">
      <pivotArea collapsedLevelsAreSubtotals="1" fieldPosition="0">
        <references count="2">
          <reference field="6" count="0" selected="0"/>
          <reference field="7" count="1">
            <x v="3"/>
          </reference>
        </references>
      </pivotArea>
    </format>
    <format dxfId="977">
      <pivotArea collapsedLevelsAreSubtotals="1" fieldPosition="0">
        <references count="2">
          <reference field="6" count="0" selected="0"/>
          <reference field="7" count="1">
            <x v="1"/>
          </reference>
        </references>
      </pivotArea>
    </format>
    <format dxfId="976">
      <pivotArea collapsedLevelsAreSubtotals="1" fieldPosition="0">
        <references count="2">
          <reference field="6" count="0" selected="0"/>
          <reference field="7" count="1">
            <x v="2"/>
          </reference>
        </references>
      </pivotArea>
    </format>
    <format dxfId="975">
      <pivotArea collapsedLevelsAreSubtotals="1" fieldPosition="0">
        <references count="2">
          <reference field="6" count="0" selected="0"/>
          <reference field="7" count="1">
            <x v="0"/>
          </reference>
        </references>
      </pivotArea>
    </format>
    <format dxfId="974">
      <pivotArea collapsedLevelsAreSubtotals="1" fieldPosition="0">
        <references count="2">
          <reference field="6" count="0" selected="0"/>
          <reference field="7" count="1">
            <x v="3"/>
          </reference>
        </references>
      </pivotArea>
    </format>
    <format dxfId="973">
      <pivotArea collapsedLevelsAreSubtotals="1" fieldPosition="0">
        <references count="2">
          <reference field="6" count="0" selected="0"/>
          <reference field="7" count="1">
            <x v="1"/>
          </reference>
        </references>
      </pivotArea>
    </format>
    <format dxfId="972">
      <pivotArea collapsedLevelsAreSubtotals="1" fieldPosition="0">
        <references count="2">
          <reference field="6" count="0" selected="0"/>
          <reference field="7" count="1">
            <x v="2"/>
          </reference>
        </references>
      </pivotArea>
    </format>
    <format dxfId="971">
      <pivotArea collapsedLevelsAreSubtotals="1" fieldPosition="0">
        <references count="2">
          <reference field="6" count="0" selected="0"/>
          <reference field="7" count="1">
            <x v="0"/>
          </reference>
        </references>
      </pivotArea>
    </format>
    <format dxfId="970">
      <pivotArea collapsedLevelsAreSubtotals="1" fieldPosition="0">
        <references count="2">
          <reference field="6" count="0" selected="0"/>
          <reference field="7" count="1">
            <x v="3"/>
          </reference>
        </references>
      </pivotArea>
    </format>
    <format dxfId="969">
      <pivotArea collapsedLevelsAreSubtotals="1" fieldPosition="0">
        <references count="2">
          <reference field="6" count="0" selected="0"/>
          <reference field="7" count="1">
            <x v="1"/>
          </reference>
        </references>
      </pivotArea>
    </format>
    <format dxfId="968">
      <pivotArea collapsedLevelsAreSubtotals="1" fieldPosition="0">
        <references count="2">
          <reference field="6" count="0" selected="0"/>
          <reference field="7" count="1">
            <x v="2"/>
          </reference>
        </references>
      </pivotArea>
    </format>
    <format dxfId="967">
      <pivotArea collapsedLevelsAreSubtotals="1" fieldPosition="0">
        <references count="2">
          <reference field="6" count="0" selected="0"/>
          <reference field="7" count="1">
            <x v="0"/>
          </reference>
        </references>
      </pivotArea>
    </format>
    <format dxfId="966">
      <pivotArea field="6" type="button" dataOnly="0" labelOnly="1" outline="0" axis="axisRow" fieldPosition="0"/>
    </format>
    <format dxfId="965">
      <pivotArea dataOnly="0" labelOnly="1" outline="0" fieldPosition="0">
        <references count="1">
          <reference field="4294967294" count="6">
            <x v="2"/>
            <x v="3"/>
            <x v="4"/>
            <x v="5"/>
            <x v="6"/>
            <x v="7"/>
          </reference>
        </references>
      </pivotArea>
    </format>
    <format dxfId="964">
      <pivotArea type="all" dataOnly="0" outline="0" fieldPosition="0"/>
    </format>
    <format dxfId="963">
      <pivotArea outline="0" collapsedLevelsAreSubtotals="1" fieldPosition="0"/>
    </format>
    <format dxfId="962">
      <pivotArea field="6" type="button" dataOnly="0" labelOnly="1" outline="0" axis="axisRow" fieldPosition="0"/>
    </format>
    <format dxfId="961">
      <pivotArea dataOnly="0" labelOnly="1" fieldPosition="0">
        <references count="1">
          <reference field="6" count="0"/>
        </references>
      </pivotArea>
    </format>
    <format dxfId="960">
      <pivotArea dataOnly="0" labelOnly="1" grandRow="1" outline="0" fieldPosition="0"/>
    </format>
    <format dxfId="959">
      <pivotArea dataOnly="0" labelOnly="1" fieldPosition="0">
        <references count="2">
          <reference field="6" count="0" selected="0"/>
          <reference field="7" count="0"/>
        </references>
      </pivotArea>
    </format>
    <format dxfId="958">
      <pivotArea dataOnly="0" labelOnly="1" fieldPosition="0">
        <references count="3">
          <reference field="6" count="0" selected="0"/>
          <reference field="7" count="1" selected="0">
            <x v="3"/>
          </reference>
          <reference field="8" count="2">
            <x v="5"/>
            <x v="6"/>
          </reference>
        </references>
      </pivotArea>
    </format>
    <format dxfId="957">
      <pivotArea dataOnly="0" labelOnly="1" fieldPosition="0">
        <references count="3">
          <reference field="6" count="0" selected="0"/>
          <reference field="7" count="1" selected="0">
            <x v="1"/>
          </reference>
          <reference field="8" count="2">
            <x v="2"/>
            <x v="7"/>
          </reference>
        </references>
      </pivotArea>
    </format>
    <format dxfId="956">
      <pivotArea dataOnly="0" labelOnly="1" fieldPosition="0">
        <references count="3">
          <reference field="6" count="0" selected="0"/>
          <reference field="7" count="1" selected="0">
            <x v="2"/>
          </reference>
          <reference field="8" count="1">
            <x v="3"/>
          </reference>
        </references>
      </pivotArea>
    </format>
    <format dxfId="955">
      <pivotArea dataOnly="0" labelOnly="1" fieldPosition="0">
        <references count="3">
          <reference field="6" count="0" selected="0"/>
          <reference field="7" count="1" selected="0">
            <x v="0"/>
          </reference>
          <reference field="8" count="2">
            <x v="0"/>
            <x v="1"/>
          </reference>
        </references>
      </pivotArea>
    </format>
    <format dxfId="954">
      <pivotArea dataOnly="0" labelOnly="1" outline="0" fieldPosition="0">
        <references count="1">
          <reference field="4294967294" count="6">
            <x v="2"/>
            <x v="3"/>
            <x v="4"/>
            <x v="5"/>
            <x v="6"/>
            <x v="7"/>
          </reference>
        </references>
      </pivotArea>
    </format>
    <format dxfId="953">
      <pivotArea dataOnly="0" labelOnly="1" grandRow="1" outline="0" fieldPosition="0"/>
    </format>
    <format dxfId="952">
      <pivotArea collapsedLevelsAreSubtotals="1" fieldPosition="0">
        <references count="2">
          <reference field="6" count="0" selected="0"/>
          <reference field="7" count="1">
            <x v="3"/>
          </reference>
        </references>
      </pivotArea>
    </format>
    <format dxfId="951">
      <pivotArea collapsedLevelsAreSubtotals="1" fieldPosition="0">
        <references count="2">
          <reference field="6" count="0" selected="0"/>
          <reference field="7" count="1">
            <x v="1"/>
          </reference>
        </references>
      </pivotArea>
    </format>
    <format dxfId="950">
      <pivotArea collapsedLevelsAreSubtotals="1" fieldPosition="0">
        <references count="2">
          <reference field="6" count="0" selected="0"/>
          <reference field="7" count="1">
            <x v="2"/>
          </reference>
        </references>
      </pivotArea>
    </format>
    <format dxfId="949">
      <pivotArea collapsedLevelsAreSubtotals="1" fieldPosition="0">
        <references count="2">
          <reference field="6" count="0" selected="0"/>
          <reference field="7" count="1">
            <x v="0"/>
          </reference>
        </references>
      </pivotArea>
    </format>
    <format dxfId="948">
      <pivotArea collapsedLevelsAreSubtotals="1" fieldPosition="0">
        <references count="2">
          <reference field="6" count="0" selected="0"/>
          <reference field="7" count="1">
            <x v="3"/>
          </reference>
        </references>
      </pivotArea>
    </format>
    <format dxfId="947">
      <pivotArea collapsedLevelsAreSubtotals="1" fieldPosition="0">
        <references count="2">
          <reference field="6" count="0" selected="0"/>
          <reference field="7" count="1">
            <x v="1"/>
          </reference>
        </references>
      </pivotArea>
    </format>
    <format dxfId="946">
      <pivotArea collapsedLevelsAreSubtotals="1" fieldPosition="0">
        <references count="2">
          <reference field="6" count="0" selected="0"/>
          <reference field="7" count="1">
            <x v="2"/>
          </reference>
        </references>
      </pivotArea>
    </format>
    <format dxfId="945">
      <pivotArea collapsedLevelsAreSubtotals="1" fieldPosition="0">
        <references count="2">
          <reference field="6" count="0" selected="0"/>
          <reference field="7" count="1">
            <x v="0"/>
          </reference>
        </references>
      </pivotArea>
    </format>
    <format dxfId="944">
      <pivotArea collapsedLevelsAreSubtotals="1" fieldPosition="0">
        <references count="1">
          <reference field="6" count="0"/>
        </references>
      </pivotArea>
    </format>
    <format dxfId="943">
      <pivotArea outline="0" fieldPosition="0">
        <references count="1">
          <reference field="4294967294" count="1">
            <x v="0"/>
          </reference>
        </references>
      </pivotArea>
    </format>
    <format dxfId="942">
      <pivotArea outline="0" fieldPosition="0">
        <references count="1">
          <reference field="4294967294" count="1">
            <x v="1"/>
          </reference>
        </references>
      </pivotArea>
    </format>
    <format dxfId="941">
      <pivotArea dataOnly="0" outline="0" fieldPosition="0">
        <references count="1">
          <reference field="4294967294" count="1">
            <x v="1"/>
          </reference>
        </references>
      </pivotArea>
    </format>
    <format dxfId="940">
      <pivotArea field="6" type="button" dataOnly="0" labelOnly="1" outline="0" axis="axisRow" fieldPosition="0"/>
    </format>
    <format dxfId="939">
      <pivotArea dataOnly="0" labelOnly="1" outline="0" fieldPosition="0">
        <references count="1">
          <reference field="4294967294" count="8">
            <x v="0"/>
            <x v="1"/>
            <x v="2"/>
            <x v="3"/>
            <x v="4"/>
            <x v="5"/>
            <x v="6"/>
            <x v="7"/>
          </reference>
        </references>
      </pivotArea>
    </format>
    <format dxfId="938">
      <pivotArea field="6" type="button" dataOnly="0" labelOnly="1" outline="0" axis="axisRow" fieldPosition="0"/>
    </format>
    <format dxfId="937">
      <pivotArea dataOnly="0" labelOnly="1" outline="0" fieldPosition="0">
        <references count="1">
          <reference field="4294967294" count="8">
            <x v="0"/>
            <x v="1"/>
            <x v="2"/>
            <x v="3"/>
            <x v="4"/>
            <x v="5"/>
            <x v="6"/>
            <x v="7"/>
          </reference>
        </references>
      </pivotArea>
    </format>
    <format dxfId="936">
      <pivotArea field="6" type="button" dataOnly="0" labelOnly="1" outline="0" axis="axisRow" fieldPosition="0"/>
    </format>
    <format dxfId="935">
      <pivotArea dataOnly="0" labelOnly="1" outline="0" fieldPosition="0">
        <references count="1">
          <reference field="4294967294" count="8">
            <x v="0"/>
            <x v="1"/>
            <x v="2"/>
            <x v="3"/>
            <x v="4"/>
            <x v="5"/>
            <x v="6"/>
            <x v="7"/>
          </reference>
        </references>
      </pivotArea>
    </format>
    <format dxfId="934">
      <pivotArea dataOnly="0" labelOnly="1" fieldPosition="0">
        <references count="1">
          <reference field="8" count="0"/>
        </references>
      </pivotArea>
    </format>
    <format dxfId="933">
      <pivotArea dataOnly="0" labelOnly="1" fieldPosition="0">
        <references count="1">
          <reference field="8" count="0"/>
        </references>
      </pivotArea>
    </format>
    <format dxfId="932">
      <pivotArea type="all" dataOnly="0" outline="0" fieldPosition="0"/>
    </format>
    <format dxfId="931">
      <pivotArea outline="0" collapsedLevelsAreSubtotals="1" fieldPosition="0"/>
    </format>
    <format dxfId="930">
      <pivotArea field="6" type="button" dataOnly="0" labelOnly="1" outline="0" axis="axisRow" fieldPosition="0"/>
    </format>
    <format dxfId="929">
      <pivotArea dataOnly="0" labelOnly="1" fieldPosition="0">
        <references count="1">
          <reference field="6" count="0"/>
        </references>
      </pivotArea>
    </format>
    <format dxfId="928">
      <pivotArea dataOnly="0" labelOnly="1" grandRow="1" outline="0" fieldPosition="0"/>
    </format>
    <format dxfId="927">
      <pivotArea dataOnly="0" labelOnly="1" fieldPosition="0">
        <references count="2">
          <reference field="6" count="0" selected="0"/>
          <reference field="7" count="0"/>
        </references>
      </pivotArea>
    </format>
    <format dxfId="926">
      <pivotArea dataOnly="0" labelOnly="1" fieldPosition="0">
        <references count="3">
          <reference field="6" count="0" selected="0"/>
          <reference field="7" count="1" selected="0">
            <x v="3"/>
          </reference>
          <reference field="8" count="2">
            <x v="5"/>
            <x v="6"/>
          </reference>
        </references>
      </pivotArea>
    </format>
    <format dxfId="925">
      <pivotArea dataOnly="0" labelOnly="1" fieldPosition="0">
        <references count="3">
          <reference field="6" count="0" selected="0"/>
          <reference field="7" count="1" selected="0">
            <x v="1"/>
          </reference>
          <reference field="8" count="2">
            <x v="2"/>
            <x v="7"/>
          </reference>
        </references>
      </pivotArea>
    </format>
    <format dxfId="924">
      <pivotArea dataOnly="0" labelOnly="1" fieldPosition="0">
        <references count="3">
          <reference field="6" count="0" selected="0"/>
          <reference field="7" count="1" selected="0">
            <x v="2"/>
          </reference>
          <reference field="8" count="1">
            <x v="3"/>
          </reference>
        </references>
      </pivotArea>
    </format>
    <format dxfId="923">
      <pivotArea dataOnly="0" labelOnly="1" fieldPosition="0">
        <references count="3">
          <reference field="6" count="0" selected="0"/>
          <reference field="7" count="1" selected="0">
            <x v="0"/>
          </reference>
          <reference field="8" count="2">
            <x v="0"/>
            <x v="1"/>
          </reference>
        </references>
      </pivotArea>
    </format>
    <format dxfId="922">
      <pivotArea dataOnly="0" labelOnly="1" fieldPosition="0">
        <references count="4">
          <reference field="6" count="0" selected="0"/>
          <reference field="7" count="1" selected="0">
            <x v="3"/>
          </reference>
          <reference field="8" count="1" selected="0">
            <x v="5"/>
          </reference>
          <reference field="11" count="2">
            <x v="0"/>
            <x v="3"/>
          </reference>
        </references>
      </pivotArea>
    </format>
    <format dxfId="921">
      <pivotArea dataOnly="0" labelOnly="1" fieldPosition="0">
        <references count="4">
          <reference field="6" count="0" selected="0"/>
          <reference field="7" count="1" selected="0">
            <x v="3"/>
          </reference>
          <reference field="8" count="1" selected="0">
            <x v="6"/>
          </reference>
          <reference field="11" count="1">
            <x v="0"/>
          </reference>
        </references>
      </pivotArea>
    </format>
    <format dxfId="920">
      <pivotArea dataOnly="0" labelOnly="1" fieldPosition="0">
        <references count="4">
          <reference field="6" count="0" selected="0"/>
          <reference field="7" count="1" selected="0">
            <x v="1"/>
          </reference>
          <reference field="8" count="1" selected="0">
            <x v="7"/>
          </reference>
          <reference field="11" count="2">
            <x v="0"/>
            <x v="3"/>
          </reference>
        </references>
      </pivotArea>
    </format>
    <format dxfId="919">
      <pivotArea dataOnly="0" labelOnly="1" fieldPosition="0">
        <references count="4">
          <reference field="6" count="0" selected="0"/>
          <reference field="7" count="1" selected="0">
            <x v="1"/>
          </reference>
          <reference field="8" count="1" selected="0">
            <x v="2"/>
          </reference>
          <reference field="11" count="2">
            <x v="0"/>
            <x v="3"/>
          </reference>
        </references>
      </pivotArea>
    </format>
    <format dxfId="918">
      <pivotArea dataOnly="0" labelOnly="1" fieldPosition="0">
        <references count="4">
          <reference field="6" count="0" selected="0"/>
          <reference field="7" count="1" selected="0">
            <x v="2"/>
          </reference>
          <reference field="8" count="1" selected="0">
            <x v="3"/>
          </reference>
          <reference field="11" count="3">
            <x v="0"/>
            <x v="3"/>
            <x v="5"/>
          </reference>
        </references>
      </pivotArea>
    </format>
    <format dxfId="917">
      <pivotArea dataOnly="0" labelOnly="1" fieldPosition="0">
        <references count="4">
          <reference field="6" count="0" selected="0"/>
          <reference field="7" count="1" selected="0">
            <x v="0"/>
          </reference>
          <reference field="8" count="1" selected="0">
            <x v="0"/>
          </reference>
          <reference field="11" count="2">
            <x v="0"/>
            <x v="3"/>
          </reference>
        </references>
      </pivotArea>
    </format>
    <format dxfId="916">
      <pivotArea dataOnly="0" labelOnly="1" fieldPosition="0">
        <references count="4">
          <reference field="6" count="0" selected="0"/>
          <reference field="7" count="1" selected="0">
            <x v="0"/>
          </reference>
          <reference field="8" count="1" selected="0">
            <x v="1"/>
          </reference>
          <reference field="11" count="4">
            <x v="2"/>
            <x v="3"/>
            <x v="4"/>
            <x v="6"/>
          </reference>
        </references>
      </pivotArea>
    </format>
    <format dxfId="915">
      <pivotArea dataOnly="0" labelOnly="1" outline="0" fieldPosition="0">
        <references count="1">
          <reference field="4294967294" count="8">
            <x v="0"/>
            <x v="1"/>
            <x v="2"/>
            <x v="3"/>
            <x v="4"/>
            <x v="5"/>
            <x v="6"/>
            <x v="7"/>
          </reference>
        </references>
      </pivotArea>
    </format>
    <format dxfId="914">
      <pivotArea type="all" dataOnly="0" outline="0" fieldPosition="0"/>
    </format>
    <format dxfId="913">
      <pivotArea outline="0" collapsedLevelsAreSubtotals="1" fieldPosition="0"/>
    </format>
    <format dxfId="912">
      <pivotArea field="6" type="button" dataOnly="0" labelOnly="1" outline="0" axis="axisRow" fieldPosition="0"/>
    </format>
    <format dxfId="911">
      <pivotArea dataOnly="0" labelOnly="1" fieldPosition="0">
        <references count="1">
          <reference field="6" count="0"/>
        </references>
      </pivotArea>
    </format>
    <format dxfId="910">
      <pivotArea dataOnly="0" labelOnly="1" grandRow="1" outline="0" fieldPosition="0"/>
    </format>
    <format dxfId="909">
      <pivotArea dataOnly="0" labelOnly="1" fieldPosition="0">
        <references count="2">
          <reference field="6" count="0" selected="0"/>
          <reference field="7" count="0"/>
        </references>
      </pivotArea>
    </format>
    <format dxfId="908">
      <pivotArea dataOnly="0" labelOnly="1" fieldPosition="0">
        <references count="3">
          <reference field="6" count="0" selected="0"/>
          <reference field="7" count="1" selected="0">
            <x v="3"/>
          </reference>
          <reference field="8" count="2">
            <x v="5"/>
            <x v="6"/>
          </reference>
        </references>
      </pivotArea>
    </format>
    <format dxfId="907">
      <pivotArea dataOnly="0" labelOnly="1" fieldPosition="0">
        <references count="3">
          <reference field="6" count="0" selected="0"/>
          <reference field="7" count="1" selected="0">
            <x v="1"/>
          </reference>
          <reference field="8" count="2">
            <x v="2"/>
            <x v="7"/>
          </reference>
        </references>
      </pivotArea>
    </format>
    <format dxfId="906">
      <pivotArea dataOnly="0" labelOnly="1" fieldPosition="0">
        <references count="3">
          <reference field="6" count="0" selected="0"/>
          <reference field="7" count="1" selected="0">
            <x v="2"/>
          </reference>
          <reference field="8" count="1">
            <x v="3"/>
          </reference>
        </references>
      </pivotArea>
    </format>
    <format dxfId="905">
      <pivotArea dataOnly="0" labelOnly="1" fieldPosition="0">
        <references count="3">
          <reference field="6" count="0" selected="0"/>
          <reference field="7" count="1" selected="0">
            <x v="0"/>
          </reference>
          <reference field="8" count="2">
            <x v="0"/>
            <x v="1"/>
          </reference>
        </references>
      </pivotArea>
    </format>
    <format dxfId="904">
      <pivotArea dataOnly="0" labelOnly="1" fieldPosition="0">
        <references count="4">
          <reference field="6" count="0" selected="0"/>
          <reference field="7" count="1" selected="0">
            <x v="3"/>
          </reference>
          <reference field="8" count="1" selected="0">
            <x v="5"/>
          </reference>
          <reference field="11" count="2">
            <x v="0"/>
            <x v="3"/>
          </reference>
        </references>
      </pivotArea>
    </format>
    <format dxfId="903">
      <pivotArea dataOnly="0" labelOnly="1" fieldPosition="0">
        <references count="4">
          <reference field="6" count="0" selected="0"/>
          <reference field="7" count="1" selected="0">
            <x v="3"/>
          </reference>
          <reference field="8" count="1" selected="0">
            <x v="6"/>
          </reference>
          <reference field="11" count="1">
            <x v="0"/>
          </reference>
        </references>
      </pivotArea>
    </format>
    <format dxfId="902">
      <pivotArea dataOnly="0" labelOnly="1" fieldPosition="0">
        <references count="4">
          <reference field="6" count="0" selected="0"/>
          <reference field="7" count="1" selected="0">
            <x v="1"/>
          </reference>
          <reference field="8" count="1" selected="0">
            <x v="7"/>
          </reference>
          <reference field="11" count="2">
            <x v="0"/>
            <x v="3"/>
          </reference>
        </references>
      </pivotArea>
    </format>
    <format dxfId="901">
      <pivotArea dataOnly="0" labelOnly="1" fieldPosition="0">
        <references count="4">
          <reference field="6" count="0" selected="0"/>
          <reference field="7" count="1" selected="0">
            <x v="1"/>
          </reference>
          <reference field="8" count="1" selected="0">
            <x v="2"/>
          </reference>
          <reference field="11" count="2">
            <x v="0"/>
            <x v="3"/>
          </reference>
        </references>
      </pivotArea>
    </format>
    <format dxfId="900">
      <pivotArea dataOnly="0" labelOnly="1" fieldPosition="0">
        <references count="4">
          <reference field="6" count="0" selected="0"/>
          <reference field="7" count="1" selected="0">
            <x v="2"/>
          </reference>
          <reference field="8" count="1" selected="0">
            <x v="3"/>
          </reference>
          <reference field="11" count="3">
            <x v="0"/>
            <x v="3"/>
            <x v="5"/>
          </reference>
        </references>
      </pivotArea>
    </format>
    <format dxfId="899">
      <pivotArea dataOnly="0" labelOnly="1" fieldPosition="0">
        <references count="4">
          <reference field="6" count="0" selected="0"/>
          <reference field="7" count="1" selected="0">
            <x v="0"/>
          </reference>
          <reference field="8" count="1" selected="0">
            <x v="0"/>
          </reference>
          <reference field="11" count="2">
            <x v="0"/>
            <x v="3"/>
          </reference>
        </references>
      </pivotArea>
    </format>
    <format dxfId="898">
      <pivotArea dataOnly="0" labelOnly="1" fieldPosition="0">
        <references count="4">
          <reference field="6" count="0" selected="0"/>
          <reference field="7" count="1" selected="0">
            <x v="0"/>
          </reference>
          <reference field="8" count="1" selected="0">
            <x v="1"/>
          </reference>
          <reference field="11" count="4">
            <x v="2"/>
            <x v="3"/>
            <x v="4"/>
            <x v="6"/>
          </reference>
        </references>
      </pivotArea>
    </format>
    <format dxfId="897">
      <pivotArea dataOnly="0" labelOnly="1" outline="0" fieldPosition="0">
        <references count="1">
          <reference field="4294967294" count="8">
            <x v="0"/>
            <x v="1"/>
            <x v="2"/>
            <x v="3"/>
            <x v="4"/>
            <x v="5"/>
            <x v="6"/>
            <x v="7"/>
          </reference>
        </references>
      </pivotArea>
    </format>
    <format dxfId="896">
      <pivotArea collapsedLevelsAreSubtotals="1" fieldPosition="0">
        <references count="3">
          <reference field="6" count="0" selected="0"/>
          <reference field="7" count="1" selected="0">
            <x v="3"/>
          </reference>
          <reference field="8" count="1">
            <x v="5"/>
          </reference>
        </references>
      </pivotArea>
    </format>
    <format dxfId="895">
      <pivotArea collapsedLevelsAreSubtotals="1" fieldPosition="0">
        <references count="3">
          <reference field="6" count="0" selected="0"/>
          <reference field="7" count="1" selected="0">
            <x v="3"/>
          </reference>
          <reference field="8" count="1">
            <x v="6"/>
          </reference>
        </references>
      </pivotArea>
    </format>
    <format dxfId="894">
      <pivotArea collapsedLevelsAreSubtotals="1" fieldPosition="0">
        <references count="3">
          <reference field="6" count="0" selected="0"/>
          <reference field="7" count="1" selected="0">
            <x v="1"/>
          </reference>
          <reference field="8" count="1">
            <x v="7"/>
          </reference>
        </references>
      </pivotArea>
    </format>
    <format dxfId="893">
      <pivotArea collapsedLevelsAreSubtotals="1" fieldPosition="0">
        <references count="3">
          <reference field="6" count="0" selected="0"/>
          <reference field="7" count="1" selected="0">
            <x v="1"/>
          </reference>
          <reference field="8" count="1">
            <x v="2"/>
          </reference>
        </references>
      </pivotArea>
    </format>
    <format dxfId="892">
      <pivotArea collapsedLevelsAreSubtotals="1" fieldPosition="0">
        <references count="3">
          <reference field="6" count="0" selected="0"/>
          <reference field="7" count="1" selected="0">
            <x v="2"/>
          </reference>
          <reference field="8" count="1">
            <x v="3"/>
          </reference>
        </references>
      </pivotArea>
    </format>
    <format dxfId="891">
      <pivotArea collapsedLevelsAreSubtotals="1" fieldPosition="0">
        <references count="3">
          <reference field="6" count="0" selected="0"/>
          <reference field="7" count="1" selected="0">
            <x v="0"/>
          </reference>
          <reference field="8" count="1">
            <x v="0"/>
          </reference>
        </references>
      </pivotArea>
    </format>
    <format dxfId="890">
      <pivotArea collapsedLevelsAreSubtotals="1" fieldPosition="0">
        <references count="3">
          <reference field="6" count="0" selected="0"/>
          <reference field="7" count="1" selected="0">
            <x v="0"/>
          </reference>
          <reference field="8" count="1">
            <x v="1"/>
          </reference>
        </references>
      </pivotArea>
    </format>
    <format dxfId="889">
      <pivotArea collapsedLevelsAreSubtotals="1" fieldPosition="0">
        <references count="3">
          <reference field="6" count="0" selected="0"/>
          <reference field="7" count="1" selected="0">
            <x v="3"/>
          </reference>
          <reference field="8" count="1">
            <x v="5"/>
          </reference>
        </references>
      </pivotArea>
    </format>
    <format dxfId="888">
      <pivotArea collapsedLevelsAreSubtotals="1" fieldPosition="0">
        <references count="3">
          <reference field="6" count="0" selected="0"/>
          <reference field="7" count="1" selected="0">
            <x v="3"/>
          </reference>
          <reference field="8" count="1">
            <x v="6"/>
          </reference>
        </references>
      </pivotArea>
    </format>
    <format dxfId="887">
      <pivotArea collapsedLevelsAreSubtotals="1" fieldPosition="0">
        <references count="3">
          <reference field="6" count="0" selected="0"/>
          <reference field="7" count="1" selected="0">
            <x v="1"/>
          </reference>
          <reference field="8" count="1">
            <x v="7"/>
          </reference>
        </references>
      </pivotArea>
    </format>
    <format dxfId="886">
      <pivotArea collapsedLevelsAreSubtotals="1" fieldPosition="0">
        <references count="3">
          <reference field="6" count="0" selected="0"/>
          <reference field="7" count="1" selected="0">
            <x v="1"/>
          </reference>
          <reference field="8" count="1">
            <x v="2"/>
          </reference>
        </references>
      </pivotArea>
    </format>
    <format dxfId="885">
      <pivotArea collapsedLevelsAreSubtotals="1" fieldPosition="0">
        <references count="3">
          <reference field="6" count="0" selected="0"/>
          <reference field="7" count="1" selected="0">
            <x v="2"/>
          </reference>
          <reference field="8" count="1">
            <x v="3"/>
          </reference>
        </references>
      </pivotArea>
    </format>
    <format dxfId="884">
      <pivotArea collapsedLevelsAreSubtotals="1" fieldPosition="0">
        <references count="3">
          <reference field="6" count="0" selected="0"/>
          <reference field="7" count="1" selected="0">
            <x v="0"/>
          </reference>
          <reference field="8" count="1">
            <x v="0"/>
          </reference>
        </references>
      </pivotArea>
    </format>
    <format dxfId="883">
      <pivotArea collapsedLevelsAreSubtotals="1" fieldPosition="0">
        <references count="3">
          <reference field="6" count="0" selected="0"/>
          <reference field="7" count="1" selected="0">
            <x v="0"/>
          </reference>
          <reference field="8" count="1">
            <x v="1"/>
          </reference>
        </references>
      </pivotArea>
    </format>
    <format dxfId="882">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881">
      <pivotArea collapsedLevelsAreSubtotals="1" fieldPosition="0">
        <references count="4">
          <reference field="4294967294" count="1" selected="0">
            <x v="1"/>
          </reference>
          <reference field="6" count="0" selected="0"/>
          <reference field="7" count="1" selected="0">
            <x v="2"/>
          </reference>
          <reference field="8" count="1">
            <x v="4"/>
          </reference>
        </references>
      </pivotArea>
    </format>
    <format dxfId="880">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 dxfId="879">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07"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48"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llDrilled="1" showAll="0" dataSourceSort="1" defaultAttributeDrillState="1"/>
  </pivotFields>
  <rowFields count="9">
    <field x="6"/>
    <field x="7"/>
    <field x="8"/>
    <field x="11"/>
    <field x="12"/>
    <field x="13"/>
    <field x="14"/>
    <field x="15"/>
    <field x="16"/>
  </rowFields>
  <rowItems count="44">
    <i>
      <x/>
    </i>
    <i r="1">
      <x/>
    </i>
    <i r="2">
      <x/>
    </i>
    <i r="3">
      <x/>
    </i>
    <i r="4">
      <x/>
    </i>
    <i r="5">
      <x/>
    </i>
    <i r="6">
      <x/>
    </i>
    <i r="7">
      <x/>
    </i>
    <i r="8">
      <x/>
    </i>
    <i r="8">
      <x v="1"/>
    </i>
    <i r="8">
      <x v="2"/>
    </i>
    <i r="2">
      <x v="1"/>
    </i>
    <i r="3">
      <x/>
    </i>
    <i r="4">
      <x v="1"/>
    </i>
    <i r="5">
      <x v="1"/>
    </i>
    <i r="6">
      <x v="1"/>
    </i>
    <i r="7">
      <x v="1"/>
    </i>
    <i r="8">
      <x v="3"/>
    </i>
    <i r="6">
      <x v="2"/>
    </i>
    <i r="7">
      <x v="2"/>
    </i>
    <i r="8">
      <x v="4"/>
    </i>
    <i r="6">
      <x v="3"/>
    </i>
    <i r="7">
      <x v="2"/>
    </i>
    <i r="8">
      <x v="5"/>
    </i>
    <i r="4">
      <x v="2"/>
    </i>
    <i r="5">
      <x v="2"/>
    </i>
    <i r="6">
      <x v="4"/>
    </i>
    <i r="7">
      <x v="3"/>
    </i>
    <i r="8">
      <x v="6"/>
    </i>
    <i r="8">
      <x v="7"/>
    </i>
    <i r="8">
      <x v="8"/>
    </i>
    <i r="8">
      <x v="9"/>
    </i>
    <i r="7">
      <x v="4"/>
    </i>
    <i r="8">
      <x v="10"/>
    </i>
    <i r="8">
      <x/>
    </i>
    <i r="8">
      <x v="11"/>
    </i>
    <i r="8">
      <x v="12"/>
    </i>
    <i r="8">
      <x v="13"/>
    </i>
    <i r="8">
      <x v="14"/>
    </i>
    <i r="6">
      <x v="5"/>
    </i>
    <i r="7">
      <x v="5"/>
    </i>
    <i r="8">
      <x v="15"/>
    </i>
    <i r="8">
      <x v="1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5">
    <format dxfId="809">
      <pivotArea dataOnly="0" labelOnly="1" fieldPosition="0">
        <references count="1">
          <reference field="7" count="0"/>
        </references>
      </pivotArea>
    </format>
    <format dxfId="808">
      <pivotArea dataOnly="0" labelOnly="1" fieldPosition="0">
        <references count="1">
          <reference field="7" count="0"/>
        </references>
      </pivotArea>
    </format>
    <format dxfId="807">
      <pivotArea dataOnly="0" labelOnly="1" fieldPosition="0">
        <references count="1">
          <reference field="6" count="0"/>
        </references>
      </pivotArea>
    </format>
    <format dxfId="806">
      <pivotArea collapsedLevelsAreSubtotals="1" fieldPosition="0">
        <references count="2">
          <reference field="6" count="0" selected="0"/>
          <reference field="7" count="1">
            <x v="3"/>
          </reference>
        </references>
      </pivotArea>
    </format>
    <format dxfId="805">
      <pivotArea collapsedLevelsAreSubtotals="1" fieldPosition="0">
        <references count="2">
          <reference field="6" count="0" selected="0"/>
          <reference field="7" count="1">
            <x v="1"/>
          </reference>
        </references>
      </pivotArea>
    </format>
    <format dxfId="804">
      <pivotArea collapsedLevelsAreSubtotals="1" fieldPosition="0">
        <references count="2">
          <reference field="6" count="0" selected="0"/>
          <reference field="7" count="1">
            <x v="2"/>
          </reference>
        </references>
      </pivotArea>
    </format>
    <format dxfId="803">
      <pivotArea collapsedLevelsAreSubtotals="1" fieldPosition="0">
        <references count="2">
          <reference field="6" count="0" selected="0"/>
          <reference field="7" count="1">
            <x v="0"/>
          </reference>
        </references>
      </pivotArea>
    </format>
    <format dxfId="802">
      <pivotArea collapsedLevelsAreSubtotals="1" fieldPosition="0">
        <references count="2">
          <reference field="6" count="0" selected="0"/>
          <reference field="7" count="1">
            <x v="3"/>
          </reference>
        </references>
      </pivotArea>
    </format>
    <format dxfId="801">
      <pivotArea collapsedLevelsAreSubtotals="1" fieldPosition="0">
        <references count="2">
          <reference field="6" count="0" selected="0"/>
          <reference field="7" count="1">
            <x v="1"/>
          </reference>
        </references>
      </pivotArea>
    </format>
    <format dxfId="800">
      <pivotArea collapsedLevelsAreSubtotals="1" fieldPosition="0">
        <references count="2">
          <reference field="6" count="0" selected="0"/>
          <reference field="7" count="1">
            <x v="2"/>
          </reference>
        </references>
      </pivotArea>
    </format>
    <format dxfId="799">
      <pivotArea collapsedLevelsAreSubtotals="1" fieldPosition="0">
        <references count="2">
          <reference field="6" count="0" selected="0"/>
          <reference field="7" count="1">
            <x v="0"/>
          </reference>
        </references>
      </pivotArea>
    </format>
    <format dxfId="798">
      <pivotArea collapsedLevelsAreSubtotals="1" fieldPosition="0">
        <references count="2">
          <reference field="6" count="0" selected="0"/>
          <reference field="7" count="1">
            <x v="3"/>
          </reference>
        </references>
      </pivotArea>
    </format>
    <format dxfId="797">
      <pivotArea collapsedLevelsAreSubtotals="1" fieldPosition="0">
        <references count="2">
          <reference field="6" count="0" selected="0"/>
          <reference field="7" count="1">
            <x v="1"/>
          </reference>
        </references>
      </pivotArea>
    </format>
    <format dxfId="796">
      <pivotArea collapsedLevelsAreSubtotals="1" fieldPosition="0">
        <references count="2">
          <reference field="6" count="0" selected="0"/>
          <reference field="7" count="1">
            <x v="2"/>
          </reference>
        </references>
      </pivotArea>
    </format>
    <format dxfId="795">
      <pivotArea collapsedLevelsAreSubtotals="1" fieldPosition="0">
        <references count="2">
          <reference field="6" count="0" selected="0"/>
          <reference field="7" count="1">
            <x v="0"/>
          </reference>
        </references>
      </pivotArea>
    </format>
    <format dxfId="794">
      <pivotArea field="6" type="button" dataOnly="0" labelOnly="1" outline="0" axis="axisRow" fieldPosition="0"/>
    </format>
    <format dxfId="793">
      <pivotArea dataOnly="0" labelOnly="1" outline="0" fieldPosition="0">
        <references count="1">
          <reference field="4294967294" count="6">
            <x v="2"/>
            <x v="3"/>
            <x v="4"/>
            <x v="5"/>
            <x v="6"/>
            <x v="7"/>
          </reference>
        </references>
      </pivotArea>
    </format>
    <format dxfId="792">
      <pivotArea type="all" dataOnly="0" outline="0" fieldPosition="0"/>
    </format>
    <format dxfId="791">
      <pivotArea outline="0" collapsedLevelsAreSubtotals="1" fieldPosition="0"/>
    </format>
    <format dxfId="790">
      <pivotArea field="6" type="button" dataOnly="0" labelOnly="1" outline="0" axis="axisRow" fieldPosition="0"/>
    </format>
    <format dxfId="789">
      <pivotArea dataOnly="0" labelOnly="1" fieldPosition="0">
        <references count="1">
          <reference field="6" count="0"/>
        </references>
      </pivotArea>
    </format>
    <format dxfId="788">
      <pivotArea dataOnly="0" labelOnly="1" grandRow="1" outline="0" fieldPosition="0"/>
    </format>
    <format dxfId="787">
      <pivotArea dataOnly="0" labelOnly="1" fieldPosition="0">
        <references count="2">
          <reference field="6" count="0" selected="0"/>
          <reference field="7" count="0"/>
        </references>
      </pivotArea>
    </format>
    <format dxfId="786">
      <pivotArea dataOnly="0" labelOnly="1" fieldPosition="0">
        <references count="3">
          <reference field="6" count="0" selected="0"/>
          <reference field="7" count="1" selected="0">
            <x v="3"/>
          </reference>
          <reference field="8" count="2">
            <x v="5"/>
            <x v="6"/>
          </reference>
        </references>
      </pivotArea>
    </format>
    <format dxfId="785">
      <pivotArea dataOnly="0" labelOnly="1" fieldPosition="0">
        <references count="3">
          <reference field="6" count="0" selected="0"/>
          <reference field="7" count="1" selected="0">
            <x v="1"/>
          </reference>
          <reference field="8" count="2">
            <x v="2"/>
            <x v="7"/>
          </reference>
        </references>
      </pivotArea>
    </format>
    <format dxfId="784">
      <pivotArea dataOnly="0" labelOnly="1" fieldPosition="0">
        <references count="3">
          <reference field="6" count="0" selected="0"/>
          <reference field="7" count="1" selected="0">
            <x v="2"/>
          </reference>
          <reference field="8" count="1">
            <x v="3"/>
          </reference>
        </references>
      </pivotArea>
    </format>
    <format dxfId="783">
      <pivotArea dataOnly="0" labelOnly="1" fieldPosition="0">
        <references count="3">
          <reference field="6" count="0" selected="0"/>
          <reference field="7" count="1" selected="0">
            <x v="0"/>
          </reference>
          <reference field="8" count="2">
            <x v="0"/>
            <x v="1"/>
          </reference>
        </references>
      </pivotArea>
    </format>
    <format dxfId="782">
      <pivotArea dataOnly="0" labelOnly="1" outline="0" fieldPosition="0">
        <references count="1">
          <reference field="4294967294" count="6">
            <x v="2"/>
            <x v="3"/>
            <x v="4"/>
            <x v="5"/>
            <x v="6"/>
            <x v="7"/>
          </reference>
        </references>
      </pivotArea>
    </format>
    <format dxfId="781">
      <pivotArea dataOnly="0" labelOnly="1" grandRow="1" outline="0" fieldPosition="0"/>
    </format>
    <format dxfId="780">
      <pivotArea collapsedLevelsAreSubtotals="1" fieldPosition="0">
        <references count="2">
          <reference field="6" count="0" selected="0"/>
          <reference field="7" count="1">
            <x v="3"/>
          </reference>
        </references>
      </pivotArea>
    </format>
    <format dxfId="779">
      <pivotArea collapsedLevelsAreSubtotals="1" fieldPosition="0">
        <references count="2">
          <reference field="6" count="0" selected="0"/>
          <reference field="7" count="1">
            <x v="1"/>
          </reference>
        </references>
      </pivotArea>
    </format>
    <format dxfId="778">
      <pivotArea collapsedLevelsAreSubtotals="1" fieldPosition="0">
        <references count="2">
          <reference field="6" count="0" selected="0"/>
          <reference field="7" count="1">
            <x v="2"/>
          </reference>
        </references>
      </pivotArea>
    </format>
    <format dxfId="777">
      <pivotArea collapsedLevelsAreSubtotals="1" fieldPosition="0">
        <references count="2">
          <reference field="6" count="0" selected="0"/>
          <reference field="7" count="1">
            <x v="0"/>
          </reference>
        </references>
      </pivotArea>
    </format>
    <format dxfId="776">
      <pivotArea collapsedLevelsAreSubtotals="1" fieldPosition="0">
        <references count="2">
          <reference field="6" count="0" selected="0"/>
          <reference field="7" count="1">
            <x v="3"/>
          </reference>
        </references>
      </pivotArea>
    </format>
    <format dxfId="775">
      <pivotArea collapsedLevelsAreSubtotals="1" fieldPosition="0">
        <references count="2">
          <reference field="6" count="0" selected="0"/>
          <reference field="7" count="1">
            <x v="1"/>
          </reference>
        </references>
      </pivotArea>
    </format>
    <format dxfId="774">
      <pivotArea collapsedLevelsAreSubtotals="1" fieldPosition="0">
        <references count="2">
          <reference field="6" count="0" selected="0"/>
          <reference field="7" count="1">
            <x v="2"/>
          </reference>
        </references>
      </pivotArea>
    </format>
    <format dxfId="773">
      <pivotArea collapsedLevelsAreSubtotals="1" fieldPosition="0">
        <references count="2">
          <reference field="6" count="0" selected="0"/>
          <reference field="7" count="1">
            <x v="0"/>
          </reference>
        </references>
      </pivotArea>
    </format>
    <format dxfId="772">
      <pivotArea collapsedLevelsAreSubtotals="1" fieldPosition="0">
        <references count="1">
          <reference field="6" count="0"/>
        </references>
      </pivotArea>
    </format>
    <format dxfId="771">
      <pivotArea outline="0" fieldPosition="0">
        <references count="1">
          <reference field="4294967294" count="1">
            <x v="0"/>
          </reference>
        </references>
      </pivotArea>
    </format>
    <format dxfId="770">
      <pivotArea outline="0" fieldPosition="0">
        <references count="1">
          <reference field="4294967294" count="1">
            <x v="1"/>
          </reference>
        </references>
      </pivotArea>
    </format>
    <format dxfId="769">
      <pivotArea dataOnly="0" outline="0" fieldPosition="0">
        <references count="1">
          <reference field="4294967294" count="1">
            <x v="1"/>
          </reference>
        </references>
      </pivotArea>
    </format>
    <format dxfId="768">
      <pivotArea field="6" type="button" dataOnly="0" labelOnly="1" outline="0" axis="axisRow" fieldPosition="0"/>
    </format>
    <format dxfId="767">
      <pivotArea dataOnly="0" labelOnly="1" outline="0" fieldPosition="0">
        <references count="1">
          <reference field="4294967294" count="8">
            <x v="0"/>
            <x v="1"/>
            <x v="2"/>
            <x v="3"/>
            <x v="4"/>
            <x v="5"/>
            <x v="6"/>
            <x v="7"/>
          </reference>
        </references>
      </pivotArea>
    </format>
    <format dxfId="766">
      <pivotArea field="6" type="button" dataOnly="0" labelOnly="1" outline="0" axis="axisRow" fieldPosition="0"/>
    </format>
    <format dxfId="765">
      <pivotArea dataOnly="0" labelOnly="1" outline="0" fieldPosition="0">
        <references count="1">
          <reference field="4294967294" count="8">
            <x v="0"/>
            <x v="1"/>
            <x v="2"/>
            <x v="3"/>
            <x v="4"/>
            <x v="5"/>
            <x v="6"/>
            <x v="7"/>
          </reference>
        </references>
      </pivotArea>
    </format>
    <format dxfId="764">
      <pivotArea field="6" type="button" dataOnly="0" labelOnly="1" outline="0" axis="axisRow" fieldPosition="0"/>
    </format>
    <format dxfId="763">
      <pivotArea dataOnly="0" labelOnly="1" outline="0" fieldPosition="0">
        <references count="1">
          <reference field="4294967294" count="8">
            <x v="0"/>
            <x v="1"/>
            <x v="2"/>
            <x v="3"/>
            <x v="4"/>
            <x v="5"/>
            <x v="6"/>
            <x v="7"/>
          </reference>
        </references>
      </pivotArea>
    </format>
    <format dxfId="762">
      <pivotArea dataOnly="0" labelOnly="1" fieldPosition="0">
        <references count="1">
          <reference field="8" count="0"/>
        </references>
      </pivotArea>
    </format>
    <format dxfId="761">
      <pivotArea dataOnly="0" labelOnly="1" fieldPosition="0">
        <references count="1">
          <reference field="8" count="0"/>
        </references>
      </pivotArea>
    </format>
    <format dxfId="760">
      <pivotArea type="all" dataOnly="0" outline="0" fieldPosition="0"/>
    </format>
    <format dxfId="759">
      <pivotArea outline="0" collapsedLevelsAreSubtotals="1" fieldPosition="0"/>
    </format>
    <format dxfId="758">
      <pivotArea field="6" type="button" dataOnly="0" labelOnly="1" outline="0" axis="axisRow" fieldPosition="0"/>
    </format>
    <format dxfId="757">
      <pivotArea dataOnly="0" labelOnly="1" fieldPosition="0">
        <references count="1">
          <reference field="6" count="0"/>
        </references>
      </pivotArea>
    </format>
    <format dxfId="756">
      <pivotArea dataOnly="0" labelOnly="1" grandRow="1" outline="0" fieldPosition="0"/>
    </format>
    <format dxfId="755">
      <pivotArea dataOnly="0" labelOnly="1" fieldPosition="0">
        <references count="2">
          <reference field="6" count="0" selected="0"/>
          <reference field="11" count="0"/>
        </references>
      </pivotArea>
    </format>
    <format dxfId="754">
      <pivotArea dataOnly="0" labelOnly="1" outline="0" fieldPosition="0">
        <references count="1">
          <reference field="4294967294" count="8">
            <x v="0"/>
            <x v="1"/>
            <x v="2"/>
            <x v="3"/>
            <x v="4"/>
            <x v="5"/>
            <x v="6"/>
            <x v="7"/>
          </reference>
        </references>
      </pivotArea>
    </format>
    <format dxfId="753">
      <pivotArea type="all" dataOnly="0" outline="0" fieldPosition="0"/>
    </format>
    <format dxfId="752">
      <pivotArea outline="0" collapsedLevelsAreSubtotals="1" fieldPosition="0"/>
    </format>
    <format dxfId="751">
      <pivotArea field="6" type="button" dataOnly="0" labelOnly="1" outline="0" axis="axisRow" fieldPosition="0"/>
    </format>
    <format dxfId="750">
      <pivotArea dataOnly="0" labelOnly="1" fieldPosition="0">
        <references count="1">
          <reference field="6" count="0"/>
        </references>
      </pivotArea>
    </format>
    <format dxfId="749">
      <pivotArea dataOnly="0" labelOnly="1" grandRow="1" outline="0" fieldPosition="0"/>
    </format>
    <format dxfId="748">
      <pivotArea dataOnly="0" labelOnly="1" fieldPosition="0">
        <references count="2">
          <reference field="6" count="0" selected="0"/>
          <reference field="11" count="0"/>
        </references>
      </pivotArea>
    </format>
    <format dxfId="747">
      <pivotArea dataOnly="0" labelOnly="1" outline="0" fieldPosition="0">
        <references count="1">
          <reference field="4294967294" count="8">
            <x v="0"/>
            <x v="1"/>
            <x v="2"/>
            <x v="3"/>
            <x v="4"/>
            <x v="5"/>
            <x v="6"/>
            <x v="7"/>
          </reference>
        </references>
      </pivotArea>
    </format>
    <format dxfId="746">
      <pivotArea field="6" type="button" dataOnly="0" labelOnly="1" outline="0" axis="axisRow" fieldPosition="0"/>
    </format>
    <format dxfId="745">
      <pivotArea dataOnly="0" labelOnly="1" outline="0" fieldPosition="0">
        <references count="1">
          <reference field="4294967294" count="8">
            <x v="0"/>
            <x v="1"/>
            <x v="2"/>
            <x v="3"/>
            <x v="4"/>
            <x v="5"/>
            <x v="6"/>
            <x v="7"/>
          </reference>
        </references>
      </pivotArea>
    </format>
    <format dxfId="744">
      <pivotArea dataOnly="0" labelOnly="1" fieldPosition="0">
        <references count="1">
          <reference field="14" count="0"/>
        </references>
      </pivotArea>
    </format>
    <format dxfId="743">
      <pivotArea dataOnly="0" labelOnly="1" fieldPosition="0">
        <references count="1">
          <reference field="12" count="0"/>
        </references>
      </pivotArea>
    </format>
    <format dxfId="742">
      <pivotArea dataOnly="0" labelOnly="1" fieldPosition="0">
        <references count="1">
          <reference field="14" count="0"/>
        </references>
      </pivotArea>
    </format>
    <format dxfId="741">
      <pivotArea dataOnly="0" labelOnly="1" fieldPosition="0">
        <references count="1">
          <reference field="13" count="0"/>
        </references>
      </pivotArea>
    </format>
    <format dxfId="740">
      <pivotArea dataOnly="0" labelOnly="1" fieldPosition="0">
        <references count="1">
          <reference field="13" count="0"/>
        </references>
      </pivotArea>
    </format>
    <format dxfId="739">
      <pivotArea dataOnly="0" labelOnly="1" fieldPosition="0">
        <references count="1">
          <reference field="14" count="0"/>
        </references>
      </pivotArea>
    </format>
    <format dxfId="738">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36">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73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34">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733">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3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31">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29">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728">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27">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2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2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2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23">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2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21">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2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1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8">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17">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16">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x v="9"/>
          </reference>
        </references>
      </pivotArea>
    </format>
    <format dxfId="715">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71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3">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71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71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710">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1"/>
          </reference>
        </references>
      </pivotArea>
    </format>
    <format dxfId="70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70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70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706">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705">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70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70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6"/>
          </reference>
        </references>
      </pivotArea>
    </format>
    <format dxfId="70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8"/>
          </reference>
        </references>
      </pivotArea>
    </format>
    <format dxfId="70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70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9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9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69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9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9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9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69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69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691">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1"/>
          </reference>
        </references>
      </pivotArea>
    </format>
    <format dxfId="690">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68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6"/>
          </reference>
        </references>
      </pivotArea>
    </format>
    <format dxfId="68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8"/>
          </reference>
        </references>
      </pivotArea>
    </format>
    <format dxfId="68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8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8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68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8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8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81">
      <pivotArea collapsedLevelsAreSubtotals="1" fieldPosition="0">
        <references count="7">
          <reference field="4294967294" count="1" selected="0">
            <x v="0"/>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80">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79">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678">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77">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76">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75">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74">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73">
      <pivotArea collapsedLevelsAreSubtotals="1" fieldPosition="0">
        <references count="8">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672">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71">
      <pivotArea collapsedLevelsAreSubtotals="1" fieldPosition="0">
        <references count="8">
          <reference field="4294967294" count="1" selected="0">
            <x v="2"/>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670">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69">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668">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67">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66">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665">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64">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663">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662">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661">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60">
      <pivotArea collapsedLevelsAreSubtotals="1" fieldPosition="0">
        <references count="7">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59">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58">
      <pivotArea collapsedLevelsAreSubtotals="1" fieldPosition="0">
        <references count="7">
          <reference field="4294967294" count="1" selected="0">
            <x v="2"/>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57">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56">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55">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54">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53">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2">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51">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50">
      <pivotArea collapsedLevelsAreSubtotals="1" fieldPosition="0">
        <references count="4">
          <reference field="4294967294" count="6" selected="0">
            <x v="2"/>
            <x v="3"/>
            <x v="4"/>
            <x v="5"/>
            <x v="6"/>
            <x v="7"/>
          </reference>
          <reference field="6" count="0" selected="0"/>
          <reference field="7" count="1" selected="0">
            <x v="3"/>
          </reference>
          <reference field="8" count="1">
            <x v="5"/>
          </reference>
        </references>
      </pivotArea>
    </format>
    <format dxfId="649">
      <pivotArea collapsedLevelsAreSubtotals="1" fieldPosition="0">
        <references count="4">
          <reference field="4294967294" count="1" selected="0">
            <x v="2"/>
          </reference>
          <reference field="6" count="0" selected="0"/>
          <reference field="7" count="1" selected="0">
            <x v="1"/>
          </reference>
          <reference field="8" count="1">
            <x v="7"/>
          </reference>
        </references>
      </pivotArea>
    </format>
    <format dxfId="648">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647">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646">
      <pivotArea collapsedLevelsAreSubtotals="1" fieldPosition="0">
        <references count="4">
          <reference field="4294967294" count="1" selected="0">
            <x v="2"/>
          </reference>
          <reference field="6" count="0" selected="0"/>
          <reference field="7" count="1" selected="0">
            <x v="0"/>
          </reference>
          <reference field="8" count="1">
            <x v="0"/>
          </reference>
        </references>
      </pivotArea>
    </format>
    <format dxfId="645">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644">
      <pivotArea dataOnly="0" labelOnly="1" fieldPosition="0">
        <references count="1">
          <reference field="12" count="0"/>
        </references>
      </pivotArea>
    </format>
    <format dxfId="643">
      <pivotArea dataOnly="0" labelOnly="1" fieldPosition="0">
        <references count="1">
          <reference field="13" count="0"/>
        </references>
      </pivotArea>
    </format>
    <format dxfId="642">
      <pivotArea collapsedLevelsAreSubtotals="1" fieldPosition="0">
        <references count="7">
          <reference field="4294967294" count="1" selected="0">
            <x v="1"/>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41">
      <pivotArea outline="0" collapsedLevelsAreSubtotals="1" fieldPosition="0"/>
    </format>
    <format dxfId="640">
      <pivotArea collapsedLevelsAreSubtotals="1" fieldPosition="0">
        <references count="7">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39">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638">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637">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636">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635">
      <pivotArea collapsedLevelsAreSubtotals="1" fieldPosition="0">
        <references count="8">
          <reference field="4294967294" count="1" selected="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63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33">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32">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31">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26">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25">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3">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22">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1">
      <pivotArea collapsedLevelsAreSubtotals="1" fieldPosition="0">
        <references count="4">
          <reference field="4294967294" count="7" selected="0">
            <x v="1"/>
            <x v="2"/>
            <x v="3"/>
            <x v="4"/>
            <x v="5"/>
            <x v="6"/>
            <x v="7"/>
          </reference>
          <reference field="6" count="0" selected="0"/>
          <reference field="7" count="1" selected="0">
            <x v="1"/>
          </reference>
          <reference field="8" count="1">
            <x v="7"/>
          </reference>
        </references>
      </pivotArea>
    </format>
    <format dxfId="620">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1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1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17">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1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1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1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1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8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8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x v="1"/>
          </reference>
        </references>
      </pivotArea>
    </format>
    <format dxfId="58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x v="0"/>
          </reference>
        </references>
      </pivotArea>
    </format>
    <format dxfId="58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8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8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8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79">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7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7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5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57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57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5"/>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0"/>
          </reference>
          <reference field="14" count="1">
            <x v="23"/>
          </reference>
        </references>
      </pivotArea>
    </format>
    <format dxfId="56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26"/>
          </reference>
        </references>
      </pivotArea>
    </format>
    <format dxfId="55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55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8"/>
          </reference>
        </references>
      </pivotArea>
    </format>
    <format dxfId="55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1"/>
          </reference>
        </references>
      </pivotArea>
    </format>
    <format dxfId="55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55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55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55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
          </reference>
        </references>
      </pivotArea>
    </format>
    <format dxfId="55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5"/>
          </reference>
        </references>
      </pivotArea>
    </format>
    <format dxfId="55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14"/>
          </reference>
        </references>
      </pivotArea>
    </format>
    <format dxfId="55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x v="1"/>
          </reference>
        </references>
      </pivotArea>
    </format>
    <format dxfId="54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548">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547">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3">
            <x v="0"/>
            <x v="1"/>
            <x v="18"/>
          </reference>
        </references>
      </pivotArea>
    </format>
    <format dxfId="546">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545">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544">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54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x v="10"/>
          </reference>
        </references>
      </pivotArea>
    </format>
    <format dxfId="54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54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54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53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53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53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536">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535">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534">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533">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53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53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530">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529">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528">
      <pivotArea collapsedLevelsAreSubtotals="1" fieldPosition="0">
        <references count="3">
          <reference field="4294967294" count="2" selected="0">
            <x v="0"/>
            <x v="1"/>
          </reference>
          <reference field="6" count="0" selected="0"/>
          <reference field="7" count="1">
            <x v="2"/>
          </reference>
        </references>
      </pivotArea>
    </format>
    <format dxfId="527">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526">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525">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524">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2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522">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521">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520">
      <pivotArea collapsedLevelsAreSubtotals="1" fieldPosition="0">
        <references count="7">
          <reference field="4294967294" count="1" selected="0">
            <x v="0"/>
          </reference>
          <reference field="6" count="0" selected="0"/>
          <reference field="7" count="1" selected="0">
            <x v="1"/>
          </reference>
          <reference field="8" count="1" selected="0">
            <x v="7"/>
          </reference>
          <reference field="11" count="1" selected="0">
            <x v="0"/>
          </reference>
          <reference field="12" count="1" selected="0">
            <x v="1"/>
          </reference>
          <reference field="13" count="1">
            <x v="1"/>
          </reference>
        </references>
      </pivotArea>
    </format>
    <format dxfId="519">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18">
      <pivotArea collapsedLevelsAreSubtotals="1" fieldPosition="0">
        <references count="8">
          <reference field="4294967294" count="1" selected="0">
            <x v="0"/>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517">
      <pivotArea collapsedLevelsAreSubtotals="1" fieldPosition="0">
        <references count="8">
          <reference field="4294967294" count="1" selected="0">
            <x v="0"/>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516">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515">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51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51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51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51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510">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509">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508">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7">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6">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0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0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49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7">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6">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5">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1">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90">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9">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8">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6">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5">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4">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3">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81">
      <pivotArea collapsedLevelsAreSubtotals="1" fieldPosition="0">
        <references count="3">
          <reference field="4294967294" count="2" selected="0">
            <x v="0"/>
            <x v="1"/>
          </reference>
          <reference field="6" count="0" selected="0"/>
          <reference field="7" count="1">
            <x v="2"/>
          </reference>
        </references>
      </pivotArea>
    </format>
    <format dxfId="480">
      <pivotArea collapsedLevelsAreSubtotals="1" fieldPosition="0">
        <references count="3">
          <reference field="4294967294" count="2" selected="0">
            <x v="0"/>
            <x v="1"/>
          </reference>
          <reference field="6" count="0" selected="0"/>
          <reference field="7" count="1">
            <x v="2"/>
          </reference>
        </references>
      </pivotArea>
    </format>
    <format dxfId="479">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8">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7">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7"/>
          </reference>
          <reference field="13" count="1" selected="0">
            <x v="9"/>
          </reference>
          <reference field="14" count="1">
            <x v="20"/>
          </reference>
        </references>
      </pivotArea>
    </format>
    <format dxfId="476">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5">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4">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x v="22"/>
          </reference>
        </references>
      </pivotArea>
    </format>
    <format dxfId="47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4"/>
          </reference>
        </references>
      </pivotArea>
    </format>
    <format dxfId="47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x v="25"/>
          </reference>
        </references>
      </pivotArea>
    </format>
    <format dxfId="46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6"/>
          </reference>
        </references>
      </pivotArea>
    </format>
    <format dxfId="464">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2">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7"/>
          </reference>
        </references>
      </pivotArea>
    </format>
    <format dxfId="461">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60">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59">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27"/>
          </reference>
        </references>
      </pivotArea>
    </format>
    <format dxfId="45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8"/>
          </reference>
        </references>
      </pivotArea>
    </format>
    <format dxfId="45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5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5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5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5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4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4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4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4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4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4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4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4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4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4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3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3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3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3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3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3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3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3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3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29"/>
          </reference>
        </references>
      </pivotArea>
    </format>
    <format dxfId="43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0"/>
          </reference>
        </references>
      </pivotArea>
    </format>
    <format dxfId="42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1"/>
          </reference>
        </references>
      </pivotArea>
    </format>
    <format dxfId="42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9"/>
          </reference>
        </references>
      </pivotArea>
    </format>
    <format dxfId="42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5"/>
          </reference>
        </references>
      </pivotArea>
    </format>
    <format dxfId="42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42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2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42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2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2"/>
          </reference>
        </references>
      </pivotArea>
    </format>
    <format dxfId="42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2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13"/>
          </reference>
        </references>
      </pivotArea>
    </format>
    <format dxfId="419">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418">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2">
            <x v="0"/>
            <x v="1"/>
          </reference>
        </references>
      </pivotArea>
    </format>
    <format dxfId="417">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416">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41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41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41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41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41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41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409">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408">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40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40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405">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404">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403">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402">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401">
      <pivotArea collapsedLevelsAreSubtotals="1" fieldPosition="0">
        <references count="9">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x v="0"/>
          </reference>
        </references>
      </pivotArea>
    </format>
    <format dxfId="400">
      <pivotArea collapsedLevelsAreSubtotals="1" fieldPosition="0">
        <references count="10">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1"/>
          </reference>
          <reference field="13" count="1" selected="0">
            <x v="1"/>
          </reference>
          <reference field="14" count="1" selected="0">
            <x v="22"/>
          </reference>
          <reference field="15" count="1" selected="0">
            <x v="0"/>
          </reference>
          <reference field="16" count="2">
            <x v="0"/>
            <x v="1"/>
          </reference>
        </references>
      </pivotArea>
    </format>
    <format dxfId="399">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1"/>
          </reference>
        </references>
      </pivotArea>
    </format>
    <format dxfId="398">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1"/>
          </reference>
          <reference field="12" count="1">
            <x v="7"/>
          </reference>
        </references>
      </pivotArea>
    </format>
    <format dxfId="39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0"/>
          </reference>
        </references>
      </pivotArea>
    </format>
    <format dxfId="39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0"/>
          </reference>
          <reference field="16" count="3">
            <x v="0"/>
            <x v="1"/>
            <x v="18"/>
          </reference>
        </references>
      </pivotArea>
    </format>
    <format dxfId="39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x v="2"/>
          </reference>
        </references>
      </pivotArea>
    </format>
    <format dxfId="39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4"/>
          </reference>
          <reference field="15" count="1" selected="0">
            <x v="2"/>
          </reference>
          <reference field="16" count="1">
            <x v="19"/>
          </reference>
        </references>
      </pivotArea>
    </format>
    <format dxfId="39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x v="0"/>
          </reference>
        </references>
      </pivotArea>
    </format>
    <format dxfId="39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7"/>
          </reference>
          <reference field="13" count="1" selected="0">
            <x v="10"/>
          </reference>
          <reference field="14" count="1" selected="0">
            <x v="25"/>
          </reference>
          <reference field="15" count="1" selected="0">
            <x v="0"/>
          </reference>
          <reference field="16" count="2">
            <x v="0"/>
            <x v="1"/>
          </reference>
        </references>
      </pivotArea>
    </format>
    <format dxfId="391">
      <pivotArea collapsedLevelsAreSubtotals="1" fieldPosition="0">
        <references count="5">
          <reference field="4294967294" count="2" selected="0">
            <x v="0"/>
            <x v="1"/>
          </reference>
          <reference field="6" count="0" selected="0"/>
          <reference field="7" count="1" selected="0">
            <x v="1"/>
          </reference>
          <reference field="8" count="1" selected="0">
            <x v="2"/>
          </reference>
          <reference field="11" count="1">
            <x v="0"/>
          </reference>
        </references>
      </pivotArea>
    </format>
    <format dxfId="390">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1"/>
          </reference>
        </references>
      </pivotArea>
    </format>
    <format dxfId="38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x v="0"/>
          </reference>
        </references>
      </pivotArea>
    </format>
    <format dxfId="38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387">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86">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85">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x v="6"/>
          </reference>
        </references>
      </pivotArea>
    </format>
    <format dxfId="384">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7"/>
          </reference>
          <reference field="15" count="1" selected="0">
            <x v="6"/>
          </reference>
          <reference field="16" count="1">
            <x v="17"/>
          </reference>
        </references>
      </pivotArea>
    </format>
    <format dxfId="383">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82">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81">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80">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79">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8">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7">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6">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5">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4">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3">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2">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1">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70">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8"/>
          </reference>
        </references>
      </pivotArea>
    </format>
    <format dxfId="369">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368">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19"/>
          </reference>
        </references>
      </pivotArea>
    </format>
    <format dxfId="367">
      <pivotArea grandRow="1" outline="0" collapsedLevelsAreSubtotals="1" fieldPosition="0"/>
    </format>
    <format dxfId="366">
      <pivotArea dataOnly="0" labelOnly="1" grandRow="1" outline="0" fieldPosition="0"/>
    </format>
    <format dxfId="36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6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6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2"/>
          </reference>
        </references>
      </pivotArea>
    </format>
    <format dxfId="36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3"/>
          </reference>
        </references>
      </pivotArea>
    </format>
    <format dxfId="35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4"/>
          </reference>
        </references>
      </pivotArea>
    </format>
    <format dxfId="35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0"/>
          </reference>
        </references>
      </pivotArea>
    </format>
    <format dxfId="35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4"/>
          </reference>
        </references>
      </pivotArea>
    </format>
    <format dxfId="35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40"/>
          </reference>
        </references>
      </pivotArea>
    </format>
    <format dxfId="3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3">
      <pivotArea collapsedLevelsAreSubtotals="1" fieldPosition="0">
        <references count="6">
          <reference field="4294967294" count="1" selected="0">
            <x v="0"/>
          </reference>
          <reference field="6" count="0" selected="0"/>
          <reference field="7" count="1" selected="0">
            <x v="1"/>
          </reference>
          <reference field="8" count="1" selected="0">
            <x v="2"/>
          </reference>
          <reference field="11" count="1" selected="0">
            <x v="1"/>
          </reference>
          <reference field="12" count="1">
            <x v="7"/>
          </reference>
        </references>
      </pivotArea>
    </format>
    <format dxfId="352">
      <pivotArea collapsedLevelsAreSubtotals="1" fieldPosition="0">
        <references count="6">
          <reference field="4294967294" count="1" selected="0">
            <x v="1"/>
          </reference>
          <reference field="6" count="0" selected="0"/>
          <reference field="7" count="1" selected="0">
            <x v="1"/>
          </reference>
          <reference field="8" count="1" selected="0">
            <x v="2"/>
          </reference>
          <reference field="11" count="1" selected="0">
            <x v="1"/>
          </reference>
          <reference field="12" count="1">
            <x v="7"/>
          </reference>
        </references>
      </pivotArea>
    </format>
    <format dxfId="351">
      <pivotArea collapsedLevelsAreSubtotals="1" fieldPosition="0">
        <references count="6">
          <reference field="4294967294" count="2" selected="0">
            <x v="0"/>
            <x v="1"/>
          </reference>
          <reference field="6" count="0" selected="0"/>
          <reference field="7" count="1" selected="0">
            <x v="1"/>
          </reference>
          <reference field="8" count="1" selected="0">
            <x v="7"/>
          </reference>
          <reference field="11" count="1" selected="0">
            <x v="1"/>
          </reference>
          <reference field="12" count="1">
            <x v="7"/>
          </reference>
        </references>
      </pivotArea>
    </format>
    <format dxfId="350">
      <pivotArea dataOnly="0" labelOnly="1" fieldPosition="0">
        <references count="1">
          <reference field="13" count="0"/>
        </references>
      </pivotArea>
    </format>
    <format dxfId="34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6"/>
          </reference>
        </references>
      </pivotArea>
    </format>
    <format dxfId="34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6"/>
          </reference>
        </references>
      </pivotArea>
    </format>
    <format dxfId="347">
      <pivotArea dataOnly="0" labelOnly="1" fieldPosition="0">
        <references count="1">
          <reference field="16" count="0"/>
        </references>
      </pivotArea>
    </format>
    <format dxfId="346">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0"/>
          </reference>
        </references>
      </pivotArea>
    </format>
    <format dxfId="345">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2"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9">
    <i>
      <x/>
    </i>
    <i r="1">
      <x/>
    </i>
    <i r="2">
      <x/>
    </i>
    <i r="1">
      <x v="1"/>
    </i>
    <i r="2">
      <x v="1"/>
    </i>
    <i r="2">
      <x v="2"/>
    </i>
    <i r="1">
      <x v="2"/>
    </i>
    <i r="2">
      <x v="3"/>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29">
    <format dxfId="329">
      <pivotArea field="0" type="button" dataOnly="0" labelOnly="1" outline="0" axis="axisRow" fieldPosition="0"/>
    </format>
    <format dxfId="328">
      <pivotArea dataOnly="0" labelOnly="1" outline="0" fieldPosition="0">
        <references count="1">
          <reference field="4294967294" count="8">
            <x v="0"/>
            <x v="1"/>
            <x v="2"/>
            <x v="3"/>
            <x v="4"/>
            <x v="5"/>
            <x v="6"/>
            <x v="7"/>
          </reference>
        </references>
      </pivotArea>
    </format>
    <format dxfId="327">
      <pivotArea outline="0" fieldPosition="0">
        <references count="1">
          <reference field="4294967294" count="1">
            <x v="0"/>
          </reference>
        </references>
      </pivotArea>
    </format>
    <format dxfId="326">
      <pivotArea outline="0" fieldPosition="0">
        <references count="1">
          <reference field="4294967294" count="1">
            <x v="2"/>
          </reference>
        </references>
      </pivotArea>
    </format>
    <format dxfId="325">
      <pivotArea outline="0" fieldPosition="0">
        <references count="1">
          <reference field="4294967294" count="1">
            <x v="3"/>
          </reference>
        </references>
      </pivotArea>
    </format>
    <format dxfId="324">
      <pivotArea outline="0" fieldPosition="0">
        <references count="1">
          <reference field="4294967294" count="1">
            <x v="4"/>
          </reference>
        </references>
      </pivotArea>
    </format>
    <format dxfId="323">
      <pivotArea outline="0" fieldPosition="0">
        <references count="1">
          <reference field="4294967294" count="1">
            <x v="5"/>
          </reference>
        </references>
      </pivotArea>
    </format>
    <format dxfId="322">
      <pivotArea outline="0" fieldPosition="0">
        <references count="1">
          <reference field="4294967294" count="1">
            <x v="6"/>
          </reference>
        </references>
      </pivotArea>
    </format>
    <format dxfId="321">
      <pivotArea outline="0" fieldPosition="0">
        <references count="1">
          <reference field="4294967294" count="1">
            <x v="7"/>
          </reference>
        </references>
      </pivotArea>
    </format>
    <format dxfId="320">
      <pivotArea dataOnly="0" labelOnly="1" fieldPosition="0">
        <references count="1">
          <reference field="1" count="0"/>
        </references>
      </pivotArea>
    </format>
    <format dxfId="319">
      <pivotArea collapsedLevelsAreSubtotals="1" fieldPosition="0">
        <references count="2">
          <reference field="0" count="0" selected="0"/>
          <reference field="1" count="1">
            <x v="2"/>
          </reference>
        </references>
      </pivotArea>
    </format>
    <format dxfId="318">
      <pivotArea dataOnly="0" labelOnly="1" fieldPosition="0">
        <references count="2">
          <reference field="0" count="0" selected="0"/>
          <reference field="1" count="1">
            <x v="2"/>
          </reference>
        </references>
      </pivotArea>
    </format>
    <format dxfId="317">
      <pivotArea collapsedLevelsAreSubtotals="1" fieldPosition="0">
        <references count="2">
          <reference field="0" count="0" selected="0"/>
          <reference field="1" count="1">
            <x v="2"/>
          </reference>
        </references>
      </pivotArea>
    </format>
    <format dxfId="316">
      <pivotArea dataOnly="0" labelOnly="1" fieldPosition="0">
        <references count="2">
          <reference field="0" count="0" selected="0"/>
          <reference field="1" count="1">
            <x v="2"/>
          </reference>
        </references>
      </pivotArea>
    </format>
    <format dxfId="315">
      <pivotArea dataOnly="0" labelOnly="1" outline="0" fieldPosition="0">
        <references count="1">
          <reference field="4294967294" count="1">
            <x v="1"/>
          </reference>
        </references>
      </pivotArea>
    </format>
    <format dxfId="314">
      <pivotArea field="0" type="button" dataOnly="0" labelOnly="1" outline="0" axis="axisRow" fieldPosition="0"/>
    </format>
    <format dxfId="313">
      <pivotArea dataOnly="0" labelOnly="1" outline="0" fieldPosition="0">
        <references count="1">
          <reference field="4294967294" count="8">
            <x v="0"/>
            <x v="1"/>
            <x v="2"/>
            <x v="3"/>
            <x v="4"/>
            <x v="5"/>
            <x v="6"/>
            <x v="7"/>
          </reference>
        </references>
      </pivotArea>
    </format>
    <format dxfId="312">
      <pivotArea collapsedLevelsAreSubtotals="1" fieldPosition="0">
        <references count="4">
          <reference field="4294967294" count="1" selected="0">
            <x v="0"/>
          </reference>
          <reference field="0" count="0" selected="0"/>
          <reference field="1" count="1" selected="0">
            <x v="2"/>
          </reference>
          <reference field="2" count="1">
            <x v="3"/>
          </reference>
        </references>
      </pivotArea>
    </format>
    <format dxfId="311">
      <pivotArea collapsedLevelsAreSubtotals="1" fieldPosition="0">
        <references count="3">
          <reference field="4294967294" count="1" selected="0">
            <x v="0"/>
          </reference>
          <reference field="0" count="0" selected="0"/>
          <reference field="1" count="1">
            <x v="2"/>
          </reference>
        </references>
      </pivotArea>
    </format>
    <format dxfId="310">
      <pivotArea dataOnly="0" labelOnly="1" fieldPosition="0">
        <references count="1">
          <reference field="1" count="0"/>
        </references>
      </pivotArea>
    </format>
    <format dxfId="309">
      <pivotArea dataOnly="0" labelOnly="1" fieldPosition="0">
        <references count="1">
          <reference field="1" count="0"/>
        </references>
      </pivotArea>
    </format>
    <format dxfId="308">
      <pivotArea collapsedLevelsAreSubtotals="1" fieldPosition="0">
        <references count="2">
          <reference field="0" count="0" selected="0"/>
          <reference field="1" count="1">
            <x v="2"/>
          </reference>
        </references>
      </pivotArea>
    </format>
    <format dxfId="307">
      <pivotArea collapsedLevelsAreSubtotals="1" fieldPosition="0">
        <references count="2">
          <reference field="0" count="0" selected="0"/>
          <reference field="1" count="1">
            <x v="2"/>
          </reference>
        </references>
      </pivotArea>
    </format>
    <format dxfId="306">
      <pivotArea dataOnly="0" labelOnly="1" outline="0" fieldPosition="0">
        <references count="1">
          <reference field="4294967294" count="1">
            <x v="2"/>
          </reference>
        </references>
      </pivotArea>
    </format>
    <format dxfId="305">
      <pivotArea dataOnly="0" labelOnly="1" grandRow="1" outline="0" fieldPosition="0"/>
    </format>
    <format dxfId="117">
      <pivotArea collapsedLevelsAreSubtotals="1" fieldPosition="0">
        <references count="2">
          <reference field="0" count="0" selected="0"/>
          <reference field="1" count="1">
            <x v="0"/>
          </reference>
        </references>
      </pivotArea>
    </format>
    <format dxfId="116">
      <pivotArea collapsedLevelsAreSubtotals="1" fieldPosition="0">
        <references count="2">
          <reference field="0" count="0" selected="0"/>
          <reference field="1" count="1">
            <x v="1"/>
          </reference>
        </references>
      </pivotArea>
    </format>
    <format dxfId="115">
      <pivotArea collapsedLevelsAreSubtotals="1" fieldPosition="0">
        <references count="2">
          <reference field="0" count="0" selected="0"/>
          <reference field="1" count="1">
            <x v="0"/>
          </reference>
        </references>
      </pivotArea>
    </format>
    <format dxfId="114">
      <pivotArea collapsedLevelsAreSubtotals="1" fieldPosition="0">
        <references count="2">
          <reference field="0" count="0" selected="0"/>
          <reference field="1" count="1">
            <x v="1"/>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13"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49">
        <item m="1" x="132"/>
        <item m="1" x="85"/>
        <item m="1" x="94"/>
        <item x="14"/>
        <item x="16"/>
        <item m="1" x="119"/>
        <item m="1" x="83"/>
        <item x="51"/>
        <item x="8"/>
        <item m="1" x="91"/>
        <item m="1" x="113"/>
        <item x="49"/>
        <item m="1" x="118"/>
        <item m="1" x="116"/>
        <item x="45"/>
        <item m="1" x="86"/>
        <item m="1" x="123"/>
        <item m="1" x="89"/>
        <item m="1" x="80"/>
        <item m="1" x="129"/>
        <item m="1" x="135"/>
        <item m="1" x="96"/>
        <item m="1" x="92"/>
        <item m="1" x="121"/>
        <item m="1" x="122"/>
        <item x="6"/>
        <item m="1" x="100"/>
        <item m="1" x="137"/>
        <item x="34"/>
        <item m="1" x="81"/>
        <item x="9"/>
        <item x="26"/>
        <item x="27"/>
        <item x="2"/>
        <item x="3"/>
        <item m="1" x="127"/>
        <item x="61"/>
        <item m="1" x="76"/>
        <item m="1" x="84"/>
        <item x="0"/>
        <item m="1" x="104"/>
        <item m="1" x="115"/>
        <item x="21"/>
        <item m="1" x="143"/>
        <item x="37"/>
        <item m="1" x="108"/>
        <item x="7"/>
        <item m="1" x="128"/>
        <item x="62"/>
        <item x="58"/>
        <item m="1" x="102"/>
        <item m="1" x="146"/>
        <item x="66"/>
        <item m="1" x="82"/>
        <item x="10"/>
        <item m="1" x="144"/>
        <item m="1" x="133"/>
        <item m="1" x="125"/>
        <item m="1" x="142"/>
        <item m="1" x="107"/>
        <item x="57"/>
        <item x="28"/>
        <item x="29"/>
        <item x="32"/>
        <item m="1" x="103"/>
        <item m="1" x="136"/>
        <item x="33"/>
        <item m="1" x="87"/>
        <item m="1" x="88"/>
        <item x="17"/>
        <item x="46"/>
        <item x="4"/>
        <item m="1" x="141"/>
        <item m="1" x="97"/>
        <item m="1" x="120"/>
        <item m="1" x="147"/>
        <item x="42"/>
        <item m="1" x="98"/>
        <item m="1" x="139"/>
        <item x="40"/>
        <item m="1" x="131"/>
        <item m="1" x="95"/>
        <item m="1" x="114"/>
        <item x="69"/>
        <item x="35"/>
        <item x="68"/>
        <item m="1" x="145"/>
        <item m="1" x="106"/>
        <item m="1" x="90"/>
        <item m="1" x="148"/>
        <item x="19"/>
        <item m="1" x="109"/>
        <item x="12"/>
        <item x="11"/>
        <item m="1" x="140"/>
        <item m="1" x="79"/>
        <item m="1" x="126"/>
        <item m="1" x="77"/>
        <item m="1" x="111"/>
        <item m="1" x="78"/>
        <item m="1" x="105"/>
        <item m="1" x="130"/>
        <item m="1" x="110"/>
        <item x="72"/>
        <item x="75"/>
        <item m="1" x="134"/>
        <item m="1" x="124"/>
        <item m="1" x="117"/>
        <item x="50"/>
        <item x="63"/>
        <item m="1" x="101"/>
        <item m="1" x="93"/>
        <item x="30"/>
        <item m="1" x="99"/>
        <item x="52"/>
        <item m="1" x="138"/>
        <item m="1" x="112"/>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s>
    </pivotField>
    <pivotField compact="0" outline="0" showAll="0"/>
    <pivotField axis="axisRow" compact="0" outline="0" showAll="0">
      <items count="2211">
        <item m="1" x="653"/>
        <item m="1" x="733"/>
        <item m="1" x="1922"/>
        <item m="1" x="1319"/>
        <item m="1" x="1387"/>
        <item m="1" x="1412"/>
        <item m="1" x="1763"/>
        <item m="1" x="1649"/>
        <item m="1" x="608"/>
        <item m="1" x="1692"/>
        <item m="1" x="552"/>
        <item m="1" x="928"/>
        <item m="1" x="1182"/>
        <item m="1" x="1746"/>
        <item m="1" x="1897"/>
        <item m="1" x="1157"/>
        <item m="1" x="2012"/>
        <item m="1" x="1267"/>
        <item m="1" x="1638"/>
        <item m="1" x="1644"/>
        <item m="1" x="2176"/>
        <item m="1" x="1034"/>
        <item m="1" x="1244"/>
        <item m="1" x="982"/>
        <item m="1" x="1014"/>
        <item m="1" x="1404"/>
        <item m="1" x="1092"/>
        <item m="1" x="1147"/>
        <item m="1" x="553"/>
        <item m="1" x="1405"/>
        <item m="1" x="1799"/>
        <item m="1" x="1402"/>
        <item m="1" x="1368"/>
        <item m="1" x="874"/>
        <item m="1" x="1106"/>
        <item m="1" x="2195"/>
        <item m="1" x="906"/>
        <item m="1" x="2041"/>
        <item m="1" x="1296"/>
        <item m="1" x="1502"/>
        <item m="1" x="1579"/>
        <item m="1" x="1507"/>
        <item m="1" x="1529"/>
        <item m="1" x="2196"/>
        <item m="1" x="838"/>
        <item m="1" x="1938"/>
        <item m="1" x="1460"/>
        <item m="1" x="1923"/>
        <item m="1" x="1666"/>
        <item m="1" x="725"/>
        <item m="1" x="926"/>
        <item m="1" x="936"/>
        <item m="1" x="916"/>
        <item m="1" x="1782"/>
        <item m="1" x="1013"/>
        <item m="1" x="660"/>
        <item m="1" x="1344"/>
        <item m="1" x="1288"/>
        <item m="1" x="945"/>
        <item m="1" x="1406"/>
        <item m="1" x="1299"/>
        <item m="1" x="2052"/>
        <item m="1" x="1472"/>
        <item m="1" x="645"/>
        <item m="1" x="789"/>
        <item m="1" x="1373"/>
        <item m="1" x="1912"/>
        <item m="1" x="1143"/>
        <item m="1" x="1350"/>
        <item m="1" x="1290"/>
        <item m="1" x="1130"/>
        <item m="1" x="754"/>
        <item m="1" x="747"/>
        <item m="1" x="1109"/>
        <item m="1" x="930"/>
        <item m="1" x="1640"/>
        <item m="1" x="782"/>
        <item m="1" x="619"/>
        <item m="1" x="785"/>
        <item m="1" x="907"/>
        <item m="1" x="2087"/>
        <item m="1" x="2191"/>
        <item m="1" x="896"/>
        <item m="1" x="2088"/>
        <item m="1" x="2134"/>
        <item m="1" x="2135"/>
        <item m="1" x="1326"/>
        <item m="1" x="1913"/>
        <item m="1" x="1914"/>
        <item m="1" x="1070"/>
        <item m="1" x="1127"/>
        <item m="1" x="1113"/>
        <item m="1" x="1517"/>
        <item m="1" x="1366"/>
        <item m="1" x="658"/>
        <item m="1" x="1010"/>
        <item m="1" x="1308"/>
        <item m="1" x="1641"/>
        <item m="1" x="1592"/>
        <item m="1" x="704"/>
        <item m="1" x="1215"/>
        <item m="1" x="806"/>
        <item m="1" x="786"/>
        <item m="1" x="599"/>
        <item m="1" x="1990"/>
        <item m="1" x="1883"/>
        <item m="1" x="1199"/>
        <item m="1" x="637"/>
        <item m="1" x="777"/>
        <item m="1" x="991"/>
        <item m="1" x="851"/>
        <item m="1" x="1105"/>
        <item m="1" x="2124"/>
        <item m="1" x="974"/>
        <item m="1" x="791"/>
        <item m="1" x="2148"/>
        <item m="1" x="1761"/>
        <item m="1" x="1565"/>
        <item m="1" x="1864"/>
        <item m="1" x="1622"/>
        <item m="1" x="1950"/>
        <item m="1" x="1200"/>
        <item m="1" x="1623"/>
        <item m="1" x="1624"/>
        <item m="1" x="1625"/>
        <item m="1" x="1566"/>
        <item m="1" x="1682"/>
        <item m="1" x="1626"/>
        <item m="1" x="1627"/>
        <item m="1" x="792"/>
        <item m="1" x="807"/>
        <item m="1" x="1570"/>
        <item m="1" x="2101"/>
        <item m="1" x="992"/>
        <item m="1" x="1564"/>
        <item m="1" x="1114"/>
        <item m="1" x="1304"/>
        <item m="1" x="768"/>
        <item m="1" x="771"/>
        <item m="1" x="764"/>
        <item m="1" x="1557"/>
        <item m="1" x="803"/>
        <item m="1" x="1989"/>
        <item m="1" x="691"/>
        <item m="1" x="1512"/>
        <item m="1" x="1152"/>
        <item m="1" x="1463"/>
        <item m="1" x="808"/>
        <item m="1" x="1039"/>
        <item m="1" x="1238"/>
        <item m="1" x="775"/>
        <item m="1" x="1589"/>
        <item m="1" x="1590"/>
        <item m="1" x="1167"/>
        <item m="1" x="1168"/>
        <item m="1" x="1007"/>
        <item m="1" x="902"/>
        <item m="1" x="1636"/>
        <item m="1" x="1637"/>
        <item m="1" x="784"/>
        <item m="1" x="798"/>
        <item m="1" x="1008"/>
        <item m="1" x="1369"/>
        <item m="1" x="1139"/>
        <item m="1" x="611"/>
        <item m="1" x="1322"/>
        <item m="1" x="1314"/>
        <item m="1" x="657"/>
        <item m="1" x="1942"/>
        <item m="1" x="1886"/>
        <item m="1" x="598"/>
        <item m="1" x="2049"/>
        <item m="1" x="1016"/>
        <item m="1" x="1015"/>
        <item m="1" x="1652"/>
        <item m="1" x="1826"/>
        <item m="1" x="1726"/>
        <item m="1" x="671"/>
        <item m="1" x="2015"/>
        <item m="1" x="1029"/>
        <item m="1" x="1982"/>
        <item m="1" x="1122"/>
        <item m="1" x="1961"/>
        <item m="1" x="2035"/>
        <item m="1" x="1766"/>
        <item m="1" x="2104"/>
        <item m="1" x="2105"/>
        <item m="1" x="1940"/>
        <item m="1" x="937"/>
        <item m="1" x="1407"/>
        <item m="1" x="1616"/>
        <item m="1" x="1298"/>
        <item m="1" x="852"/>
        <item m="1" x="1860"/>
        <item m="1" x="1998"/>
        <item m="1" x="1604"/>
        <item m="1" x="1000"/>
        <item m="1" x="1829"/>
        <item m="1" x="1222"/>
        <item m="1" x="993"/>
        <item m="1" x="1522"/>
        <item m="1" x="1798"/>
        <item m="1" x="604"/>
        <item m="1" x="1824"/>
        <item m="1" x="1514"/>
        <item m="1" x="1445"/>
        <item m="1" x="2054"/>
        <item m="1" x="859"/>
        <item m="1" x="1153"/>
        <item m="1" x="639"/>
        <item m="1" x="2014"/>
        <item m="1" x="912"/>
        <item m="1" x="1496"/>
        <item m="1" x="675"/>
        <item m="1" x="1295"/>
        <item m="1" x="767"/>
        <item m="1" x="875"/>
        <item m="1" x="1151"/>
        <item m="1" x="1030"/>
        <item m="1" x="1393"/>
        <item m="1" x="1192"/>
        <item m="1" x="1688"/>
        <item m="1" x="1698"/>
        <item m="1" x="1842"/>
        <item m="1" x="1969"/>
        <item m="1" x="1628"/>
        <item m="1" x="1510"/>
        <item m="1" x="1926"/>
        <item m="1" x="1364"/>
        <item m="1" x="1123"/>
        <item m="1" x="1428"/>
        <item m="1" x="589"/>
        <item m="1" x="1156"/>
        <item m="1" x="1017"/>
        <item m="1" x="1258"/>
        <item m="1" x="1910"/>
        <item m="1" x="779"/>
        <item m="1" x="712"/>
        <item m="1" x="1011"/>
        <item m="1" x="1476"/>
        <item m="1" x="1791"/>
        <item m="1" x="1291"/>
        <item m="1" x="1376"/>
        <item m="1" x="1793"/>
        <item m="1" x="1093"/>
        <item m="1" x="1201"/>
        <item m="1" x="590"/>
        <item m="1" x="1142"/>
        <item m="1" x="1140"/>
        <item m="1" x="1689"/>
        <item m="1" x="2023"/>
        <item m="1" x="1743"/>
        <item m="1" x="678"/>
        <item m="1" x="1088"/>
        <item m="1" x="810"/>
        <item m="1" x="2042"/>
        <item m="1" x="858"/>
        <item m="1" x="1287"/>
        <item m="1" x="1464"/>
        <item m="1" x="697"/>
        <item m="1" x="1249"/>
        <item m="1" x="1871"/>
        <item m="1" x="1408"/>
        <item m="1" x="1877"/>
        <item m="1" x="632"/>
        <item m="1" x="1552"/>
        <item m="1" x="1695"/>
        <item m="1" x="1696"/>
        <item m="1" x="2203"/>
        <item m="1" x="2003"/>
        <item m="1" x="1110"/>
        <item m="1" x="2001"/>
        <item m="1" x="999"/>
        <item m="1" x="1077"/>
        <item m="1" x="1848"/>
        <item m="1" x="1977"/>
        <item m="1" x="2002"/>
        <item m="1" x="1219"/>
        <item m="1" x="633"/>
        <item m="1" x="629"/>
        <item m="1" x="1390"/>
        <item m="1" x="1403"/>
        <item m="1" x="1448"/>
        <item m="1" x="2045"/>
        <item m="1" x="1080"/>
        <item m="1" x="1268"/>
        <item m="1" x="761"/>
        <item m="1" x="1367"/>
        <item m="1" x="2091"/>
        <item m="1" x="2095"/>
        <item m="1" x="1469"/>
        <item m="1" x="1774"/>
        <item m="1" x="886"/>
        <item m="1" x="1846"/>
        <item m="1" x="2098"/>
        <item m="1" x="2184"/>
        <item m="1" x="766"/>
        <item m="1" x="655"/>
        <item m="1" x="2139"/>
        <item m="1" x="1508"/>
        <item m="1" x="1773"/>
        <item m="1" x="2197"/>
        <item m="1" x="839"/>
        <item m="1" x="910"/>
        <item m="1" x="1120"/>
        <item m="1" x="1324"/>
        <item m="1" x="800"/>
        <item m="1" x="2073"/>
        <item m="1" x="1884"/>
        <item m="1" x="1191"/>
        <item m="1" x="794"/>
        <item m="1" x="1276"/>
        <item m="1" x="1758"/>
        <item m="1" x="1264"/>
        <item m="1" x="1797"/>
        <item m="1" x="897"/>
        <item m="1" x="2061"/>
        <item m="1" x="1280"/>
        <item m="1" x="2081"/>
        <item m="1" x="1489"/>
        <item m="1" x="1305"/>
        <item m="1" x="1869"/>
        <item m="1" x="765"/>
        <item m="1" x="574"/>
        <item m="1" x="998"/>
        <item m="1" x="1611"/>
        <item m="1" x="1690"/>
        <item m="1" x="1728"/>
        <item m="1" x="1334"/>
        <item m="1" x="1443"/>
        <item m="1" x="1700"/>
        <item m="1" x="795"/>
        <item m="1" x="776"/>
        <item m="1" x="2109"/>
        <item m="1" x="1283"/>
        <item m="1" x="752"/>
        <item m="1" x="1188"/>
        <item m="1" x="1265"/>
        <item m="1" x="1281"/>
        <item m="1" x="606"/>
        <item m="1" x="811"/>
        <item m="1" x="2158"/>
        <item m="1" x="1784"/>
        <item m="1" x="1838"/>
        <item m="1" x="612"/>
        <item m="1" x="1985"/>
        <item m="1" x="790"/>
        <item m="1" x="2051"/>
        <item m="1" x="2024"/>
        <item m="1" x="1269"/>
        <item m="1" x="826"/>
        <item m="1" x="1759"/>
        <item m="1" x="943"/>
        <item m="1" x="1694"/>
        <item m="1" x="919"/>
        <item m="1" x="1933"/>
        <item m="1" x="1878"/>
        <item m="1" x="2057"/>
        <item m="1" x="963"/>
        <item m="1" x="1002"/>
        <item m="1" x="2047"/>
        <item m="1" x="2011"/>
        <item m="1" x="694"/>
        <item m="1" x="1396"/>
        <item m="1" x="833"/>
        <item m="1" x="1221"/>
        <item m="1" x="2097"/>
        <item m="1" x="1193"/>
        <item m="1" x="1179"/>
        <item m="1" x="1228"/>
        <item m="1" x="1996"/>
        <item m="1" x="1796"/>
        <item m="1" x="701"/>
        <item m="1" x="1647"/>
        <item m="1" x="1089"/>
        <item m="1" x="920"/>
        <item m="1" x="2140"/>
        <item m="1" x="1094"/>
        <item m="1" x="1183"/>
        <item m="1" x="1194"/>
        <item m="1" x="1180"/>
        <item m="1" x="748"/>
        <item m="1" x="931"/>
        <item m="1" x="1025"/>
        <item m="1" x="743"/>
        <item m="1" x="1606"/>
        <item m="1" x="2033"/>
        <item m="1" x="1118"/>
        <item m="1" x="1984"/>
        <item m="1" x="1471"/>
        <item m="1" x="1629"/>
        <item m="1" x="1289"/>
        <item m="1" x="577"/>
        <item m="1" x="758"/>
        <item m="1" x="630"/>
        <item m="1" x="1701"/>
        <item m="1" x="878"/>
        <item m="1" x="1379"/>
        <item m="1" x="719"/>
        <item m="1" x="1587"/>
        <item m="1" x="1588"/>
        <item m="1" x="2084"/>
        <item m="1" x="688"/>
        <item m="1" x="1655"/>
        <item m="1" x="1530"/>
        <item m="1" x="661"/>
        <item m="1" x="1729"/>
        <item m="1" x="1315"/>
        <item m="1" x="1730"/>
        <item m="1" x="2053"/>
        <item m="1" x="955"/>
        <item m="1" x="1286"/>
        <item m="1" x="921"/>
        <item m="1" x="1752"/>
        <item m="1" x="1482"/>
        <item m="1" x="1125"/>
        <item m="1" x="1282"/>
        <item m="1" x="2074"/>
        <item m="1" x="2075"/>
        <item m="1" x="1148"/>
        <item m="1" x="2200"/>
        <item m="1" x="1855"/>
        <item m="1" x="1732"/>
        <item m="1" x="1131"/>
        <item m="1" x="1847"/>
        <item m="1" x="2100"/>
        <item m="1" x="1382"/>
        <item m="1" x="1358"/>
        <item m="1" x="1144"/>
        <item m="1" x="908"/>
        <item m="1" x="957"/>
        <item m="1" x="1610"/>
        <item m="1" x="984"/>
        <item m="1" x="1850"/>
        <item m="1" x="809"/>
        <item m="1" x="1853"/>
        <item m="1" x="2019"/>
        <item m="1" x="2182"/>
        <item m="1" x="1082"/>
        <item m="1" x="1083"/>
        <item m="1" x="1446"/>
        <item m="1" x="1104"/>
        <item m="1" x="1597"/>
        <item m="1" x="1892"/>
        <item m="1" x="1149"/>
        <item m="1" x="1132"/>
        <item m="1" x="1593"/>
        <item m="1" x="1677"/>
        <item m="1" x="1678"/>
        <item m="1" x="965"/>
        <item m="1" x="966"/>
        <item m="1" x="812"/>
        <item m="1" x="1834"/>
        <item m="1" x="1485"/>
        <item m="1" x="1274"/>
        <item m="1" x="1429"/>
        <item m="1" x="1430"/>
        <item m="1" x="1503"/>
        <item m="1" x="890"/>
        <item m="1" x="818"/>
        <item m="1" x="1097"/>
        <item m="1" x="1733"/>
        <item m="1" x="778"/>
        <item m="1" x="544"/>
        <item m="1" x="1074"/>
        <item m="1" x="1504"/>
        <item m="1" x="583"/>
        <item m="1" x="1490"/>
        <item m="1" x="1133"/>
        <item m="1" x="1854"/>
        <item m="1" x="2036"/>
        <item m="1" x="1224"/>
        <item m="1" x="1558"/>
        <item m="1" x="1044"/>
        <item m="1" x="1045"/>
        <item m="1" x="848"/>
        <item m="1" x="1394"/>
        <item m="1" x="841"/>
        <item m="1" x="1845"/>
        <item m="1" x="739"/>
        <item m="1" x="635"/>
        <item m="1" x="1046"/>
        <item m="1" x="1047"/>
        <item m="1" x="1237"/>
        <item m="1" x="1830"/>
        <item m="1" x="1836"/>
        <item m="1" x="2157"/>
        <item m="1" x="1599"/>
        <item m="1" x="1146"/>
        <item m="1" x="1619"/>
        <item m="1" x="863"/>
        <item m="1" x="1523"/>
        <item m="1" x="979"/>
        <item m="1" x="1447"/>
        <item m="1" x="834"/>
        <item m="1" x="2055"/>
        <item m="1" x="1651"/>
        <item m="1" x="1643"/>
        <item m="1" x="817"/>
        <item m="1" x="1776"/>
        <item m="1" x="1777"/>
        <item m="1" x="1646"/>
        <item m="1" x="857"/>
        <item m="1" x="1357"/>
        <item m="1" x="2177"/>
        <item m="1" x="2186"/>
        <item m="1" x="737"/>
        <item m="1" x="1277"/>
        <item m="1" x="796"/>
        <item m="1" x="1176"/>
        <item m="1" x="1716"/>
        <item m="1" x="2187"/>
        <item m="1" x="1057"/>
        <item m="1" x="738"/>
        <item m="1" x="1278"/>
        <item m="1" x="1259"/>
        <item m="1" x="2141"/>
        <item m="1" x="607"/>
        <item m="1" x="2178"/>
        <item m="1" x="1738"/>
        <item m="1" x="571"/>
        <item m="1" x="1617"/>
        <item m="1" x="1709"/>
        <item m="1" x="1197"/>
        <item m="1" x="1699"/>
        <item m="1" x="827"/>
        <item m="1" x="1541"/>
        <item m="1" x="820"/>
        <item m="1" x="1988"/>
        <item m="1" x="1915"/>
        <item m="1" x="584"/>
        <item m="1" x="1630"/>
        <item m="1" x="1979"/>
        <item m="1" x="1214"/>
        <item m="1" x="2062"/>
        <item m="1" x="821"/>
        <item m="1" x="1499"/>
        <item m="1" x="1839"/>
        <item m="1" x="705"/>
        <item m="1" x="2201"/>
        <item m="1" x="2142"/>
        <item m="1" x="1755"/>
        <item m="1" x="1734"/>
        <item m="1" x="1697"/>
        <item m="1" x="2044"/>
        <item m="1" x="900"/>
        <item m="1" x="1486"/>
        <item m="1" x="1487"/>
        <item m="1" x="967"/>
        <item m="1" x="1241"/>
        <item m="1" x="1425"/>
        <item m="1" x="1426"/>
        <item m="1" x="2167"/>
        <item m="1" x="2144"/>
        <item m="1" x="2183"/>
        <item m="1" x="1664"/>
        <item m="1" x="2082"/>
        <item m="1" x="1372"/>
        <item m="1" x="923"/>
        <item m="1" x="2027"/>
        <item m="1" x="1818"/>
        <item m="1" x="713"/>
        <item m="1" x="1124"/>
        <item m="1" x="1292"/>
        <item m="1" x="1458"/>
        <item m="1" x="720"/>
        <item m="1" x="2171"/>
        <item m="1" x="835"/>
        <item m="1" x="1828"/>
        <item m="1" x="1150"/>
        <item m="1" x="1569"/>
        <item m="1" x="1009"/>
        <item m="1" x="1250"/>
        <item m="1" x="1251"/>
        <item m="1" x="581"/>
        <item m="1" x="904"/>
        <item m="1" x="1779"/>
        <item m="1" x="1780"/>
        <item m="1" x="1654"/>
        <item m="1" x="578"/>
        <item m="1" x="1671"/>
        <item m="1" x="1893"/>
        <item m="1" x="1865"/>
        <item m="1" x="1965"/>
        <item m="1" x="1356"/>
        <item m="1" x="667"/>
        <item m="1" x="585"/>
        <item m="1" x="1206"/>
        <item m="1" x="844"/>
        <item m="1" x="911"/>
        <item m="1" x="938"/>
        <item m="1" x="1453"/>
        <item m="1" x="1612"/>
        <item m="1" x="1748"/>
        <item m="1" x="1336"/>
        <item m="1" x="1527"/>
        <item m="1" x="557"/>
        <item m="1" x="558"/>
        <item m="1" x="726"/>
        <item m="1" x="1744"/>
        <item m="1" x="727"/>
        <item m="1" x="2118"/>
        <item m="1" x="2119"/>
        <item m="1" x="2120"/>
        <item m="1" x="1717"/>
        <item m="1" x="2168"/>
        <item m="1" x="836"/>
        <item m="1" x="1210"/>
        <item m="1" x="2106"/>
        <item m="1" x="2107"/>
        <item m="1" x="1618"/>
        <item m="1" x="1454"/>
        <item m="1" x="1749"/>
        <item m="1" x="946"/>
        <item m="1" x="1948"/>
        <item m="1" x="1440"/>
        <item m="1" x="929"/>
        <item m="1" x="708"/>
        <item m="1" x="1414"/>
        <item m="1" x="1398"/>
        <item m="1" x="2205"/>
        <item m="1" x="1399"/>
        <item m="1" x="1415"/>
        <item m="1" x="540"/>
        <item m="1" x="2206"/>
        <item m="1" x="2207"/>
        <item m="1" x="864"/>
        <item m="1" x="855"/>
        <item m="1" x="1613"/>
        <item m="1" x="1311"/>
        <item m="1" x="1894"/>
        <item m="1" x="1768"/>
        <item m="1" x="1141"/>
        <item m="1" x="1672"/>
        <item m="1" x="1575"/>
        <item m="1" x="1895"/>
        <item m="1" x="1500"/>
        <item m="1" x="2020"/>
        <item m="1" x="1879"/>
        <item m="1" x="2021"/>
        <item m="1" x="2022"/>
        <item m="1" x="1880"/>
        <item m="1" x="741"/>
        <item m="1" x="1881"/>
        <item m="1" x="742"/>
        <item m="1" x="1882"/>
        <item m="1" x="1048"/>
        <item m="1" x="1750"/>
        <item m="1" x="1751"/>
        <item m="1" x="1707"/>
        <item m="1" x="2169"/>
        <item m="1" x="603"/>
        <item m="1" x="924"/>
        <item m="1" x="1457"/>
        <item m="1" x="1473"/>
        <item m="1" x="642"/>
        <item m="1" x="1966"/>
        <item m="1" x="845"/>
        <item m="1" x="2060"/>
        <item m="1" x="1934"/>
        <item m="1" x="1735"/>
        <item m="1" x="1242"/>
        <item m="1" x="1062"/>
        <item m="1" x="762"/>
        <item m="1" x="2058"/>
        <item m="1" x="559"/>
        <item m="1" x="2059"/>
        <item m="1" x="560"/>
        <item m="1" x="561"/>
        <item m="1" x="600"/>
        <item m="1" x="601"/>
        <item m="1" x="1416"/>
        <item m="1" x="1718"/>
        <item m="1" x="1231"/>
        <item m="1" x="1525"/>
        <item m="1" x="1212"/>
        <item m="1" x="1225"/>
        <item m="1" x="1012"/>
        <item m="1" x="1904"/>
        <item m="1" x="1957"/>
        <item m="1" x="753"/>
        <item m="1" x="1058"/>
        <item m="1" x="1757"/>
        <item m="1" x="1099"/>
        <item m="1" x="1719"/>
        <item m="1" x="1155"/>
        <item m="1" x="744"/>
        <item m="1" x="1536"/>
        <item m="1" x="1491"/>
        <item m="1" x="614"/>
        <item m="1" x="615"/>
        <item m="1" x="1783"/>
        <item m="1" x="865"/>
        <item m="1" x="2143"/>
        <item m="1" x="579"/>
        <item m="1" x="1702"/>
        <item m="1" x="934"/>
        <item m="1" x="935"/>
        <item m="1" x="1006"/>
        <item m="1" x="1078"/>
        <item m="1" x="866"/>
        <item m="1" x="1061"/>
        <item m="1" x="1648"/>
        <item m="1" x="860"/>
        <item m="1" x="861"/>
        <item m="1" x="1809"/>
        <item m="1" x="2026"/>
        <item m="1" x="1810"/>
        <item m="1" x="674"/>
        <item m="1" x="1051"/>
        <item m="1" x="1420"/>
        <item m="1" x="1753"/>
        <item m="1" x="1868"/>
        <item m="1" x="2030"/>
        <item m="1" x="699"/>
        <item m="1" x="1607"/>
        <item m="1" x="2028"/>
        <item m="1" x="816"/>
        <item m="1" x="646"/>
        <item m="1" x="1465"/>
        <item m="1" x="980"/>
        <item m="1" x="1145"/>
        <item m="1" x="1383"/>
        <item m="1" x="679"/>
        <item m="1" x="1601"/>
        <item m="1" x="1492"/>
        <item m="1" x="1501"/>
        <item m="1" x="1470"/>
        <item m="1" x="1537"/>
        <item m="1" x="983"/>
        <item m="1" x="849"/>
        <item m="1" x="1866"/>
        <item m="1" x="586"/>
        <item m="1" x="587"/>
        <item m="1" x="1226"/>
        <item m="1" x="801"/>
        <item m="1" x="870"/>
        <item m="1" x="1790"/>
        <item m="1" x="1100"/>
        <item m="1" x="648"/>
        <item m="1" x="550"/>
        <item m="1" x="1240"/>
        <item m="1" x="788"/>
        <item m="1" x="1534"/>
        <item m="1" x="1349"/>
        <item m="1" x="1161"/>
        <item m="1" x="1388"/>
        <item m="1" x="1389"/>
        <item m="1" x="1519"/>
        <item m="1" x="1189"/>
        <item m="1" x="1190"/>
        <item m="1" x="1520"/>
        <item m="1" x="1521"/>
        <item m="1" x="672"/>
        <item m="1" x="1207"/>
        <item m="1" x="958"/>
        <item m="1" x="959"/>
        <item m="1" x="1400"/>
        <item m="1" x="850"/>
        <item m="1" x="2034"/>
        <item m="1" x="2029"/>
        <item m="1" x="1792"/>
        <item m="1" x="643"/>
        <item m="1" x="2190"/>
        <item m="1" x="1549"/>
        <item m="1" x="1550"/>
        <item m="1" x="1227"/>
        <item m="1" x="1681"/>
        <item m="1" x="1165"/>
        <item m="1" x="1614"/>
        <item m="1" x="1615"/>
        <item m="1" x="1312"/>
        <item m="1" x="837"/>
        <item m="1" x="994"/>
        <item m="1" x="880"/>
        <item m="1" x="846"/>
        <item m="1" x="881"/>
        <item m="1" x="1553"/>
        <item m="1" x="2166"/>
        <item m="1" x="1330"/>
        <item m="1" x="1480"/>
        <item m="1" x="1331"/>
        <item m="1" x="1332"/>
        <item m="1" x="1481"/>
        <item m="1" x="822"/>
        <item m="1" x="814"/>
        <item m="1" x="1906"/>
        <item m="1" x="1785"/>
        <item m="1" x="1493"/>
        <item m="1" x="1887"/>
        <item m="1" x="1736"/>
        <item m="1" x="2188"/>
        <item m="1" x="1888"/>
        <item m="1" x="610"/>
        <item m="1" x="952"/>
        <item m="1" x="1436"/>
        <item m="1" x="953"/>
        <item m="1" x="884"/>
        <item m="1" x="1437"/>
        <item m="1" x="954"/>
        <item m="1" x="745"/>
        <item m="1" x="915"/>
        <item m="1" x="763"/>
        <item m="1" x="684"/>
        <item m="1" x="950"/>
        <item m="1" x="1232"/>
        <item m="1" x="997"/>
        <item m="1" x="1528"/>
        <item m="1" x="1233"/>
        <item m="1" x="1063"/>
        <item m="1" x="1786"/>
        <item m="1" x="1787"/>
        <item m="1" x="721"/>
        <item m="1" x="662"/>
        <item m="1" x="1136"/>
        <item m="1" x="1184"/>
        <item m="1" x="2083"/>
        <item m="1" x="2102"/>
        <item m="1" x="746"/>
        <item m="1" x="1596"/>
        <item m="1" x="996"/>
        <item m="1" x="1580"/>
        <item m="1" x="1581"/>
        <item m="1" x="1483"/>
        <item m="1" x="1958"/>
        <item m="1" x="1497"/>
        <item m="1" x="1582"/>
        <item m="1" x="1795"/>
        <item m="1" x="1111"/>
        <item m="1" x="1724"/>
        <item m="1" x="1673"/>
        <item m="1" x="755"/>
        <item m="1" x="1409"/>
        <item m="1" x="1980"/>
        <item m="1" x="1539"/>
        <item m="1" x="1112"/>
        <item m="1" x="1674"/>
        <item m="1" x="756"/>
        <item m="1" x="1410"/>
        <item m="1" x="1981"/>
        <item m="1" x="1540"/>
        <item m="1" x="1086"/>
        <item m="1" x="977"/>
        <item m="1" x="939"/>
        <item m="1" x="1174"/>
        <item m="1" x="760"/>
        <item m="1" x="1608"/>
        <item m="1" x="1970"/>
        <item m="1" x="1374"/>
        <item m="1" x="1563"/>
        <item m="1" x="580"/>
        <item m="1" x="709"/>
        <item m="1" x="710"/>
        <item m="1" x="819"/>
        <item m="1" x="1195"/>
        <item m="1" x="2208"/>
        <item m="1" x="2209"/>
        <item m="1" x="1703"/>
        <item m="1" x="728"/>
        <item m="1" x="562"/>
        <item m="1" x="1417"/>
        <item m="1" x="1418"/>
        <item m="1" x="1422"/>
        <item m="1" x="1423"/>
        <item m="1" x="1765"/>
        <item m="1" x="1684"/>
        <item m="1" x="1419"/>
        <item m="1" x="711"/>
        <item m="1" x="1196"/>
        <item m="1" x="1059"/>
        <item m="1" x="1060"/>
        <item m="1" x="563"/>
        <item m="1" x="1867"/>
        <item m="1" x="1861"/>
        <item m="1" x="947"/>
        <item m="1" x="729"/>
        <item m="1" x="564"/>
        <item m="1" x="793"/>
        <item m="1" x="740"/>
        <item m="1" x="627"/>
        <item m="1" x="1202"/>
        <item m="1" x="941"/>
        <item m="1" x="1715"/>
        <item m="1" x="1027"/>
        <item m="1" x="1509"/>
        <item m="1" x="847"/>
        <item m="1" x="1986"/>
        <item m="1" x="547"/>
        <item m="1" x="593"/>
        <item m="1" x="969"/>
        <item m="1" x="2094"/>
        <item m="1" x="1642"/>
        <item m="1" x="2136"/>
        <item m="1" x="1572"/>
        <item m="1" x="1781"/>
        <item m="1" x="867"/>
        <item m="1" x="868"/>
        <item m="1" x="1252"/>
        <item m="1" x="1253"/>
        <item m="1" x="1213"/>
        <item m="1" x="1438"/>
        <item m="1" x="1037"/>
        <item m="1" x="1431"/>
        <item m="1" x="1208"/>
        <item m="1" x="1951"/>
        <item m="1" x="1713"/>
        <item m="1" x="949"/>
        <item m="1" x="1952"/>
        <item m="1" x="1714"/>
        <item m="1" x="2170"/>
        <item m="1" x="1538"/>
        <item m="1" x="1135"/>
        <item m="1" x="2172"/>
        <item m="1" x="1293"/>
        <item m="1" x="2173"/>
        <item m="1" x="1035"/>
        <item m="1" x="2112"/>
        <item m="1" x="1971"/>
        <item m="1" x="1395"/>
        <item m="1" x="1737"/>
        <item m="1" x="1068"/>
        <item m="1" x="555"/>
        <item m="1" x="1043"/>
        <item m="1" x="1038"/>
        <item m="1" x="1954"/>
        <item m="1" x="876"/>
        <item m="1" x="689"/>
        <item m="1" x="690"/>
        <item m="1" x="1939"/>
        <item m="1" x="1955"/>
        <item m="1" x="1325"/>
        <item m="1" x="970"/>
        <item m="1" x="2202"/>
        <item m="1" x="1956"/>
        <item m="1" x="1685"/>
        <item m="1" x="1041"/>
        <item m="1" x="2113"/>
        <item m="1" x="668"/>
        <item m="1" x="1019"/>
        <item m="1" x="1817"/>
        <item m="1" x="1999"/>
        <item m="1" x="1020"/>
        <item m="1" x="2131"/>
        <item m="1" x="1727"/>
        <item m="1" x="783"/>
        <item m="1" x="1385"/>
        <item m="1" x="1427"/>
        <item m="1" x="1355"/>
        <item m="1" x="1827"/>
        <item m="1" x="1660"/>
        <item m="1" x="815"/>
        <item m="1" x="663"/>
        <item m="1" x="1704"/>
        <item m="1" x="1591"/>
        <item m="1" x="2179"/>
        <item m="1" x="971"/>
        <item m="1" x="1794"/>
        <item m="1" x="1021"/>
        <item m="1" x="2152"/>
        <item m="1" x="2153"/>
        <item m="1" x="1723"/>
        <item m="1" x="1320"/>
        <item m="1" x="1107"/>
        <item m="1" x="825"/>
        <item m="1" x="802"/>
        <item m="1" x="1108"/>
        <item m="1" x="787"/>
        <item m="1" x="1896"/>
        <item m="1" x="1234"/>
        <item m="1" x="634"/>
        <item m="1" x="1235"/>
        <item m="1" x="1064"/>
        <item m="1" x="2189"/>
        <item m="1" x="2110"/>
        <item m="1" x="1073"/>
        <item m="1" x="2018"/>
        <item m="1" x="823"/>
        <item m="1" x="1186"/>
        <item m="1" x="1433"/>
        <item m="1" x="1363"/>
        <item m="1" x="591"/>
        <item m="1" x="1329"/>
        <item m="1" x="1411"/>
        <item m="1" x="1456"/>
        <item m="1" x="2037"/>
        <item m="1" x="2096"/>
        <item m="1" x="824"/>
        <item m="1" x="1337"/>
        <item m="1" x="664"/>
        <item m="1" x="2099"/>
        <item m="1" x="2154"/>
        <item m="1" x="972"/>
        <item m="1" x="973"/>
        <item m="1" x="1075"/>
        <item m="1" x="1494"/>
        <item m="1" x="1602"/>
        <item m="1" x="1603"/>
        <item m="1" x="1788"/>
        <item m="1" x="1789"/>
        <item m="1" x="1466"/>
        <item m="1" x="1851"/>
        <item m="1" x="1852"/>
        <item m="1" x="556"/>
        <item m="1" x="2016"/>
        <item m="1" x="1686"/>
        <item m="1" x="2180"/>
        <item m="1" x="2132"/>
        <item m="1" x="2078"/>
        <item m="1" x="1069"/>
        <item m="1" x="1036"/>
        <item m="1" x="1972"/>
        <item m="1" x="1609"/>
        <item m="1" x="831"/>
        <item m="1" x="832"/>
        <item m="1" x="1973"/>
        <item m="1" x="888"/>
        <item m="1" x="891"/>
        <item m="1" x="1001"/>
        <item m="1" x="1360"/>
        <item m="1" x="1361"/>
        <item m="1" x="1065"/>
        <item m="1" x="1362"/>
        <item m="1" x="1741"/>
        <item m="1" x="1974"/>
        <item m="1" x="892"/>
        <item m="1" x="893"/>
        <item m="1" x="985"/>
        <item m="1" x="894"/>
        <item m="1" x="986"/>
        <item m="1" x="987"/>
        <item m="1" x="1338"/>
        <item m="1" x="988"/>
        <item m="1" x="989"/>
        <item m="1" x="1339"/>
        <item m="1" x="1975"/>
        <item m="1" x="1811"/>
        <item m="1" x="1812"/>
        <item m="1" x="1813"/>
        <item m="1" x="1976"/>
        <item m="1" x="1814"/>
        <item m="1" x="1340"/>
        <item m="1" x="1359"/>
        <item m="1" x="1341"/>
        <item m="1" x="990"/>
        <item m="1" x="1342"/>
        <item m="1" x="1004"/>
        <item m="1" x="1578"/>
        <item m="1" x="2025"/>
        <item m="1" x="1683"/>
        <item m="1" x="714"/>
        <item m="1" x="1754"/>
        <item m="1" x="1506"/>
        <item m="1" x="1217"/>
        <item m="1" x="715"/>
        <item m="1" x="1218"/>
        <item m="1" x="1815"/>
        <item m="1" x="1343"/>
        <item m="1" x="2114"/>
        <item m="1" x="2115"/>
        <item m="1" x="932"/>
        <item m="1" x="1129"/>
        <item m="1" x="1720"/>
        <item m="1" x="1631"/>
        <item m="1" x="1632"/>
        <item m="1" x="605"/>
        <item m="1" x="1721"/>
        <item m="1" x="1876"/>
        <item m="1" x="2031"/>
        <item m="1" x="2032"/>
        <item m="1" x="2076"/>
        <item m="1" x="1066"/>
        <item m="1" x="1658"/>
        <item m="1" x="677"/>
        <item m="1" x="1335"/>
        <item m="1" x="1925"/>
        <item m="1" x="1468"/>
        <item m="1" x="1574"/>
        <item m="1" x="1600"/>
        <item m="1" x="1313"/>
        <item m="1" x="1594"/>
        <item m="1" x="2130"/>
        <item m="1" x="909"/>
        <item m="1" x="869"/>
        <item m="1" x="1583"/>
        <item m="1" x="1488"/>
        <item m="1" x="1236"/>
        <item m="1" x="1301"/>
        <item m="1" x="1947"/>
        <item m="1" x="797"/>
        <item m="1" x="693"/>
        <item m="1" x="2155"/>
        <item m="1" x="1467"/>
        <item m="1" x="968"/>
        <item m="1" x="975"/>
        <item m="1" x="2071"/>
        <item m="1" x="1230"/>
        <item m="1" x="2199"/>
        <item m="1" x="1662"/>
        <item m="1" x="1663"/>
        <item m="1" x="948"/>
        <item m="1" x="1516"/>
        <item m="1" x="1762"/>
        <item m="1" x="734"/>
        <item m="1" x="1256"/>
        <item m="1" x="592"/>
        <item m="1" x="2163"/>
        <item m="1" x="2164"/>
        <item m="1" x="1531"/>
        <item m="1" x="918"/>
        <item m="1" x="1669"/>
        <item m="1" x="1670"/>
        <item m="1" x="1243"/>
        <item m="1" x="1076"/>
        <item m="1" x="2000"/>
        <item m="1" x="659"/>
        <item m="1" x="2063"/>
        <item m="1" x="1102"/>
        <item m="1" x="1533"/>
        <item m="1" x="1018"/>
        <item m="1" x="759"/>
        <item m="1" x="1103"/>
        <item m="1" x="1441"/>
        <item m="1" x="872"/>
        <item m="1" x="1272"/>
        <item m="1" x="1434"/>
        <item m="1" x="1505"/>
        <item m="1" x="1263"/>
        <item m="1" x="1907"/>
        <item m="1" x="1931"/>
        <item m="1" x="2161"/>
        <item m="1" x="1706"/>
        <item m="1" x="2038"/>
        <item m="1" x="895"/>
        <item m="1" x="1255"/>
        <item m="1" x="962"/>
        <item m="1" x="1916"/>
        <item m="1" x="1917"/>
        <item m="1" x="917"/>
        <item m="1" x="654"/>
        <item m="1" x="757"/>
        <item m="1" x="695"/>
        <item m="1" x="1918"/>
        <item m="1" x="1803"/>
        <item m="1" x="933"/>
        <item m="1" x="1498"/>
        <item m="1" x="1119"/>
        <item m="1" x="1275"/>
        <item m="1" x="724"/>
        <item m="1" x="572"/>
        <item m="1" x="995"/>
        <item m="1" x="1911"/>
        <item m="1" x="1900"/>
        <item m="1" x="2068"/>
        <item m="1" x="1327"/>
        <item m="1" x="568"/>
        <item m="1" x="922"/>
        <item m="1" x="1919"/>
        <item m="1" x="1595"/>
        <item m="1" x="651"/>
        <item m="1" x="1203"/>
        <item m="1" x="1204"/>
        <item m="1" x="730"/>
        <item m="1" x="1679"/>
        <item m="1" x="1316"/>
        <item m="1" x="731"/>
        <item m="1" x="1920"/>
        <item m="1" x="829"/>
        <item m="1" x="1185"/>
        <item m="1" x="1555"/>
        <item m="1" x="1821"/>
        <item m="1" x="1205"/>
        <item m="1" x="773"/>
        <item m="1" x="1345"/>
        <item m="1" x="652"/>
        <item m="1" x="1022"/>
        <item m="1" x="2193"/>
        <item m="1" x="1435"/>
        <item m="1" x="1346"/>
        <item m="1" x="1822"/>
        <item m="1" x="1328"/>
        <item m="1" x="774"/>
        <item m="1" x="2147"/>
        <item m="1" x="813"/>
        <item m="1" x="2174"/>
        <item m="1" x="1455"/>
        <item m="1" x="1347"/>
        <item m="1" x="1317"/>
        <item m="1" x="1921"/>
        <item m="1" x="1166"/>
        <item m="1" x="1823"/>
        <item m="1" x="885"/>
        <item m="1" x="1307"/>
        <item m="1" x="2039"/>
        <item m="1" x="573"/>
        <item m="1" x="644"/>
        <item m="1" x="1657"/>
        <item m="1" x="1028"/>
        <item m="1" x="1178"/>
        <item m="1" x="1042"/>
        <item m="1" x="1937"/>
        <item m="1" x="1661"/>
        <item m="1" x="1959"/>
        <item m="1" x="2103"/>
        <item m="1" x="842"/>
        <item m="1" x="1049"/>
        <item m="1" x="1908"/>
        <item m="1" x="1997"/>
        <item m="1" x="1705"/>
        <item m="1" x="1769"/>
        <item m="1" x="2017"/>
        <item m="1" x="1770"/>
        <item m="1" x="1771"/>
        <item m="1" x="2090"/>
        <item m="1" x="1772"/>
        <item m="1" x="2162"/>
        <item m="1" x="732"/>
        <item m="1" x="2123"/>
        <item m="1" x="1173"/>
        <item m="1" x="1285"/>
        <item m="1" x="1175"/>
        <item m="1" x="1220"/>
        <item m="1" x="1756"/>
        <item m="1" x="1384"/>
        <item m="1" x="1098"/>
        <item m="1" x="609"/>
        <item m="1" x="1023"/>
        <item m="1" x="1371"/>
        <item m="1" x="2145"/>
        <item m="1" x="1945"/>
        <item m="1" x="1833"/>
        <item m="1" x="964"/>
        <item m="1" x="877"/>
        <item m="1" x="1928"/>
        <item m="1" x="1526"/>
        <item m="1" x="1284"/>
        <item m="1" x="1862"/>
        <item m="1" x="1181"/>
        <item m="1" x="1318"/>
        <item m="1" x="1273"/>
        <item m="1" x="2192"/>
        <item m="1" x="636"/>
        <item m="1" x="1576"/>
        <item m="1" x="901"/>
        <item m="1" x="1397"/>
        <item m="1" x="692"/>
        <item m="1" x="2048"/>
        <item m="1" x="873"/>
        <item m="1" x="1568"/>
        <item m="1" x="2129"/>
        <item m="1" x="1128"/>
        <item m="1" x="594"/>
        <item m="1" x="665"/>
        <item m="1" x="1573"/>
        <item m="1" x="2133"/>
        <item m="1" x="1462"/>
        <item m="1" x="1804"/>
        <item m="1" x="1270"/>
        <item m="1" x="1708"/>
        <item m="1" x="1459"/>
        <item m="1" x="905"/>
        <item m="1" x="2050"/>
        <item m="1" x="1778"/>
        <item m="1" x="1731"/>
        <item m="1" x="1495"/>
        <item m="1" x="628"/>
        <item m="1" x="1303"/>
        <item m="1" x="978"/>
        <item m="1" x="1484"/>
        <item m="1" x="799"/>
        <item m="1" x="1024"/>
        <item m="1" x="2138"/>
        <item m="1" x="1117"/>
        <item m="1" x="1040"/>
        <item m="1" x="2151"/>
        <item m="1" x="1401"/>
        <item m="1" x="1687"/>
        <item m="1" x="723"/>
        <item m="1" x="1158"/>
        <item m="1" x="1424"/>
        <item m="1" x="1633"/>
        <item m="1" x="1571"/>
        <item m="1" x="2092"/>
        <item m="1" x="1033"/>
        <item m="1" x="1302"/>
        <item m="1" x="1844"/>
        <item m="1" x="1807"/>
        <item m="1" x="649"/>
        <item m="1" x="1891"/>
        <item m="1" x="1890"/>
        <item m="1" x="1524"/>
        <item m="1" x="1095"/>
        <item m="1" x="2065"/>
        <item m="1" x="702"/>
        <item m="1" x="545"/>
        <item m="1" x="2066"/>
        <item m="1" x="703"/>
        <item m="1" x="546"/>
        <item m="1" x="853"/>
        <item m="1" x="1229"/>
        <item m="1" x="1567"/>
        <item m="1" x="1461"/>
        <item m="1" x="1605"/>
        <item m="1" x="1548"/>
        <item m="1" x="1843"/>
        <item m="1" x="1856"/>
        <item m="1" x="1391"/>
        <item m="1" x="1413"/>
        <item m="1" x="1857"/>
        <item m="1" x="1659"/>
        <item m="1" x="1764"/>
        <item m="1" x="2159"/>
        <item m="1" x="1245"/>
        <item m="1" x="1392"/>
        <item m="1" x="856"/>
        <item m="1" x="1584"/>
        <item m="1" x="942"/>
        <item m="1" x="1052"/>
        <item m="1" x="685"/>
        <item m="1" x="1053"/>
        <item m="1" x="686"/>
        <item m="1" x="1348"/>
        <item m="1" x="1386"/>
        <item m="1" x="2086"/>
        <item m="1" x="1246"/>
        <item m="1" x="613"/>
        <item m="1" x="1096"/>
        <item m="1" x="1477"/>
        <item m="1" x="1137"/>
        <item m="1" x="1005"/>
        <item m="1" x="1138"/>
        <item m="1" x="1991"/>
        <item m="1" x="2185"/>
        <item m="1" x="1054"/>
        <item m="1" x="1439"/>
        <item m="1" x="1801"/>
        <item m="1" x="1802"/>
        <item m="1" x="1050"/>
        <item m="1" x="1375"/>
        <item m="1" x="1559"/>
        <item m="1" x="1450"/>
        <item m="1" x="1560"/>
        <item m="1" x="1451"/>
        <item m="1" x="1561"/>
        <item m="1" x="1562"/>
        <item m="1" x="1452"/>
        <item m="1" x="1247"/>
        <item m="1" x="1691"/>
        <item m="1" x="1351"/>
        <item m="1" x="565"/>
        <item m="1" x="1352"/>
        <item m="1" x="566"/>
        <item m="1" x="1353"/>
        <item m="1" x="567"/>
        <item m="1" x="1003"/>
        <item m="1" x="666"/>
        <item m="1" x="1479"/>
        <item m="1" x="1248"/>
        <item m="1" x="1858"/>
        <item m="1" x="1819"/>
        <item m="1" x="1154"/>
        <item m="1" x="862"/>
        <item m="1" x="1722"/>
        <item m="1" x="925"/>
        <item m="1" x="2125"/>
        <item m="1" x="717"/>
        <item m="1" x="781"/>
        <item m="1" x="718"/>
        <item m="1" x="1377"/>
        <item m="1" x="2127"/>
        <item m="1" x="1635"/>
        <item m="1" x="1306"/>
        <item m="1" x="1875"/>
        <item m="1" x="1532"/>
        <item m="1" x="2067"/>
        <item m="1" x="569"/>
        <item m="1" x="616"/>
        <item m="1" x="1946"/>
        <item m="1" x="736"/>
        <item m="1" x="1421"/>
        <item m="1" x="1187"/>
        <item m="1" x="951"/>
        <item m="1" x="2194"/>
        <item m="1" x="914"/>
        <item m="1" x="2089"/>
        <item m="1" x="1656"/>
        <item m="1" x="1211"/>
        <item m="1" x="617"/>
        <item m="1" x="1859"/>
        <item m="1" x="1535"/>
        <item m="1" x="1116"/>
        <item m="1" x="1992"/>
        <item m="1" x="541"/>
        <item m="1" x="1121"/>
        <item m="1" x="2040"/>
        <item m="1" x="650"/>
        <item m="1" x="2149"/>
        <item m="1" x="1745"/>
        <item m="1" x="2128"/>
        <item m="1" x="1026"/>
        <item m="1" x="2165"/>
        <item m="1" x="1983"/>
        <item m="1" x="1944"/>
        <item m="1" x="1254"/>
        <item m="1" x="2122"/>
        <item m="1" x="1055"/>
        <item m="1" x="1056"/>
        <item m="1" x="1169"/>
        <item m="1" x="1170"/>
        <item m="1" x="1171"/>
        <item m="1" x="1172"/>
        <item m="1" x="542"/>
        <item m="1" x="543"/>
        <item m="1" x="903"/>
        <item m="1" x="2116"/>
        <item m="1" x="1081"/>
        <item m="1" x="1513"/>
        <item m="1" x="1585"/>
        <item m="1" x="1901"/>
        <item m="1" x="976"/>
        <item m="1" x="1760"/>
        <item m="1" x="1511"/>
        <item m="1" x="554"/>
        <item m="1" x="913"/>
        <item m="1" x="698"/>
        <item m="1" x="854"/>
        <item m="1" x="1381"/>
        <item m="1" x="597"/>
        <item m="1" x="804"/>
        <item m="1" x="1837"/>
        <item m="1" x="1964"/>
        <item m="1" x="1365"/>
        <item m="1" x="871"/>
        <item m="1" x="2046"/>
        <item m="1" x="1775"/>
        <item m="1" x="1586"/>
        <item m="1" x="1650"/>
        <item m="1" x="1978"/>
        <item m="1" x="602"/>
        <item m="1" x="1667"/>
        <item m="1" x="769"/>
        <item m="1" x="1032"/>
        <item m="1" x="981"/>
        <item m="1" x="1905"/>
        <item m="1" x="1160"/>
        <item m="1" x="889"/>
        <item m="1" x="1216"/>
        <item m="1" x="1177"/>
        <item m="1" x="1924"/>
        <item m="1" x="1816"/>
        <item m="1" x="882"/>
        <item m="1" x="621"/>
        <item m="1" x="1031"/>
        <item m="1" x="640"/>
        <item m="1" x="960"/>
        <item m="1" x="2175"/>
        <item m="1" x="927"/>
        <item m="1" x="1806"/>
        <item m="1" x="2085"/>
        <item m="1" x="772"/>
        <item m="1" x="2146"/>
        <item m="1" x="1162"/>
        <item m="1" x="1380"/>
        <item m="1" x="940"/>
        <item m="1" x="1621"/>
        <item m="1" x="1091"/>
        <item m="1" x="1478"/>
        <item m="1" x="1885"/>
        <item m="1" x="1903"/>
        <item m="1" x="700"/>
        <item m="1" x="1294"/>
        <item m="1" x="1079"/>
        <item m="1" x="638"/>
        <item m="1" x="1840"/>
        <item m="1" x="1949"/>
        <item m="1" x="1841"/>
        <item m="1" x="1909"/>
        <item m="1" x="2204"/>
        <item m="1" x="1725"/>
        <item m="1" x="1767"/>
        <item m="1" x="1518"/>
        <item m="1" x="1995"/>
        <item m="1" x="828"/>
        <item m="1" x="1321"/>
        <item m="1" x="1085"/>
        <item m="1" x="1668"/>
        <item m="1" x="2064"/>
        <item m="1" x="588"/>
        <item m="1" x="1653"/>
        <item m="1" x="673"/>
        <item m="1" x="2126"/>
        <item m="1" x="1309"/>
        <item m="1" x="961"/>
        <item m="1" x="1310"/>
        <item m="1" x="1872"/>
        <item m="1" x="1873"/>
        <item m="1" x="1874"/>
        <item m="1" x="898"/>
        <item m="1" x="1164"/>
        <item m="1" x="899"/>
        <item m="1" x="805"/>
        <item m="1" x="2004"/>
        <item m="1" x="1370"/>
        <item m="1" x="1742"/>
        <item m="1" x="1935"/>
        <item m="1" x="1551"/>
        <item m="1" x="1300"/>
        <item m="1" x="1444"/>
        <item m="1" x="2181"/>
        <item m="1" x="1889"/>
        <item m="1" x="1835"/>
        <item m="1" x="1159"/>
        <item m="1" x="2013"/>
        <item m="1" x="1680"/>
        <item m="1" x="1442"/>
        <item m="1" x="956"/>
        <item m="1" x="1832"/>
        <item m="1" x="751"/>
        <item m="1" x="624"/>
        <item m="1" x="625"/>
        <item m="1" x="687"/>
        <item m="1" x="780"/>
        <item m="1" x="1693"/>
        <item m="1" x="1354"/>
        <item m="1" x="1747"/>
        <item m="1" x="887"/>
        <item m="1" x="2121"/>
        <item m="1" x="1805"/>
        <item m="1" x="1163"/>
        <item m="1" x="1820"/>
        <item m="1" x="1962"/>
        <item m="1" x="1936"/>
        <item m="1" x="1449"/>
        <item m="1" x="1870"/>
        <item m="1" x="1645"/>
        <item m="1" x="1515"/>
        <item m="1" x="883"/>
        <item m="1" x="575"/>
        <item m="1" x="1932"/>
        <item m="1" x="1071"/>
        <item m="1" x="1239"/>
        <item m="1" x="2072"/>
        <item m="1" x="843"/>
        <item m="1" x="1712"/>
        <item m="1" x="1634"/>
        <item m="1" x="1967"/>
        <item m="1" x="595"/>
        <item m="1" x="1101"/>
        <item m="1" x="2093"/>
        <item m="1" x="1943"/>
        <item m="1" x="1261"/>
        <item m="1" x="1378"/>
        <item m="1" x="1740"/>
        <item m="1" x="2198"/>
        <item m="1" x="1072"/>
        <item m="1" x="1084"/>
        <item m="1" x="1556"/>
        <item m="1" x="623"/>
        <item m="1" x="656"/>
        <item m="1" x="1898"/>
        <item m="1" x="1115"/>
        <item m="1" x="631"/>
        <item m="1" x="1067"/>
        <item m="1" x="840"/>
        <item m="1" x="1711"/>
        <item m="1" x="1474"/>
        <item m="1" x="2156"/>
        <item m="1" x="2108"/>
        <item m="1" x="620"/>
        <item m="1" x="1577"/>
        <item m="1" x="1090"/>
        <item m="1" x="1475"/>
        <item m="1" x="1665"/>
        <item m="1" x="647"/>
        <item m="1" x="770"/>
        <item m="1" x="1953"/>
        <item m="1" x="1620"/>
        <item m="1" x="696"/>
        <item m="1" x="1831"/>
        <item m="1" x="1941"/>
        <item m="1" x="1710"/>
        <item m="1" x="2077"/>
        <item m="1" x="830"/>
        <item m="1" x="2137"/>
        <item m="1" x="618"/>
        <item m="1" x="1676"/>
        <item m="1" x="2080"/>
        <item m="1" x="749"/>
        <item m="1" x="735"/>
        <item m="1" x="1432"/>
        <item m="1" x="1323"/>
        <item m="1" x="576"/>
        <item m="1" x="1994"/>
        <item m="1" x="1262"/>
        <item m="1" x="570"/>
        <item m="1" x="1257"/>
        <item m="1" x="1808"/>
        <item m="1" x="1198"/>
        <item m="1" x="944"/>
        <item m="1" x="1209"/>
        <item m="1" x="750"/>
        <item m="1" x="1260"/>
        <item m="1" x="1963"/>
        <item m="1" x="2111"/>
        <item m="1" x="1849"/>
        <item m="1" x="1598"/>
        <item m="1" x="582"/>
        <item m="1" x="722"/>
        <item m="1" x="1087"/>
        <item m="1" x="1333"/>
        <item m="1" x="1825"/>
        <item m="1" x="879"/>
        <item m="1" x="1134"/>
        <item m="1" x="596"/>
        <item m="1" x="1902"/>
        <item m="1" x="716"/>
        <item m="1" x="2160"/>
        <item m="1" x="548"/>
        <item m="1" x="549"/>
        <item m="1" x="1863"/>
        <item m="1" x="551"/>
        <item m="1" x="676"/>
        <item m="1" x="1993"/>
        <item m="1" x="1929"/>
        <item m="1" x="681"/>
        <item m="1" x="682"/>
        <item m="1" x="680"/>
        <item m="1" x="1554"/>
        <item m="1" x="1279"/>
        <item m="1" x="1930"/>
        <item m="1" x="1223"/>
        <item m="1" x="1960"/>
        <item m="1" x="683"/>
        <item m="1" x="622"/>
        <item m="1" x="641"/>
        <item m="1" x="1639"/>
        <item m="1" x="1899"/>
        <item m="1" x="1297"/>
        <item m="1" x="1675"/>
        <item m="1" x="1126"/>
        <item m="1" x="1927"/>
        <item m="1" x="2056"/>
        <item m="1" x="1739"/>
        <item m="1" x="2070"/>
        <item m="1" x="1968"/>
        <item m="1" x="1800"/>
        <item m="1" x="2117"/>
        <item m="1" x="2150"/>
        <item m="1" x="1271"/>
        <item m="1" x="626"/>
        <item m="1" x="2069"/>
        <item m="1" x="1542"/>
        <item m="1" x="1543"/>
        <item m="1" x="1544"/>
        <item m="1" x="2005"/>
        <item m="1" x="2006"/>
        <item m="1" x="2007"/>
        <item m="1" x="2043"/>
        <item m="1" x="706"/>
        <item m="1" x="669"/>
        <item m="1" x="2079"/>
        <item m="1" x="1545"/>
        <item m="1" x="1546"/>
        <item m="1" x="1547"/>
        <item m="1" x="2008"/>
        <item m="1" x="2009"/>
        <item m="1" x="2010"/>
        <item m="1" x="1266"/>
        <item m="1" x="707"/>
        <item m="1" x="670"/>
        <item m="1" x="19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0">
        <item x="0"/>
        <item x="1"/>
        <item x="2"/>
        <item x="3"/>
        <item x="4"/>
        <item x="5"/>
        <item x="6"/>
        <item x="7"/>
        <item x="8"/>
        <item t="default"/>
      </items>
    </pivotField>
    <pivotField compact="0" outline="0" showAll="0"/>
    <pivotField compact="0" outline="0" showAll="0"/>
    <pivotField name="No Kuitansi" axis="axisRow" compact="0" outline="0" showAll="0" defaultSubtotal="0">
      <items count="1905">
        <item x="296"/>
        <item m="1" x="886"/>
        <item m="1" x="1033"/>
        <item m="1" x="1063"/>
        <item m="1" x="1094"/>
        <item m="1" x="1129"/>
        <item m="1" x="1164"/>
        <item m="1" x="1199"/>
        <item m="1" x="981"/>
        <item m="1" x="1008"/>
        <item m="1" x="1035"/>
        <item m="1" x="1065"/>
        <item m="1" x="1096"/>
        <item m="1" x="1131"/>
        <item m="1" x="1166"/>
        <item m="1" x="1201"/>
        <item m="1" x="1231"/>
        <item m="1" x="1257"/>
        <item m="1" x="1038"/>
        <item m="1" x="1068"/>
        <item m="1" x="1099"/>
        <item m="1" x="1134"/>
        <item m="1" x="1169"/>
        <item m="1" x="1203"/>
        <item m="1" x="1233"/>
        <item m="1" x="1259"/>
        <item m="1" x="1277"/>
        <item m="1" x="1292"/>
        <item m="1" x="1103"/>
        <item m="1" x="1137"/>
        <item m="1" x="1172"/>
        <item m="1" x="1205"/>
        <item x="36"/>
        <item x="37"/>
        <item x="38"/>
        <item x="39"/>
        <item x="40"/>
        <item x="52"/>
        <item x="54"/>
        <item x="56"/>
        <item x="58"/>
        <item x="60"/>
        <item x="61"/>
        <item x="59"/>
        <item x="57"/>
        <item x="55"/>
        <item x="53"/>
        <item m="1" x="1367"/>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79"/>
        <item m="1" x="1515"/>
        <item m="1" x="1554"/>
        <item m="1" x="1592"/>
        <item m="1" x="1356"/>
        <item m="1" x="1381"/>
        <item m="1" x="1414"/>
        <item m="1" x="1447"/>
        <item m="1" x="1485"/>
        <item m="1" x="1520"/>
        <item m="1" x="1561"/>
        <item m="1" x="1598"/>
        <item m="1" x="1633"/>
        <item m="1" x="1667"/>
        <item m="1" x="1418"/>
        <item m="1" x="1451"/>
        <item m="1" x="1489"/>
        <item m="1" x="1524"/>
        <item m="1" x="1566"/>
        <item m="1" x="1602"/>
        <item m="1" x="1638"/>
        <item m="1" x="1672"/>
        <item m="1" x="1700"/>
        <item m="1" x="1729"/>
        <item m="1" x="937"/>
        <item m="1" x="960"/>
        <item m="1" x="985"/>
        <item m="1" x="1013"/>
        <item m="1" x="1041"/>
        <item m="1" x="1072"/>
        <item m="1" x="1104"/>
        <item m="1" x="1138"/>
        <item m="1" x="1173"/>
        <item m="1" x="1206"/>
        <item m="1" x="987"/>
        <item m="1" x="1015"/>
        <item m="1" x="1043"/>
        <item m="1" x="1074"/>
        <item m="1" x="1106"/>
        <item m="1" x="1140"/>
        <item m="1" x="1175"/>
        <item m="1" x="1208"/>
        <item m="1" x="1236"/>
        <item m="1" x="1262"/>
        <item m="1" x="1044"/>
        <item m="1" x="1075"/>
        <item m="1" x="1107"/>
        <item m="1" x="1141"/>
        <item m="1" x="1176"/>
        <item m="1" x="1210"/>
        <item m="1" x="1238"/>
        <item m="1" x="1263"/>
        <item m="1" x="1280"/>
        <item m="1" x="1295"/>
        <item m="1" x="1109"/>
        <item m="1" x="1143"/>
        <item m="1" x="1177"/>
        <item m="1" x="1211"/>
        <item m="1" x="1239"/>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334"/>
        <item m="1" x="1358"/>
        <item m="1" x="1384"/>
        <item m="1" x="1419"/>
        <item m="1" x="1452"/>
        <item m="1" x="1490"/>
        <item m="1" x="1525"/>
        <item m="1" x="1319"/>
        <item m="1" x="1337"/>
        <item m="1" x="1079"/>
        <item m="1" x="1113"/>
        <item m="1" x="1148"/>
        <item m="1" x="1182"/>
        <item m="1" x="1215"/>
        <item m="1" x="1243"/>
        <item m="1" x="1266"/>
        <item m="1" x="1051"/>
        <item m="1" x="1082"/>
        <item m="1" x="1116"/>
        <item m="1" x="1151"/>
        <item m="1" x="1185"/>
        <item m="1" x="1219"/>
        <item m="1" x="1155"/>
        <item m="1" x="1189"/>
        <item m="1" x="1223"/>
        <item m="1" x="1250"/>
        <item m="1" x="1271"/>
        <item m="1" x="1286"/>
        <item m="1" x="1301"/>
        <item m="1" x="1315"/>
        <item m="1" x="1332"/>
        <item m="1" x="1192"/>
        <item m="1" x="1225"/>
        <item m="1" x="1252"/>
        <item m="1" x="1273"/>
        <item m="1" x="1288"/>
        <item m="1" x="1303"/>
        <item m="1" x="1317"/>
        <item m="1" x="1335"/>
        <item m="1" x="1359"/>
        <item m="1" x="1385"/>
        <item m="1" x="1255"/>
        <item m="1" x="1275"/>
        <item m="1" x="1290"/>
        <item m="1" x="1305"/>
        <item m="1" x="1320"/>
        <item m="1" x="1338"/>
        <item m="1" x="1361"/>
        <item m="1" x="1387"/>
        <item m="1" x="1421"/>
        <item m="1" x="1454"/>
        <item m="1" x="1291"/>
        <item m="1" x="1306"/>
        <item m="1" x="1321"/>
        <item m="1" x="1340"/>
        <item m="1" x="1363"/>
        <item m="1" x="1390"/>
        <item m="1" x="1424"/>
        <item m="1" x="1456"/>
        <item m="1" x="1493"/>
        <item m="1" x="1529"/>
        <item m="1" x="1322"/>
        <item m="1" x="1341"/>
        <item m="1" x="1364"/>
        <item m="1" x="1392"/>
        <item m="1" x="1426"/>
        <item m="1" x="1458"/>
        <item m="1" x="1495"/>
        <item m="1" x="1531"/>
        <item m="1" x="1571"/>
        <item m="1" x="1606"/>
        <item m="1" x="1365"/>
        <item m="1" x="1393"/>
        <item m="1" x="1740"/>
        <item m="1" x="1764"/>
        <item m="1" x="1791"/>
        <item m="1" x="1820"/>
        <item m="1" x="1852"/>
        <item m="1" x="1889"/>
        <item m="1" x="319"/>
        <item m="1" x="358"/>
        <item m="1" x="394"/>
        <item m="1" x="429"/>
        <item m="1" x="1794"/>
        <item m="1" x="1823"/>
        <item m="1" x="1855"/>
        <item m="1" x="1892"/>
        <item m="1" x="322"/>
        <item m="1" x="361"/>
        <item m="1" x="397"/>
        <item m="1" x="431"/>
        <item m="1" x="463"/>
        <item m="1" x="490"/>
        <item m="1" x="1860"/>
        <item m="1" x="1897"/>
        <item m="1" x="327"/>
        <item m="1" x="365"/>
        <item m="1" x="401"/>
        <item m="1" x="435"/>
        <item m="1" x="467"/>
        <item m="1" x="492"/>
        <item m="1" x="516"/>
        <item m="1" x="539"/>
        <item m="1" x="331"/>
        <item m="1" x="369"/>
        <item m="1" x="405"/>
        <item m="1" x="438"/>
        <item m="1" x="470"/>
        <item m="1" x="495"/>
        <item m="1" x="519"/>
        <item m="1" x="541"/>
        <item m="1" x="560"/>
        <item m="1" x="577"/>
        <item m="1" x="1342"/>
        <item m="1" x="1366"/>
        <item m="1" x="1394"/>
        <item m="1" x="1427"/>
        <item m="1" x="1459"/>
        <item m="1" x="1496"/>
        <item m="1" x="1533"/>
        <item m="1" x="1573"/>
        <item m="1" x="1608"/>
        <item m="1" x="1643"/>
        <item m="1" x="1395"/>
        <item m="1" x="1428"/>
        <item m="1" x="1460"/>
        <item m="1" x="1497"/>
        <item m="1" x="1534"/>
        <item m="1" x="1574"/>
        <item m="1" x="1609"/>
        <item m="1" x="1644"/>
        <item m="1" x="1676"/>
        <item m="1" x="1705"/>
        <item m="1" x="1461"/>
        <item m="1" x="1498"/>
        <item m="1" x="1535"/>
        <item m="1" x="1575"/>
        <item m="1" x="1610"/>
        <item m="1" x="1645"/>
        <item m="1" x="1677"/>
        <item m="1" x="1706"/>
        <item m="1" x="1734"/>
        <item m="1" x="1759"/>
        <item m="1" x="1536"/>
        <item m="1" x="1576"/>
        <item m="1" x="1611"/>
        <item m="1" x="1646"/>
        <item m="1" x="1679"/>
        <item m="1" x="1708"/>
        <item m="1" x="1736"/>
        <item m="1" x="1761"/>
        <item m="1" x="1788"/>
        <item m="1" x="1817"/>
        <item m="1" x="1612"/>
        <item m="1" x="1649"/>
        <item m="1" x="1681"/>
        <item m="1" x="1710"/>
        <item m="1" x="1738"/>
        <item m="1" x="1864"/>
        <item m="1" x="1901"/>
        <item m="1" x="332"/>
        <item m="1" x="370"/>
        <item m="1" x="406"/>
        <item m="1" x="439"/>
        <item m="1" x="1802"/>
        <item m="1" x="1833"/>
        <item m="1" x="1867"/>
        <item m="1" x="297"/>
        <item m="1" x="336"/>
        <item m="1" x="373"/>
        <item m="1" x="409"/>
        <item m="1" x="442"/>
        <item m="1" x="473"/>
        <item m="1" x="497"/>
        <item m="1" x="1872"/>
        <item m="1" x="301"/>
        <item m="1" x="340"/>
        <item m="1" x="376"/>
        <item m="1" x="412"/>
        <item m="1" x="445"/>
        <item m="1" x="476"/>
        <item m="1" x="523"/>
        <item m="1" x="544"/>
        <item m="1" x="416"/>
        <item m="1" x="448"/>
        <item m="1" x="501"/>
        <item m="1" x="525"/>
        <item m="1" x="546"/>
        <item m="1" x="564"/>
        <item m="1" x="581"/>
        <item m="1" x="1344"/>
        <item m="1" x="1368"/>
        <item m="1" x="1396"/>
        <item m="1" x="1429"/>
        <item m="1" x="1462"/>
        <item m="1" x="1499"/>
        <item m="1" x="1537"/>
        <item m="1" x="1577"/>
        <item m="1" x="1647"/>
        <item m="1" x="1397"/>
        <item m="1" x="1430"/>
        <item m="1" x="1463"/>
        <item m="1" x="1500"/>
        <item m="1" x="1538"/>
        <item m="1" x="1578"/>
        <item m="1" x="1613"/>
        <item m="1" x="1650"/>
        <item m="1" x="1682"/>
        <item m="1" x="1711"/>
        <item m="1" x="1827"/>
        <item m="1" x="1861"/>
        <item m="1" x="1898"/>
        <item m="1" x="1691"/>
        <item m="1" x="1722"/>
        <item m="1" x="1747"/>
        <item m="1" x="1772"/>
        <item m="1" x="1798"/>
        <item m="1" x="1830"/>
        <item m="1" x="1865"/>
        <item m="1" x="1902"/>
        <item m="1" x="333"/>
        <item m="1" x="371"/>
        <item m="1" x="1750"/>
        <item m="1" x="1777"/>
        <item m="1" x="1803"/>
        <item m="1" x="1834"/>
        <item m="1" x="1868"/>
        <item m="1" x="298"/>
        <item m="1" x="337"/>
        <item m="1" x="374"/>
        <item m="1" x="410"/>
        <item m="1" x="443"/>
        <item m="1" x="1807"/>
        <item m="1" x="1838"/>
        <item m="1" x="1873"/>
        <item m="1" x="302"/>
        <item m="1" x="341"/>
        <item m="1" x="377"/>
        <item m="1" x="413"/>
        <item m="1" x="446"/>
        <item m="1" x="477"/>
        <item m="1" x="500"/>
        <item m="1" x="1877"/>
        <item m="1" x="307"/>
        <item m="1" x="346"/>
        <item m="1" x="381"/>
        <item m="1" x="417"/>
        <item m="1" x="449"/>
        <item m="1" x="478"/>
        <item m="1" x="502"/>
        <item m="1" x="526"/>
        <item m="1" x="547"/>
        <item m="1" x="350"/>
        <item m="1" x="385"/>
        <item m="1" x="421"/>
        <item m="1" x="453"/>
        <item m="1" x="481"/>
        <item m="1" x="504"/>
        <item m="1" x="527"/>
        <item m="1" x="548"/>
        <item m="1" x="566"/>
        <item m="1" x="583"/>
        <item m="1" x="1345"/>
        <item m="1" x="1369"/>
        <item m="1" x="1398"/>
        <item m="1" x="1431"/>
        <item m="1" x="1464"/>
        <item m="1" x="1501"/>
        <item m="1" x="1539"/>
        <item m="1" x="1579"/>
        <item m="1" x="1614"/>
        <item m="1" x="1651"/>
        <item m="1" x="1399"/>
        <item m="1" x="1432"/>
        <item m="1" x="1465"/>
        <item m="1" x="1502"/>
        <item m="1" x="1540"/>
        <item m="1" x="1580"/>
        <item m="1" x="1615"/>
        <item m="1" x="1652"/>
        <item m="1" x="1683"/>
        <item m="1" x="1713"/>
        <item m="1" x="1469"/>
        <item m="1" x="1505"/>
        <item m="1" x="1543"/>
        <item m="1" x="1583"/>
        <item m="1" x="1618"/>
        <item m="1" x="1654"/>
        <item m="1" x="1684"/>
        <item m="1" x="1715"/>
        <item m="1" x="1742"/>
        <item m="1" x="1767"/>
        <item m="1" x="1548"/>
        <item m="1" x="1587"/>
        <item m="1" x="1622"/>
        <item m="1" x="1659"/>
        <item m="1" x="342"/>
        <item m="1" x="378"/>
        <item m="1" x="414"/>
        <item m="1" x="447"/>
        <item m="1" x="1811"/>
        <item m="1" x="1842"/>
        <item m="1" x="1878"/>
        <item m="1" x="308"/>
        <item m="1" x="347"/>
        <item m="1" x="382"/>
        <item m="1" x="418"/>
        <item m="1" x="450"/>
        <item m="1" x="479"/>
        <item m="1" x="503"/>
        <item m="1" x="1882"/>
        <item m="1" x="311"/>
        <item m="1" x="351"/>
        <item m="1" x="386"/>
        <item m="1" x="422"/>
        <item m="1" x="454"/>
        <item m="1" x="482"/>
        <item m="1" x="505"/>
        <item m="1" x="528"/>
        <item m="1" x="549"/>
        <item m="1" x="354"/>
        <item m="1" x="389"/>
        <item m="1" x="425"/>
        <item m="1" x="457"/>
        <item m="1" x="485"/>
        <item m="1" x="508"/>
        <item m="1" x="530"/>
        <item m="1" x="550"/>
        <item m="1" x="567"/>
        <item m="1" x="584"/>
        <item m="1" x="1346"/>
        <item m="1" x="1370"/>
        <item m="1" x="1400"/>
        <item m="1" x="1433"/>
        <item m="1" x="1466"/>
        <item m="1" x="1503"/>
        <item m="1" x="1541"/>
        <item m="1" x="1581"/>
        <item m="1" x="1616"/>
        <item m="1" x="1653"/>
        <item m="1" x="1403"/>
        <item m="1" x="1436"/>
        <item m="1" x="1470"/>
        <item m="1" x="1506"/>
        <item m="1" x="1544"/>
        <item m="1" x="1584"/>
        <item m="1" x="1619"/>
        <item m="1" x="1655"/>
        <item m="1" x="1685"/>
        <item m="1" x="1716"/>
        <item m="1" x="1474"/>
        <item m="1" x="1510"/>
        <item m="1" x="1549"/>
        <item m="1" x="1588"/>
        <item m="1" x="1623"/>
        <item m="1" x="1660"/>
        <item m="1" x="1688"/>
        <item m="1" x="1718"/>
        <item m="1" x="1744"/>
        <item m="1" x="1770"/>
        <item m="1" x="1555"/>
        <item m="1" x="1593"/>
        <item m="1" x="1627"/>
        <item m="1" x="1662"/>
        <item m="1" x="1692"/>
        <item m="1" x="1723"/>
        <item m="1" x="1748"/>
        <item m="1" x="1773"/>
        <item m="1" x="1799"/>
        <item m="1" x="1831"/>
        <item m="1" x="1634"/>
        <item m="1" x="1668"/>
        <item m="1" x="1696"/>
        <item m="1" x="1726"/>
        <item m="1" x="1751"/>
        <item m="1" x="1778"/>
        <item m="1" x="1804"/>
        <item m="1" x="1835"/>
        <item m="1" x="1869"/>
        <item m="1" x="299"/>
        <item m="1" x="1701"/>
        <item m="1" x="1730"/>
        <item m="1" x="1754"/>
        <item m="1" x="1781"/>
        <item m="1" x="1808"/>
        <item m="1" x="1839"/>
        <item m="1" x="1874"/>
        <item m="1" x="303"/>
        <item m="1" x="343"/>
        <item m="1" x="379"/>
        <item m="1" x="1757"/>
        <item m="1" x="1784"/>
        <item m="1" x="1812"/>
        <item m="1" x="1843"/>
        <item m="1" x="1879"/>
        <item m="1" x="309"/>
        <item m="1" x="348"/>
        <item m="1" x="383"/>
        <item m="1" x="419"/>
        <item m="1" x="451"/>
        <item m="1" x="1815"/>
        <item m="1" x="1846"/>
        <item m="1" x="1883"/>
        <item m="1" x="312"/>
        <item m="1" x="352"/>
        <item m="1" x="387"/>
        <item m="1" x="423"/>
        <item m="1" x="455"/>
        <item m="1" x="483"/>
        <item m="1" x="506"/>
        <item m="1" x="1885"/>
        <item m="1" x="314"/>
        <item m="1" x="355"/>
        <item m="1" x="390"/>
        <item m="1" x="426"/>
        <item m="1" x="458"/>
        <item m="1" x="486"/>
        <item m="1" x="509"/>
        <item m="1" x="531"/>
        <item m="1" x="551"/>
        <item m="1" x="392"/>
        <item m="1" x="428"/>
        <item m="1" x="460"/>
        <item m="1" x="488"/>
        <item m="1" x="511"/>
        <item m="1" x="533"/>
        <item m="1" x="553"/>
        <item m="1" x="569"/>
        <item m="1" x="585"/>
        <item m="1" x="1349"/>
        <item m="1" x="1373"/>
        <item m="1" x="1404"/>
        <item m="1" x="1437"/>
        <item m="1" x="1471"/>
        <item m="1" x="1507"/>
        <item m="1" x="1545"/>
        <item m="1" x="1585"/>
        <item m="1" x="1620"/>
        <item m="1" x="1656"/>
        <item m="1" x="1407"/>
        <item m="1" x="1440"/>
        <item m="1" x="1475"/>
        <item m="1" x="1511"/>
        <item m="1" x="1550"/>
        <item m="1" x="1589"/>
        <item m="1" x="1624"/>
        <item m="1" x="1689"/>
        <item m="1" x="1719"/>
        <item m="1" x="1480"/>
        <item m="1" x="1556"/>
        <item m="1" x="1628"/>
        <item m="1" x="1663"/>
        <item m="1" x="1693"/>
        <item m="1" x="1724"/>
        <item m="1" x="1774"/>
        <item m="1" x="1562"/>
        <item m="1" x="1599"/>
        <item m="1" x="1635"/>
        <item m="1" x="1669"/>
        <item m="1" x="1697"/>
        <item m="1" x="1727"/>
        <item m="1" x="1752"/>
        <item m="1" x="1779"/>
        <item m="1" x="1805"/>
        <item m="1" x="1410"/>
        <item m="1" x="1443"/>
        <item m="1" x="1481"/>
        <item m="1" x="1516"/>
        <item m="1" x="1557"/>
        <item m="1" x="1594"/>
        <item m="1" x="1629"/>
        <item m="1" x="1664"/>
        <item m="1" x="1415"/>
        <item m="1" x="1448"/>
        <item m="1" x="1486"/>
        <item m="1" x="1521"/>
        <item m="1" x="1563"/>
        <item m="1" x="534"/>
        <item m="1" x="554"/>
        <item m="1" x="570"/>
        <item m="1" x="586"/>
        <item m="1" x="598"/>
        <item m="1" x="461"/>
        <item m="1" x="489"/>
        <item m="1" x="512"/>
        <item m="1" x="535"/>
        <item m="1" x="555"/>
        <item m="1" x="571"/>
        <item m="1" x="587"/>
        <item m="1" x="599"/>
        <item m="1" x="610"/>
        <item m="1" x="621"/>
        <item m="1" x="513"/>
        <item m="1" x="536"/>
        <item m="1" x="556"/>
        <item m="1" x="572"/>
        <item m="1" x="588"/>
        <item m="1" x="600"/>
        <item m="1" x="611"/>
        <item m="1" x="622"/>
        <item m="1" x="633"/>
        <item m="1" x="644"/>
        <item m="1" x="557"/>
        <item m="1" x="573"/>
        <item m="1" x="589"/>
        <item m="1" x="601"/>
        <item m="1" x="612"/>
        <item m="1" x="623"/>
        <item m="1" x="634"/>
        <item m="1" x="645"/>
        <item m="1" x="514"/>
        <item m="1" x="537"/>
        <item m="1" x="558"/>
        <item m="1" x="574"/>
        <item m="1" x="590"/>
        <item m="1" x="602"/>
        <item m="1" x="613"/>
        <item m="1" x="624"/>
        <item m="1" x="635"/>
        <item m="1" x="646"/>
        <item m="1" x="575"/>
        <item m="1" x="591"/>
        <item m="1" x="603"/>
        <item m="1" x="614"/>
        <item m="1" x="625"/>
        <item m="1" x="637"/>
        <item m="1" x="648"/>
        <item m="1" x="658"/>
        <item m="1" x="669"/>
        <item m="1" x="592"/>
        <item m="1" x="604"/>
        <item m="1" x="615"/>
        <item m="1" x="626"/>
        <item m="1" x="638"/>
        <item m="1" x="649"/>
        <item m="1" x="660"/>
        <item m="1" x="671"/>
        <item m="1" x="684"/>
        <item m="1" x="699"/>
        <item m="1" x="616"/>
        <item m="1" x="627"/>
        <item m="1" x="639"/>
        <item m="1" x="650"/>
        <item m="1" x="685"/>
        <item m="1" x="700"/>
        <item m="1" x="717"/>
        <item m="1" x="735"/>
        <item m="1" x="640"/>
        <item m="1" x="651"/>
        <item m="1" x="661"/>
        <item m="1" x="672"/>
        <item m="1" x="687"/>
        <item m="1" x="702"/>
        <item m="1" x="719"/>
        <item m="1" x="737"/>
        <item m="1" x="758"/>
        <item m="1" x="778"/>
        <item m="1" x="662"/>
        <item m="1" x="673"/>
        <item m="1" x="688"/>
        <item m="1" x="703"/>
        <item m="1" x="721"/>
        <item m="1" x="739"/>
        <item m="1" x="689"/>
        <item m="1" x="704"/>
        <item m="1" x="722"/>
        <item m="1" x="740"/>
        <item m="1" x="781"/>
        <item m="1" x="664"/>
        <item m="1" x="675"/>
        <item m="1" x="690"/>
        <item m="1" x="705"/>
        <item m="1" x="723"/>
        <item m="1" x="741"/>
        <item m="1" x="761"/>
        <item m="1" x="782"/>
        <item m="1" x="805"/>
        <item m="1" x="828"/>
        <item m="1" x="1856"/>
        <item m="1" x="1893"/>
        <item m="1" x="323"/>
        <item m="1" x="362"/>
        <item m="1" x="398"/>
        <item m="1" x="432"/>
        <item m="1" x="464"/>
        <item m="1" x="491"/>
        <item m="1" x="515"/>
        <item m="1" x="538"/>
        <item m="1" x="328"/>
        <item m="1" x="366"/>
        <item m="1" x="402"/>
        <item m="1" x="436"/>
        <item m="1" x="468"/>
        <item m="1" x="493"/>
        <item m="1" x="517"/>
        <item m="1" x="540"/>
        <item m="1" x="559"/>
        <item m="1" x="576"/>
        <item m="1" x="407"/>
        <item m="1" x="440"/>
        <item m="1" x="471"/>
        <item m="1" x="496"/>
        <item m="1" x="520"/>
        <item m="1" x="542"/>
        <item m="1" x="561"/>
        <item m="1" x="578"/>
        <item m="1" x="593"/>
        <item m="1" x="605"/>
        <item m="1" x="474"/>
        <item m="1" x="498"/>
        <item m="1" x="521"/>
        <item m="1" x="543"/>
        <item m="1" x="562"/>
        <item m="1" x="579"/>
        <item m="1" x="594"/>
        <item m="1" x="606"/>
        <item m="1" x="617"/>
        <item m="1" x="628"/>
        <item m="1" x="524"/>
        <item m="1" x="545"/>
        <item m="1" x="563"/>
        <item m="1" x="580"/>
        <item m="1" x="595"/>
        <item m="1" x="607"/>
        <item m="1" x="618"/>
        <item m="1" x="629"/>
        <item m="1" x="641"/>
        <item m="1" x="652"/>
        <item m="1" x="565"/>
        <item m="1" x="582"/>
        <item m="1" x="596"/>
        <item m="1" x="608"/>
        <item m="1" x="619"/>
        <item m="1" x="630"/>
        <item m="1" x="642"/>
        <item m="1" x="653"/>
        <item m="1" x="663"/>
        <item m="1" x="674"/>
        <item m="1" x="597"/>
        <item m="1" x="609"/>
        <item m="1" x="620"/>
        <item m="1" x="631"/>
        <item m="1" x="806"/>
        <item m="1" x="676"/>
        <item m="1" x="691"/>
        <item m="1" x="706"/>
        <item m="1" x="724"/>
        <item m="1" x="742"/>
        <item m="1" x="762"/>
        <item m="1" x="783"/>
        <item m="1" x="807"/>
        <item m="1" x="829"/>
        <item m="1" x="851"/>
        <item m="1" x="707"/>
        <item m="1" x="725"/>
        <item m="1" x="743"/>
        <item m="1" x="763"/>
        <item m="1" x="784"/>
        <item m="1" x="808"/>
        <item m="1" x="830"/>
        <item m="1" x="852"/>
        <item m="1" x="873"/>
        <item m="1" x="895"/>
        <item m="1" x="746"/>
        <item m="1" x="766"/>
        <item m="1" x="786"/>
        <item m="1" x="810"/>
        <item m="1" x="831"/>
        <item m="1" x="853"/>
        <item m="1" x="874"/>
        <item m="1" x="896"/>
        <item m="1" x="938"/>
        <item m="1" x="789"/>
        <item m="1" x="833"/>
        <item m="1" x="855"/>
        <item m="1" x="875"/>
        <item m="1" x="897"/>
        <item m="1" x="919"/>
        <item m="1" x="939"/>
        <item m="1" x="962"/>
        <item m="1" x="988"/>
        <item m="1" x="836"/>
        <item m="1" x="858"/>
        <item m="1" x="877"/>
        <item m="1" x="899"/>
        <item m="1" x="921"/>
        <item m="1" x="941"/>
        <item m="1" x="964"/>
        <item m="1" x="990"/>
        <item m="1" x="1016"/>
        <item m="1" x="1045"/>
        <item m="1" x="880"/>
        <item m="1" x="902"/>
        <item m="1" x="654"/>
        <item m="1" x="665"/>
        <item m="1" x="677"/>
        <item m="1" x="692"/>
        <item m="1" x="708"/>
        <item m="1" x="726"/>
        <item m="1" x="744"/>
        <item m="1" x="764"/>
        <item m="1" x="785"/>
        <item m="1" x="809"/>
        <item m="1" x="679"/>
        <item m="1" x="694"/>
        <item m="1" x="710"/>
        <item m="1" x="728"/>
        <item m="1" x="747"/>
        <item m="1" x="767"/>
        <item m="1" x="787"/>
        <item m="1" x="811"/>
        <item m="1" x="832"/>
        <item m="1" x="854"/>
        <item m="1" x="712"/>
        <item m="1" x="730"/>
        <item m="1" x="749"/>
        <item m="1" x="769"/>
        <item m="1" x="790"/>
        <item m="1" x="813"/>
        <item m="1" x="834"/>
        <item m="1" x="856"/>
        <item m="1" x="876"/>
        <item m="1" x="898"/>
        <item m="1" x="751"/>
        <item m="1" x="771"/>
        <item m="1" x="792"/>
        <item m="1" x="815"/>
        <item m="1" x="837"/>
        <item m="1" x="859"/>
        <item m="1" x="878"/>
        <item m="1" x="900"/>
        <item m="1" x="922"/>
        <item m="1" x="942"/>
        <item m="1" x="817"/>
        <item m="1" x="839"/>
        <item m="1" x="861"/>
        <item m="1" x="881"/>
        <item m="1" x="903"/>
        <item m="1" x="923"/>
        <item m="1" x="943"/>
        <item m="1" x="966"/>
        <item m="1" x="992"/>
        <item m="1" x="842"/>
        <item m="1" x="864"/>
        <item m="1" x="884"/>
        <item m="1" x="906"/>
        <item m="1" x="926"/>
        <item m="1" x="946"/>
        <item m="1" x="968"/>
        <item m="1" x="994"/>
        <item m="1" x="1020"/>
        <item m="1" x="1049"/>
        <item m="1" x="887"/>
        <item m="1" x="908"/>
        <item m="1" x="928"/>
        <item m="1" x="948"/>
        <item m="1" x="970"/>
        <item m="1" x="996"/>
        <item m="1" x="1022"/>
        <item m="1" x="1052"/>
        <item m="1" x="1083"/>
        <item m="1" x="1117"/>
        <item m="1" x="930"/>
        <item m="1" x="950"/>
        <item m="1" x="972"/>
        <item m="1" x="999"/>
        <item m="1" x="1025"/>
        <item m="1" x="1055"/>
        <item m="1" x="1086"/>
        <item m="1" x="1120"/>
        <item m="1" x="1190"/>
        <item m="1" x="974"/>
        <item m="1" x="1001"/>
        <item m="1" x="1028"/>
        <item m="1" x="1058"/>
        <item m="1" x="1088"/>
        <item m="1" x="1122"/>
        <item m="1" x="1157"/>
        <item m="1" x="1193"/>
        <item m="1" x="1226"/>
        <item m="1" x="1253"/>
        <item m="1" x="632"/>
        <item m="1" x="643"/>
        <item m="1" x="655"/>
        <item m="1" x="666"/>
        <item m="1" x="678"/>
        <item m="1" x="693"/>
        <item m="1" x="709"/>
        <item m="1" x="727"/>
        <item m="1" x="745"/>
        <item m="1" x="765"/>
        <item m="1" x="656"/>
        <item m="1" x="667"/>
        <item m="1" x="680"/>
        <item m="1" x="695"/>
        <item m="1" x="711"/>
        <item m="1" x="729"/>
        <item m="1" x="748"/>
        <item m="1" x="768"/>
        <item m="1" x="788"/>
        <item m="1" x="812"/>
        <item m="1" x="681"/>
        <item m="1" x="696"/>
        <item m="1" x="713"/>
        <item m="1" x="731"/>
        <item m="1" x="750"/>
        <item m="1" x="770"/>
        <item m="1" x="791"/>
        <item m="1" x="814"/>
        <item m="1" x="835"/>
        <item m="1" x="857"/>
        <item m="1" x="714"/>
        <item m="1" x="732"/>
        <item m="1" x="752"/>
        <item m="1" x="772"/>
        <item m="1" x="793"/>
        <item m="1" x="816"/>
        <item m="1" x="838"/>
        <item m="1" x="860"/>
        <item m="1" x="879"/>
        <item m="1" x="901"/>
        <item m="1" x="754"/>
        <item m="1" x="774"/>
        <item m="1" x="794"/>
        <item m="1" x="818"/>
        <item m="1" x="840"/>
        <item m="1" x="862"/>
        <item m="1" x="882"/>
        <item m="1" x="904"/>
        <item m="1" x="924"/>
        <item m="1" x="944"/>
        <item m="1" x="797"/>
        <item m="1" x="795"/>
        <item m="1" x="819"/>
        <item m="1" x="841"/>
        <item m="1" x="863"/>
        <item m="1" x="883"/>
        <item m="1" x="905"/>
        <item m="1" x="756"/>
        <item m="1" x="776"/>
        <item m="1" x="798"/>
        <item m="1" x="821"/>
        <item m="1" x="843"/>
        <item m="1" x="865"/>
        <item m="1" x="885"/>
        <item m="1" x="907"/>
        <item m="1" x="927"/>
        <item m="1" x="947"/>
        <item m="1" x="800"/>
        <item m="1" x="823"/>
        <item m="1" x="844"/>
        <item m="1" x="866"/>
        <item m="1" x="888"/>
        <item m="1" x="909"/>
        <item m="1" x="929"/>
        <item m="1" x="949"/>
        <item m="1" x="971"/>
        <item m="1" x="997"/>
        <item m="1" x="846"/>
        <item m="1" x="868"/>
        <item m="1" x="889"/>
        <item m="1" x="910"/>
        <item m="1" x="931"/>
        <item m="1" x="951"/>
        <item m="1" x="973"/>
        <item m="1" x="1000"/>
        <item m="1" x="1026"/>
        <item m="1" x="1056"/>
        <item m="1" x="891"/>
        <item m="1" x="912"/>
        <item m="1" x="976"/>
        <item m="1" x="1003"/>
        <item m="1" x="1029"/>
        <item m="1" x="1059"/>
        <item m="1" x="1090"/>
        <item m="1" x="1124"/>
        <item m="1" x="1160"/>
        <item m="1" x="1196"/>
        <item m="1" x="978"/>
        <item m="1" x="1005"/>
        <item m="1" x="1030"/>
        <item m="1" x="1061"/>
        <item m="1" x="1091"/>
        <item m="1" x="1125"/>
        <item m="1" x="1161"/>
        <item m="1" x="1197"/>
        <item m="1" x="1229"/>
        <item m="1" x="1256"/>
        <item m="1" x="636"/>
        <item m="1" x="647"/>
        <item m="1" x="657"/>
        <item m="1" x="668"/>
        <item m="1" x="682"/>
        <item m="1" x="697"/>
        <item m="1" x="715"/>
        <item m="1" x="733"/>
        <item m="1" x="753"/>
        <item m="1" x="773"/>
        <item m="1" x="659"/>
        <item m="1" x="670"/>
        <item m="1" x="683"/>
        <item m="1" x="698"/>
        <item m="1" x="716"/>
        <item m="1" x="734"/>
        <item m="1" x="755"/>
        <item m="1" x="775"/>
        <item m="1" x="796"/>
        <item m="1" x="820"/>
        <item m="1" x="799"/>
        <item m="1" x="822"/>
        <item m="1" x="686"/>
        <item m="1" x="701"/>
        <item m="1" x="718"/>
        <item m="1" x="736"/>
        <item m="1" x="757"/>
        <item m="1" x="777"/>
        <item m="1" x="801"/>
        <item m="1" x="824"/>
        <item m="1" x="845"/>
        <item m="1" x="867"/>
        <item m="1" x="720"/>
        <item m="1" x="738"/>
        <item m="1" x="759"/>
        <item m="1" x="779"/>
        <item m="1" x="802"/>
        <item m="1" x="825"/>
        <item m="1" x="847"/>
        <item m="1" x="869"/>
        <item m="1" x="890"/>
        <item m="1" x="911"/>
        <item m="1" x="760"/>
        <item m="1" x="780"/>
        <item m="1" x="803"/>
        <item m="1" x="826"/>
        <item m="1" x="848"/>
        <item m="1" x="870"/>
        <item m="1" x="892"/>
        <item m="1" x="913"/>
        <item m="1" x="932"/>
        <item m="1" x="952"/>
        <item m="1" x="804"/>
        <item m="1" x="827"/>
        <item m="1" x="849"/>
        <item m="1" x="871"/>
        <item m="1" x="893"/>
        <item m="1" x="914"/>
        <item m="1" x="933"/>
        <item m="1" x="953"/>
        <item m="1" x="975"/>
        <item m="1" x="1002"/>
        <item m="1" x="850"/>
        <item m="1" x="872"/>
        <item m="1" x="894"/>
        <item m="1" x="915"/>
        <item m="1" x="934"/>
        <item m="1" x="954"/>
        <item m="1" x="977"/>
        <item m="1" x="1004"/>
        <item m="1" x="1060"/>
        <item m="1" x="916"/>
        <item m="1" x="955"/>
        <item m="1" x="1006"/>
        <item m="1" x="1031"/>
        <item m="1" x="1092"/>
        <item m="1" x="1126"/>
        <item m="1" x="979"/>
        <item m="1" x="1032"/>
        <item m="1" x="1062"/>
        <item m="1" x="1093"/>
        <item m="1" x="1128"/>
        <item m="1" x="1163"/>
        <item m="1" x="1198"/>
        <item m="1" x="1127"/>
        <item m="1" x="1162"/>
        <item m="1" x="956"/>
        <item m="1" x="980"/>
        <item m="1" x="1007"/>
        <item m="1" x="1034"/>
        <item m="1" x="1064"/>
        <item m="1" x="1095"/>
        <item m="1" x="1130"/>
        <item m="1" x="1165"/>
        <item m="1" x="1200"/>
        <item m="1" x="1230"/>
        <item m="1" x="1009"/>
        <item m="1" x="1036"/>
        <item m="1" x="1066"/>
        <item m="1" x="1097"/>
        <item m="1" x="1132"/>
        <item m="1" x="1167"/>
        <item m="1" x="1202"/>
        <item m="1" x="1232"/>
        <item m="1" x="1258"/>
        <item m="1" x="1276"/>
        <item m="1" x="1069"/>
        <item m="1" x="1100"/>
        <item m="1" x="1135"/>
        <item m="1" x="1170"/>
        <item m="1" x="1204"/>
        <item m="1" x="1234"/>
        <item m="1" x="1260"/>
        <item m="1" x="1278"/>
        <item m="1" x="1293"/>
        <item m="1" x="1307"/>
        <item m="1" x="1139"/>
        <item m="1" x="1174"/>
        <item m="1" x="1207"/>
        <item m="1" x="1235"/>
        <item m="1" x="1261"/>
        <item m="1" x="1279"/>
        <item m="1" x="1294"/>
        <item m="1" x="1308"/>
        <item m="1" x="1323"/>
        <item m="1" x="1343"/>
        <item m="1" x="1209"/>
        <item m="1" x="1237"/>
        <item m="1" x="1324"/>
        <item m="1" x="1347"/>
        <item m="1" x="1371"/>
        <item m="1" x="1401"/>
        <item m="1" x="1434"/>
        <item m="1" x="1467"/>
        <item m="1" x="1296"/>
        <item m="1" x="1310"/>
        <item m="1" x="1326"/>
        <item m="1" x="1350"/>
        <item m="1" x="1374"/>
        <item m="1" x="1405"/>
        <item m="1" x="1438"/>
        <item m="1" x="1472"/>
        <item m="1" x="1508"/>
        <item m="1" x="1546"/>
        <item m="1" x="1328"/>
        <item m="1" x="1352"/>
        <item m="1" x="1376"/>
        <item m="1" x="1408"/>
        <item m="1" x="1441"/>
        <item m="1" x="1476"/>
        <item m="1" x="1512"/>
        <item m="1" x="1551"/>
        <item m="1" x="1590"/>
        <item m="1" x="1625"/>
        <item m="1" x="1378"/>
        <item m="1" x="1411"/>
        <item m="1" x="1444"/>
        <item m="1" x="1482"/>
        <item m="1" x="1517"/>
        <item m="1" x="1558"/>
        <item m="1" x="1595"/>
        <item m="1" x="1630"/>
        <item m="1" x="1665"/>
        <item m="1" x="1694"/>
        <item m="1" x="917"/>
        <item m="1" x="935"/>
        <item m="1" x="957"/>
        <item m="1" x="982"/>
        <item m="1" x="1010"/>
        <item m="1" x="1037"/>
        <item m="1" x="1067"/>
        <item m="1" x="1098"/>
        <item m="1" x="1133"/>
        <item m="1" x="1168"/>
        <item m="1" x="958"/>
        <item m="1" x="983"/>
        <item m="1" x="1011"/>
        <item m="1" x="1039"/>
        <item m="1" x="1070"/>
        <item m="1" x="1101"/>
        <item m="1" x="1477"/>
        <item m="1" x="1513"/>
        <item m="1" x="1552"/>
        <item m="1" x="1330"/>
        <item m="1" x="1354"/>
        <item m="1" x="1379"/>
        <item m="1" x="1412"/>
        <item m="1" x="1445"/>
        <item m="1" x="1483"/>
        <item m="1" x="1518"/>
        <item m="1" x="1559"/>
        <item m="1" x="1596"/>
        <item m="1" x="1631"/>
        <item m="1" x="1382"/>
        <item m="1" x="1416"/>
        <item m="1" x="1449"/>
        <item m="1" x="1487"/>
        <item m="1" x="1522"/>
        <item m="1" x="1564"/>
        <item m="1" x="1600"/>
        <item m="1" x="1636"/>
        <item m="1" x="1670"/>
        <item m="1" x="1698"/>
        <item m="1" x="918"/>
        <item m="1" x="936"/>
        <item m="1" x="959"/>
        <item m="1" x="984"/>
        <item m="1" x="1012"/>
        <item m="1" x="1040"/>
        <item m="1" x="1071"/>
        <item m="1" x="1102"/>
        <item m="1" x="1136"/>
        <item m="1" x="1171"/>
        <item m="1" x="961"/>
        <item m="1" x="986"/>
        <item m="1" x="1014"/>
        <item m="1" x="1042"/>
        <item m="1" x="1073"/>
        <item m="1" x="1105"/>
        <item m="1" x="1309"/>
        <item m="1" x="1145"/>
        <item m="1" x="1179"/>
        <item m="1" x="1213"/>
        <item m="1" x="1241"/>
        <item m="1" x="1264"/>
        <item m="1" x="1281"/>
        <item m="1" x="1297"/>
        <item m="1" x="1311"/>
        <item m="1" x="1327"/>
        <item m="1" x="1351"/>
        <item m="1" x="1216"/>
        <item m="1" x="1244"/>
        <item m="1" x="1267"/>
        <item m="1" x="1283"/>
        <item m="1" x="1298"/>
        <item m="1" x="1312"/>
        <item m="1" x="1329"/>
        <item m="1" x="1353"/>
        <item m="1" x="1377"/>
        <item m="1" x="1409"/>
        <item m="1" x="1269"/>
        <item m="1" x="1285"/>
        <item m="1" x="1300"/>
        <item m="1" x="1314"/>
        <item m="1" x="1331"/>
        <item m="1" x="1355"/>
        <item m="1" x="1380"/>
        <item m="1" x="1413"/>
        <item m="1" x="1446"/>
        <item m="1" x="1484"/>
        <item m="1" x="1302"/>
        <item m="1" x="1316"/>
        <item m="1" x="1333"/>
        <item m="1" x="1357"/>
        <item m="1" x="1383"/>
        <item m="1" x="1417"/>
        <item m="1" x="1450"/>
        <item m="1" x="1488"/>
        <item m="1" x="1523"/>
        <item m="1" x="1565"/>
        <item m="1" x="1336"/>
        <item m="1" x="1360"/>
        <item m="1" x="1386"/>
        <item m="1" x="1420"/>
        <item m="1" x="1453"/>
        <item m="1" x="1491"/>
        <item m="1" x="1526"/>
        <item m="1" x="1567"/>
        <item m="1" x="1603"/>
        <item m="1" x="1639"/>
        <item m="1" x="1388"/>
        <item m="1" x="1422"/>
        <item m="1" x="1527"/>
        <item m="1" x="1568"/>
        <item m="1" x="1339"/>
        <item m="1" x="1362"/>
        <item m="1" x="1389"/>
        <item m="1" x="1423"/>
        <item m="1" x="1455"/>
        <item m="1" x="1492"/>
        <item m="1" x="1528"/>
        <item m="1" x="1569"/>
        <item m="1" x="1604"/>
        <item m="1" x="1640"/>
        <item m="1" x="1391"/>
        <item m="1" x="1425"/>
        <item m="1" x="1457"/>
        <item m="1" x="1494"/>
        <item m="1" x="1530"/>
        <item m="1" x="1570"/>
        <item m="1" x="1605"/>
        <item m="1" x="1641"/>
        <item m="1" x="1674"/>
        <item m="1" x="1703"/>
        <item m="1" x="920"/>
        <item m="1" x="940"/>
        <item m="1" x="963"/>
        <item m="1" x="989"/>
        <item m="1" x="1108"/>
        <item m="1" x="1142"/>
        <item m="1" x="965"/>
        <item m="1" x="991"/>
        <item m="1" x="1017"/>
        <item m="1" x="1046"/>
        <item m="1" x="1076"/>
        <item m="1" x="1110"/>
        <item m="1" x="1144"/>
        <item m="1" x="1178"/>
        <item m="1" x="1212"/>
        <item m="1" x="1240"/>
        <item m="1" x="1018"/>
        <item m="1" x="1047"/>
        <item m="1" x="1077"/>
        <item m="1" x="1111"/>
        <item m="1" x="1146"/>
        <item m="1" x="1180"/>
        <item m="1" x="1214"/>
        <item m="1" x="1242"/>
        <item m="1" x="1265"/>
        <item m="1" x="1282"/>
        <item m="1" x="1080"/>
        <item m="1" x="1114"/>
        <item m="1" x="1149"/>
        <item m="1" x="1183"/>
        <item m="1" x="1217"/>
        <item m="1" x="1245"/>
        <item m="1" x="1268"/>
        <item m="1" x="1284"/>
        <item m="1" x="1299"/>
        <item m="1" x="1313"/>
        <item m="1" x="1152"/>
        <item m="1" x="1186"/>
        <item m="1" x="1220"/>
        <item m="1" x="1247"/>
        <item m="1" x="1532"/>
        <item m="1" x="1572"/>
        <item m="1" x="1607"/>
        <item m="1" x="1642"/>
        <item m="1" x="1675"/>
        <item m="1" x="1704"/>
        <item m="1" x="925"/>
        <item m="1" x="945"/>
        <item m="1" x="967"/>
        <item m="1" x="993"/>
        <item m="1" x="1019"/>
        <item m="1" x="1048"/>
        <item m="1" x="1078"/>
        <item m="1" x="1112"/>
        <item m="1" x="1147"/>
        <item m="1" x="1181"/>
        <item m="1" x="969"/>
        <item m="1" x="995"/>
        <item m="1" x="1021"/>
        <item m="1" x="1050"/>
        <item m="1" x="1081"/>
        <item m="1" x="1115"/>
        <item m="1" x="1150"/>
        <item m="1" x="1184"/>
        <item m="1" x="1218"/>
        <item m="1" x="1246"/>
        <item m="1" x="1023"/>
        <item m="1" x="1053"/>
        <item m="1" x="1084"/>
        <item m="1" x="1118"/>
        <item m="1" x="1153"/>
        <item m="1" x="1187"/>
        <item m="1" x="1221"/>
        <item m="1" x="1248"/>
        <item m="1" x="1270"/>
        <item m="1" x="998"/>
        <item m="1" x="1024"/>
        <item m="1" x="1054"/>
        <item m="1" x="1085"/>
        <item m="1" x="1119"/>
        <item m="1" x="1154"/>
        <item m="1" x="1188"/>
        <item m="1" x="1222"/>
        <item m="1" x="1249"/>
        <item m="1" x="1027"/>
        <item m="1" x="1057"/>
        <item m="1" x="1087"/>
        <item m="1" x="1121"/>
        <item m="1" x="1156"/>
        <item m="1" x="1191"/>
        <item m="1" x="1224"/>
        <item m="1" x="1251"/>
        <item m="1" x="1272"/>
        <item m="1" x="1287"/>
        <item m="1" x="1089"/>
        <item m="1" x="1123"/>
        <item m="1" x="1158"/>
        <item m="1" x="1194"/>
        <item m="1" x="1227"/>
        <item m="1" x="1254"/>
        <item m="1" x="1274"/>
        <item m="1" x="1289"/>
        <item m="1" x="1304"/>
        <item m="1" x="1318"/>
        <item m="1" x="1159"/>
        <item m="1" x="1195"/>
        <item m="1" x="1228"/>
        <item m="1" x="1678"/>
        <item m="1" x="1707"/>
        <item m="1" x="1735"/>
        <item m="1" x="1760"/>
        <item m="1" x="1787"/>
        <item m="1" x="1816"/>
        <item m="1" x="1848"/>
        <item m="1" x="1648"/>
        <item m="1" x="1680"/>
        <item m="1" x="1709"/>
        <item m="1" x="1737"/>
        <item m="1" x="1762"/>
        <item m="1" x="1789"/>
        <item m="1" x="1818"/>
        <item m="1" x="1849"/>
        <item m="1" x="1886"/>
        <item m="1" x="316"/>
        <item m="1" x="1712"/>
        <item m="1" x="1739"/>
        <item m="1" x="1763"/>
        <item m="1" x="1790"/>
        <item m="1" x="1819"/>
        <item m="1" x="1850"/>
        <item m="1" x="1887"/>
        <item m="1" x="317"/>
        <item m="1" x="357"/>
        <item m="1" x="393"/>
        <item m="1" x="1765"/>
        <item m="1" x="1792"/>
        <item m="1" x="1821"/>
        <item m="1" x="1853"/>
        <item m="1" x="1890"/>
        <item m="1" x="320"/>
        <item m="1" x="359"/>
        <item m="1" x="395"/>
        <item m="1" x="430"/>
        <item m="1" x="462"/>
        <item m="1" x="1824"/>
        <item m="1" x="1857"/>
        <item m="1" x="1894"/>
        <item m="1" x="324"/>
        <item m="1" x="363"/>
        <item m="1" x="399"/>
        <item m="1" x="433"/>
        <item m="1" x="465"/>
        <item m="1" x="1851"/>
        <item m="1" x="1888"/>
        <item m="1" x="318"/>
        <item m="1" x="1714"/>
        <item m="1" x="1741"/>
        <item m="1" x="1766"/>
        <item m="1" x="1793"/>
        <item m="1" x="1822"/>
        <item m="1" x="1854"/>
        <item m="1" x="1891"/>
        <item m="1" x="321"/>
        <item m="1" x="360"/>
        <item m="1" x="396"/>
        <item m="1" x="1768"/>
        <item m="1" x="1795"/>
        <item m="1" x="1825"/>
        <item m="1" x="1858"/>
        <item m="1" x="1895"/>
        <item m="1" x="325"/>
        <item m="1" x="364"/>
        <item m="1" x="400"/>
        <item m="1" x="434"/>
        <item m="1" x="466"/>
        <item m="1" x="1828"/>
        <item m="1" x="1862"/>
        <item m="1" x="1899"/>
        <item m="1" x="329"/>
        <item m="1" x="367"/>
        <item m="1" x="403"/>
        <item m="1" x="437"/>
        <item m="1" x="469"/>
        <item m="1" x="494"/>
        <item m="1" x="518"/>
        <item m="1" x="1903"/>
        <item m="1" x="334"/>
        <item m="1" x="1657"/>
        <item m="1" x="1686"/>
        <item m="1" x="1717"/>
        <item m="1" x="1743"/>
        <item m="1" x="1769"/>
        <item m="1" x="1796"/>
        <item m="1" x="1826"/>
        <item m="1" x="1859"/>
        <item m="1" x="1896"/>
        <item m="1" x="326"/>
        <item m="1" x="1720"/>
        <item m="1" x="1745"/>
        <item m="1" x="1771"/>
        <item m="1" x="1797"/>
        <item m="1" x="1829"/>
        <item m="1" x="1863"/>
        <item m="1" x="1900"/>
        <item m="1" x="330"/>
        <item m="1" x="368"/>
        <item m="1" x="404"/>
        <item m="1" x="1775"/>
        <item m="1" x="1800"/>
        <item m="1" x="1832"/>
        <item m="1" x="1866"/>
        <item m="1" x="1904"/>
        <item m="1" x="335"/>
        <item m="1" x="372"/>
        <item m="1" x="408"/>
        <item m="1" x="441"/>
        <item m="1" x="472"/>
        <item m="1" x="1836"/>
        <item m="1" x="1870"/>
        <item m="1" x="300"/>
        <item m="1" x="338"/>
        <item m="1" x="375"/>
        <item m="1" x="411"/>
        <item m="1" x="444"/>
        <item m="1" x="475"/>
        <item m="1" x="499"/>
        <item m="1" x="522"/>
        <item m="1" x="304"/>
        <item m="1" x="339"/>
        <item m="1" x="1731"/>
        <item m="1" x="1755"/>
        <item m="1" x="1782"/>
        <item m="1" x="1809"/>
        <item m="1" x="1840"/>
        <item m="1" x="1875"/>
        <item m="1" x="305"/>
        <item m="1" x="344"/>
        <item m="1" x="380"/>
        <item m="1" x="415"/>
        <item m="1" x="1785"/>
        <item m="1" x="1813"/>
        <item m="1" x="1844"/>
        <item m="1" x="1880"/>
        <item m="1" x="310"/>
        <item m="1" x="349"/>
        <item m="1" x="384"/>
        <item m="1" x="420"/>
        <item m="1" x="452"/>
        <item m="1" x="480"/>
        <item m="1" x="1847"/>
        <item m="1" x="1884"/>
        <item m="1" x="313"/>
        <item m="1" x="353"/>
        <item m="1" x="388"/>
        <item m="1" x="424"/>
        <item m="1" x="456"/>
        <item m="1" x="484"/>
        <item m="1" x="507"/>
        <item m="1" x="529"/>
        <item m="1" x="315"/>
        <item m="1" x="356"/>
        <item m="1" x="391"/>
        <item m="1" x="427"/>
        <item m="1" x="459"/>
        <item m="1" x="487"/>
        <item m="1" x="510"/>
        <item m="1" x="532"/>
        <item m="1" x="552"/>
        <item m="1" x="568"/>
        <item m="1" x="1325"/>
        <item m="1" x="1348"/>
        <item m="1" x="1372"/>
        <item m="1" x="1402"/>
        <item m="1" x="1435"/>
        <item m="1" x="1468"/>
        <item m="1" x="1504"/>
        <item m="1" x="1542"/>
        <item m="1" x="1582"/>
        <item m="1" x="1617"/>
        <item m="1" x="1375"/>
        <item m="1" x="1406"/>
        <item m="1" x="1439"/>
        <item m="1" x="1473"/>
        <item m="1" x="1509"/>
        <item m="1" x="1547"/>
        <item m="1" x="1586"/>
        <item m="1" x="1621"/>
        <item m="1" x="1658"/>
        <item m="1" x="1687"/>
        <item m="1" x="1442"/>
        <item m="1" x="1478"/>
        <item m="1" x="1514"/>
        <item m="1" x="1553"/>
        <item m="1" x="1591"/>
        <item m="1" x="1626"/>
        <item m="1" x="1661"/>
        <item m="1" x="1690"/>
        <item m="1" x="1721"/>
        <item m="1" x="1746"/>
        <item m="1" x="1519"/>
        <item m="1" x="1560"/>
        <item m="1" x="1597"/>
        <item m="1" x="1632"/>
        <item m="1" x="1666"/>
        <item m="1" x="1695"/>
        <item m="1" x="1725"/>
        <item m="1" x="1749"/>
        <item m="1" x="1776"/>
        <item m="1" x="1801"/>
        <item m="1" x="1601"/>
        <item m="1" x="1637"/>
        <item m="1" x="1671"/>
        <item m="1" x="1699"/>
        <item m="1" x="1728"/>
        <item m="1" x="1753"/>
        <item m="1" x="1780"/>
        <item m="1" x="1806"/>
        <item m="1" x="1837"/>
        <item m="1" x="1871"/>
        <item m="1" x="1673"/>
        <item m="1" x="1702"/>
        <item m="1" x="1732"/>
        <item m="1" x="1756"/>
        <item m="1" x="1783"/>
        <item m="1" x="1810"/>
        <item m="1" x="1841"/>
        <item m="1" x="1876"/>
        <item m="1" x="306"/>
        <item m="1" x="345"/>
        <item m="1" x="1733"/>
        <item m="1" x="1758"/>
        <item m="1" x="1786"/>
        <item m="1" x="1814"/>
        <item m="1" x="1845"/>
        <item m="1" x="18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s>
    </pivotField>
    <pivotField name="Tgl Kuitansi" axis="axisRow" compact="0" outline="0" showAll="0" defaultSubtotal="0">
      <items count="35">
        <item m="1" x="21"/>
        <item m="1" x="30"/>
        <item m="1" x="32"/>
        <item m="1" x="24"/>
        <item m="1" x="28"/>
        <item m="1" x="22"/>
        <item m="1" x="17"/>
        <item m="1" x="10"/>
        <item m="1" x="15"/>
        <item m="1" x="12"/>
        <item m="1" x="6"/>
        <item m="1" x="34"/>
        <item m="1" x="29"/>
        <item m="1" x="18"/>
        <item m="1" x="16"/>
        <item m="1" x="25"/>
        <item m="1" x="20"/>
        <item m="1" x="27"/>
        <item m="1" x="19"/>
        <item m="1" x="33"/>
        <item m="1" x="8"/>
        <item m="1" x="7"/>
        <item m="1" x="11"/>
        <item m="1" x="14"/>
        <item m="1" x="13"/>
        <item m="1" x="9"/>
        <item m="1" x="31"/>
        <item m="1" x="26"/>
        <item m="1" x="23"/>
        <item x="0"/>
        <item x="1"/>
        <item x="2"/>
        <item x="3"/>
        <item x="4"/>
        <item x="5"/>
      </items>
    </pivotField>
    <pivotField name="No SPBy" axis="axisRow" compact="0" outline="0" showAll="0" defaultSubtotal="0">
      <items count="2159">
        <item m="1" x="580"/>
        <item m="1" x="898"/>
        <item m="1" x="1213"/>
        <item m="1" x="1408"/>
        <item m="1" x="1721"/>
        <item m="1" x="2043"/>
        <item m="1" x="770"/>
        <item m="1" x="1086"/>
        <item m="1" x="1542"/>
        <item m="1" x="1856"/>
        <item m="1" x="588"/>
        <item m="1" x="907"/>
        <item m="1" x="1223"/>
        <item m="1" x="1423"/>
        <item m="1" x="1738"/>
        <item m="1" x="1100"/>
        <item m="1" x="1551"/>
        <item m="1" x="1867"/>
        <item m="1" x="598"/>
        <item m="1" x="918"/>
        <item m="1" x="1229"/>
        <item m="1" x="1437"/>
        <item m="1" x="1750"/>
        <item m="1" x="2070"/>
        <item m="1" x="796"/>
        <item m="1" x="1113"/>
        <item m="1" x="1560"/>
        <item m="1" x="1874"/>
        <item m="1" x="606"/>
        <item m="1" x="925"/>
        <item m="1" x="1234"/>
        <item m="1" x="1449"/>
        <item m="1" x="1760"/>
        <item m="1" x="2081"/>
        <item m="1" x="807"/>
        <item m="1" x="1124"/>
        <item m="1" x="1569"/>
        <item m="1" x="1882"/>
        <item m="1" x="616"/>
        <item m="1" x="933"/>
        <item m="1" x="1238"/>
        <item m="1" x="1458"/>
        <item m="1" x="1769"/>
        <item m="1" x="2092"/>
        <item m="1" x="818"/>
        <item m="1" x="1133"/>
        <item m="1" x="1574"/>
        <item m="1" x="1887"/>
        <item m="1" x="621"/>
        <item m="1" x="831"/>
        <item m="1" x="1148"/>
        <item m="1" x="1586"/>
        <item m="1" x="1898"/>
        <item m="1" x="632"/>
        <item m="1" x="948"/>
        <item x="161"/>
        <item x="163"/>
        <item x="165"/>
        <item x="197"/>
        <item m="1" x="848"/>
        <item m="1" x="1163"/>
        <item m="1" x="1594"/>
        <item m="1" x="1906"/>
        <item m="1" x="641"/>
        <item m="1" x="956"/>
        <item m="1" x="1248"/>
        <item m="1" x="1494"/>
        <item m="1" x="1808"/>
        <item m="1" x="2132"/>
        <item m="1" x="856"/>
        <item m="1" x="1173"/>
        <item m="1" x="1605"/>
        <item m="1" x="1918"/>
        <item m="1" x="652"/>
        <item x="198"/>
        <item x="199"/>
        <item x="200"/>
        <item x="201"/>
        <item x="202"/>
        <item x="203"/>
        <item x="204"/>
        <item x="205"/>
        <item x="206"/>
        <item x="207"/>
        <item x="208"/>
        <item x="210"/>
        <item x="211"/>
        <item x="209"/>
        <item m="1" x="2151"/>
        <item m="1" x="875"/>
        <item m="1" x="1189"/>
        <item m="1" x="1534"/>
        <item x="110"/>
        <item m="1" x="581"/>
        <item m="1" x="899"/>
        <item m="1" x="1214"/>
        <item m="1" x="1410"/>
        <item m="1" x="1723"/>
        <item m="1" x="2044"/>
        <item m="1" x="771"/>
        <item m="1" x="1087"/>
        <item m="1" x="1543"/>
        <item m="1" x="1857"/>
        <item m="1" x="589"/>
        <item m="1" x="908"/>
        <item m="1" x="1224"/>
        <item m="1" x="1424"/>
        <item m="1" x="1739"/>
        <item m="1" x="2058"/>
        <item m="1" x="784"/>
        <item m="1" x="1101"/>
        <item m="1" x="1552"/>
        <item m="1" x="1868"/>
        <item m="1" x="599"/>
        <item m="1" x="919"/>
        <item m="1" x="1230"/>
        <item m="1" x="1439"/>
        <item m="1" x="1751"/>
        <item m="1" x="2072"/>
        <item m="1" x="798"/>
        <item m="1" x="1115"/>
        <item m="1" x="1561"/>
        <item m="1" x="1875"/>
        <item m="1" x="607"/>
        <item m="1" x="926"/>
        <item m="1" x="1235"/>
        <item m="1" x="1450"/>
        <item m="1" x="1761"/>
        <item m="1" x="2082"/>
        <item x="112"/>
        <item x="115"/>
        <item x="117"/>
        <item x="119"/>
        <item x="125"/>
        <item x="127"/>
        <item x="129"/>
        <item x="194"/>
        <item x="195"/>
        <item x="196"/>
        <item x="131"/>
        <item x="132"/>
        <item x="136"/>
        <item x="138"/>
        <item m="1" x="1240"/>
        <item m="1" x="1472"/>
        <item m="1" x="1784"/>
        <item m="1" x="2108"/>
        <item m="1" x="833"/>
        <item m="1" x="1150"/>
        <item m="1" x="1587"/>
        <item m="1" x="1899"/>
        <item m="1" x="633"/>
        <item m="1" x="949"/>
        <item m="1" x="1245"/>
        <item m="1" x="1487"/>
        <item m="1" x="1800"/>
        <item m="1" x="2125"/>
        <item m="1" x="850"/>
        <item m="1" x="1164"/>
        <item m="1" x="1595"/>
        <item m="1" x="1907"/>
        <item m="1" x="642"/>
        <item m="1" x="957"/>
        <item m="1" x="1249"/>
        <item m="1" x="1495"/>
        <item m="1" x="1809"/>
        <item m="1" x="2133"/>
        <item m="1" x="857"/>
        <item m="1" x="1174"/>
        <item m="1" x="1606"/>
        <item m="1" x="1919"/>
        <item m="1" x="653"/>
        <item m="1" x="966"/>
        <item m="1" x="1252"/>
        <item m="1" x="1502"/>
        <item m="1" x="1817"/>
        <item m="1" x="2140"/>
        <item m="1" x="864"/>
        <item m="1" x="1181"/>
        <item m="1" x="1614"/>
        <item m="1" x="1926"/>
        <item m="1" x="660"/>
        <item m="1" x="974"/>
        <item m="1" x="1254"/>
        <item x="149"/>
        <item x="148"/>
        <item x="147"/>
        <item x="146"/>
        <item x="145"/>
        <item x="143"/>
        <item x="141"/>
        <item x="139"/>
        <item x="137"/>
        <item x="135"/>
        <item x="133"/>
        <item x="113"/>
        <item x="130"/>
        <item x="128"/>
        <item x="126"/>
        <item x="124"/>
        <item x="122"/>
        <item x="120"/>
        <item x="118"/>
        <item x="116"/>
        <item m="1" x="1246"/>
        <item m="1" x="1489"/>
        <item m="1" x="1802"/>
        <item m="1" x="2127"/>
        <item m="1" x="852"/>
        <item m="1" x="1166"/>
        <item m="1" x="1597"/>
        <item m="1" x="1909"/>
        <item m="1" x="643"/>
        <item m="1" x="958"/>
        <item m="1" x="1250"/>
        <item m="1" x="1496"/>
        <item m="1" x="1810"/>
        <item m="1" x="2134"/>
        <item m="1" x="1175"/>
        <item m="1" x="1920"/>
        <item m="1" x="1253"/>
        <item m="1" x="1818"/>
        <item m="1" x="865"/>
        <item x="114"/>
        <item m="1" x="975"/>
        <item m="1" x="1599"/>
        <item m="1" x="1911"/>
        <item m="1" x="645"/>
        <item m="1" x="834"/>
        <item m="1" x="1151"/>
        <item x="220"/>
        <item x="221"/>
        <item x="230"/>
        <item x="240"/>
        <item x="295"/>
        <item x="292"/>
        <item x="285"/>
        <item x="282"/>
        <item m="1" x="876"/>
        <item m="1" x="1425"/>
        <item m="1" x="1740"/>
        <item m="1" x="2059"/>
        <item m="1" x="785"/>
        <item m="1" x="1102"/>
        <item m="1" x="1553"/>
        <item m="1" x="1869"/>
        <item m="1" x="600"/>
        <item m="1" x="920"/>
        <item m="1" x="1231"/>
        <item m="1" x="1440"/>
        <item m="1" x="1752"/>
        <item m="1" x="2073"/>
        <item m="1" x="799"/>
        <item m="1" x="1116"/>
        <item m="1" x="1876"/>
        <item m="1" x="934"/>
        <item m="1" x="1239"/>
        <item m="1" x="1460"/>
        <item m="1" x="1771"/>
        <item m="1" x="2095"/>
        <item m="1" x="820"/>
        <item m="1" x="1135"/>
        <item m="1" x="1577"/>
        <item m="1" x="1890"/>
        <item m="1" x="625"/>
        <item m="1" x="941"/>
        <item m="1" x="1241"/>
        <item m="1" x="1473"/>
        <item m="1" x="1785"/>
        <item m="1" x="2109"/>
        <item m="1" x="835"/>
        <item m="1" x="1152"/>
        <item m="1" x="1589"/>
        <item m="1" x="1902"/>
        <item m="1" x="636"/>
        <item m="1" x="952"/>
        <item m="1" x="1247"/>
        <item m="1" x="1490"/>
        <item m="1" x="1803"/>
        <item m="1" x="2128"/>
        <item m="1" x="853"/>
        <item m="1" x="1167"/>
        <item m="1" x="1601"/>
        <item m="1" x="1913"/>
        <item m="1" x="647"/>
        <item m="1" x="961"/>
        <item m="1" x="1251"/>
        <item m="1" x="1497"/>
        <item m="1" x="1811"/>
        <item m="1" x="2135"/>
        <item m="1" x="858"/>
        <item m="1" x="1176"/>
        <item x="388"/>
        <item x="389"/>
        <item x="352"/>
        <item x="353"/>
        <item x="354"/>
        <item x="355"/>
        <item x="356"/>
        <item x="357"/>
        <item x="368"/>
        <item x="369"/>
        <item x="370"/>
        <item x="371"/>
        <item x="372"/>
        <item x="373"/>
        <item x="374"/>
        <item m="1" x="1441"/>
        <item m="1" x="1753"/>
        <item m="1" x="2074"/>
        <item m="1" x="800"/>
        <item m="1" x="1117"/>
        <item m="1" x="1563"/>
        <item m="1" x="1878"/>
        <item m="1" x="609"/>
        <item m="1" x="928"/>
        <item x="359"/>
        <item x="360"/>
        <item x="361"/>
        <item x="362"/>
        <item x="364"/>
        <item x="366"/>
        <item x="367"/>
        <item m="1" x="1772"/>
        <item m="1" x="1578"/>
        <item m="1" x="626"/>
        <item m="1" x="942"/>
        <item m="1" x="1242"/>
        <item m="1" x="1474"/>
        <item m="1" x="1786"/>
        <item m="1" x="2110"/>
        <item m="1" x="836"/>
        <item m="1" x="1153"/>
        <item m="1" x="1503"/>
        <item m="1" x="1819"/>
        <item m="1" x="2141"/>
        <item m="1" x="866"/>
        <item m="1" x="1190"/>
        <item m="1" x="1367"/>
        <item m="1" x="1683"/>
        <item m="1" x="2004"/>
        <item m="1" x="731"/>
        <item m="1" x="1047"/>
        <item m="1" x="1520"/>
        <item m="1" x="1835"/>
        <item m="1" x="566"/>
        <item m="1" x="884"/>
        <item m="1" x="1198"/>
        <item m="1" x="1383"/>
        <item m="1" x="1698"/>
        <item m="1" x="2018"/>
        <item m="1" x="747"/>
        <item m="1" x="1062"/>
        <item m="1" x="1527"/>
        <item m="1" x="1842"/>
        <item m="1" x="573"/>
        <item m="1" x="891"/>
        <item m="1" x="1205"/>
        <item m="1" x="1396"/>
        <item m="1" x="1710"/>
        <item m="1" x="2031"/>
        <item m="1" x="759"/>
        <item m="1" x="1074"/>
        <item m="1" x="1535"/>
        <item m="1" x="1848"/>
        <item m="1" x="582"/>
        <item m="1" x="900"/>
        <item m="1" x="1215"/>
        <item m="1" x="1413"/>
        <item m="1" x="1727"/>
        <item m="1" x="2046"/>
        <item m="1" x="773"/>
        <item m="1" x="1089"/>
        <item m="1" x="1544"/>
        <item m="1" x="1858"/>
        <item m="1" x="590"/>
        <item m="1" x="909"/>
        <item m="1" x="1713"/>
        <item m="1" x="1077"/>
        <item m="1" x="1849"/>
        <item x="401"/>
        <item m="1" x="2048"/>
        <item x="403"/>
        <item x="404"/>
        <item x="446"/>
        <item x="445"/>
        <item x="442"/>
        <item x="443"/>
        <item x="444"/>
        <item x="405"/>
        <item m="1" x="786"/>
        <item x="453"/>
        <item m="1" x="1555"/>
        <item x="454"/>
        <item x="455"/>
        <item x="411"/>
        <item x="449"/>
        <item x="451"/>
        <item x="493"/>
        <item x="499"/>
        <item x="495"/>
        <item x="485"/>
        <item x="489"/>
        <item x="490"/>
        <item x="491"/>
        <item x="492"/>
        <item m="1" x="1504"/>
        <item x="482"/>
        <item m="1" x="2142"/>
        <item m="1" x="867"/>
        <item x="419"/>
        <item m="1" x="1349"/>
        <item x="420"/>
        <item m="1" x="1987"/>
        <item x="433"/>
        <item m="1" x="1035"/>
        <item x="434"/>
        <item x="435"/>
        <item x="436"/>
        <item m="1" x="877"/>
        <item x="437"/>
        <item x="438"/>
        <item m="1" x="1686"/>
        <item x="439"/>
        <item x="440"/>
        <item x="441"/>
        <item x="421"/>
        <item x="422"/>
        <item x="423"/>
        <item x="424"/>
        <item x="425"/>
        <item x="426"/>
        <item m="1" x="1243"/>
        <item m="1" x="1475"/>
        <item m="1" x="1787"/>
        <item m="1" x="2111"/>
        <item m="1" x="837"/>
        <item m="1" x="1154"/>
        <item m="1" x="1505"/>
        <item m="1" x="1820"/>
        <item m="1" x="2143"/>
        <item m="1" x="868"/>
        <item m="1" x="1182"/>
        <item m="1" x="1350"/>
        <item m="1" x="1668"/>
        <item m="1" x="1988"/>
        <item m="1" x="717"/>
        <item m="1" x="1036"/>
        <item m="1" x="1513"/>
        <item m="1" x="1828"/>
        <item m="1" x="2152"/>
        <item m="1" x="878"/>
        <item m="1" x="1191"/>
        <item m="1" x="1370"/>
        <item m="1" x="1687"/>
        <item m="1" x="2006"/>
        <item m="1" x="734"/>
        <item m="1" x="1049"/>
        <item m="1" x="1521"/>
        <item m="1" x="1836"/>
        <item m="1" x="567"/>
        <item m="1" x="885"/>
        <item m="1" x="1199"/>
        <item m="1" x="1385"/>
        <item m="1" x="1701"/>
        <item m="1" x="2021"/>
        <item m="1" x="749"/>
        <item m="1" x="1064"/>
        <item m="1" x="1528"/>
        <item m="1" x="1843"/>
        <item m="1" x="574"/>
        <item m="1" x="892"/>
        <item m="1" x="1206"/>
        <item m="1" x="1399"/>
        <item m="1" x="1714"/>
        <item m="1" x="2034"/>
        <item m="1" x="901"/>
        <item m="1" x="1216"/>
        <item m="1" x="1729"/>
        <item m="1" x="2049"/>
        <item m="1" x="775"/>
        <item m="1" x="1091"/>
        <item m="1" x="1545"/>
        <item m="1" x="1860"/>
        <item m="1" x="592"/>
        <item m="1" x="911"/>
        <item m="1" x="1225"/>
        <item m="1" x="1427"/>
        <item m="1" x="1741"/>
        <item m="1" x="2061"/>
        <item m="1" x="787"/>
        <item m="1" x="1104"/>
        <item m="1" x="1556"/>
        <item m="1" x="1872"/>
        <item m="1" x="603"/>
        <item m="1" x="923"/>
        <item m="1" x="1232"/>
        <item m="1" x="1442"/>
        <item m="1" x="1754"/>
        <item m="1" x="2075"/>
        <item m="1" x="801"/>
        <item m="1" x="1118"/>
        <item m="1" x="1565"/>
        <item m="1" x="1880"/>
        <item m="1" x="612"/>
        <item m="1" x="931"/>
        <item m="1" x="1236"/>
        <item m="1" x="1451"/>
        <item m="1" x="1762"/>
        <item m="1" x="2083"/>
        <item m="1" x="808"/>
        <item m="1" x="1125"/>
        <item m="1" x="821"/>
        <item m="1" x="1136"/>
        <item m="1" x="1582"/>
        <item m="1" x="1894"/>
        <item m="1" x="1506"/>
        <item m="1" x="1821"/>
        <item m="1" x="2144"/>
        <item m="1" x="1351"/>
        <item m="1" x="1669"/>
        <item m="1" x="1989"/>
        <item m="1" x="718"/>
        <item m="1" x="1037"/>
        <item m="1" x="1514"/>
        <item m="1" x="1829"/>
        <item m="1" x="2153"/>
        <item m="1" x="879"/>
        <item m="1" x="1192"/>
        <item m="1" x="1371"/>
        <item m="1" x="1688"/>
        <item m="1" x="2007"/>
        <item m="1" x="735"/>
        <item m="1" x="1050"/>
        <item m="1" x="1522"/>
        <item m="1" x="1837"/>
        <item m="1" x="568"/>
        <item m="1" x="886"/>
        <item m="1" x="1200"/>
        <item m="1" x="1386"/>
        <item m="1" x="1702"/>
        <item m="1" x="2022"/>
        <item m="1" x="750"/>
        <item m="1" x="1065"/>
        <item m="1" x="1529"/>
        <item m="1" x="1844"/>
        <item m="1" x="575"/>
        <item m="1" x="893"/>
        <item m="1" x="1207"/>
        <item m="1" x="1400"/>
        <item m="1" x="1715"/>
        <item m="1" x="2035"/>
        <item m="1" x="761"/>
        <item m="1" x="1078"/>
        <item m="1" x="1536"/>
        <item m="1" x="1850"/>
        <item m="1" x="583"/>
        <item m="1" x="902"/>
        <item m="1" x="1217"/>
        <item m="1" x="1415"/>
        <item m="1" x="1730"/>
        <item m="1" x="2050"/>
        <item m="1" x="776"/>
        <item m="1" x="1092"/>
        <item m="1" x="1546"/>
        <item m="1" x="1861"/>
        <item m="1" x="593"/>
        <item m="1" x="912"/>
        <item m="1" x="1226"/>
        <item m="1" x="1428"/>
        <item m="1" x="1742"/>
        <item m="1" x="2062"/>
        <item m="1" x="788"/>
        <item m="1" x="1105"/>
        <item m="1" x="1557"/>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945"/>
        <item m="1" x="1244"/>
        <item m="1" x="1476"/>
        <item m="1" x="1788"/>
        <item m="1" x="2112"/>
        <item m="1" x="838"/>
        <item m="1" x="1155"/>
        <item m="1" x="1507"/>
        <item m="1" x="1822"/>
        <item m="1" x="2145"/>
        <item m="1" x="869"/>
        <item m="1" x="1183"/>
        <item m="1" x="1352"/>
        <item m="1" x="1670"/>
        <item m="1" x="1990"/>
        <item m="1" x="719"/>
        <item m="1" x="1038"/>
        <item m="1" x="1515"/>
        <item m="1" x="1830"/>
        <item m="1" x="2154"/>
        <item m="1" x="880"/>
        <item m="1" x="1193"/>
        <item m="1" x="1372"/>
        <item m="1" x="1689"/>
        <item m="1" x="2008"/>
        <item m="1" x="736"/>
        <item m="1" x="1051"/>
        <item m="1" x="1524"/>
        <item m="1" x="1839"/>
        <item m="1" x="570"/>
        <item m="1" x="888"/>
        <item m="1" x="1202"/>
        <item m="1" x="1387"/>
        <item m="1" x="1703"/>
        <item m="1" x="2023"/>
        <item m="1" x="751"/>
        <item m="1" x="1066"/>
        <item m="1" x="1530"/>
        <item m="1" x="1845"/>
        <item m="1" x="576"/>
        <item m="1" x="895"/>
        <item m="1" x="1209"/>
        <item m="1" x="1402"/>
        <item m="1" x="1716"/>
        <item m="1" x="2037"/>
        <item m="1" x="763"/>
        <item m="1" x="1080"/>
        <item m="1" x="1538"/>
        <item m="1" x="1852"/>
        <item m="1" x="584"/>
        <item m="1" x="903"/>
        <item m="1" x="1218"/>
        <item m="1" x="1416"/>
        <item m="1" x="1731"/>
        <item m="1" x="2051"/>
        <item m="1" x="777"/>
        <item m="1" x="1093"/>
        <item m="1" x="1547"/>
        <item m="1" x="1863"/>
        <item m="1" x="594"/>
        <item m="1" x="914"/>
        <item m="1" x="1227"/>
        <item m="1" x="1429"/>
        <item m="1" x="1743"/>
        <item m="1" x="2063"/>
        <item m="1" x="789"/>
        <item m="1" x="1106"/>
        <item m="1" x="1559"/>
        <item m="1" x="1873"/>
        <item m="1" x="604"/>
        <item m="1" x="924"/>
        <item m="1" x="1233"/>
        <item m="1" x="1443"/>
        <item m="1" x="1755"/>
        <item m="1" x="2076"/>
        <item m="1" x="802"/>
        <item m="1" x="1119"/>
        <item m="1" x="1567"/>
        <item m="1" x="1881"/>
        <item m="1" x="615"/>
        <item m="1" x="932"/>
        <item m="1" x="1237"/>
        <item m="1" x="870"/>
        <item m="1" x="1353"/>
        <item m="1" x="1523"/>
        <item m="1" x="1838"/>
        <item m="1" x="569"/>
        <item m="1" x="887"/>
        <item m="1" x="1201"/>
        <item m="1" x="894"/>
        <item m="1" x="1208"/>
        <item m="1" x="1401"/>
        <item m="1" x="2036"/>
        <item m="1" x="762"/>
        <item m="1" x="1079"/>
        <item m="1" x="1537"/>
        <item m="1" x="1851"/>
        <item m="1" x="577"/>
        <item m="1" x="896"/>
        <item m="1" x="1210"/>
        <item m="1" x="1403"/>
        <item m="1" x="1717"/>
        <item m="1" x="2038"/>
        <item m="1" x="764"/>
        <item m="1" x="1081"/>
        <item m="1" x="1539"/>
        <item m="1" x="1853"/>
        <item m="1" x="585"/>
        <item m="1" x="904"/>
        <item m="1" x="1219"/>
        <item m="1" x="1417"/>
        <item m="1" x="1732"/>
        <item m="1" x="2052"/>
        <item m="1" x="778"/>
        <item m="1" x="1094"/>
        <item m="1" x="1548"/>
        <item m="1" x="1865"/>
        <item m="1" x="596"/>
        <item m="1" x="916"/>
        <item m="1" x="1430"/>
        <item m="1" x="1744"/>
        <item m="1" x="1203"/>
        <item m="1" x="1388"/>
        <item m="1" x="1704"/>
        <item m="1" x="2024"/>
        <item m="1" x="752"/>
        <item m="1" x="1067"/>
        <item m="1" x="1531"/>
        <item m="1" x="1846"/>
        <item m="1" x="578"/>
        <item m="1" x="1373"/>
        <item m="1" x="1690"/>
        <item m="1" x="2009"/>
        <item m="1" x="737"/>
        <item m="1" x="1052"/>
        <item m="1" x="1525"/>
        <item m="1" x="1840"/>
        <item m="1" x="571"/>
        <item m="1" x="889"/>
        <item m="1" x="1204"/>
        <item m="1" x="1389"/>
        <item m="1" x="1705"/>
        <item m="1" x="2025"/>
        <item m="1" x="753"/>
        <item m="1" x="1068"/>
        <item m="1" x="1532"/>
        <item m="1" x="1847"/>
        <item m="1" x="579"/>
        <item m="1" x="897"/>
        <item m="1" x="1211"/>
        <item m="1" x="1404"/>
        <item m="1" x="1718"/>
        <item m="1" x="2039"/>
        <item m="1" x="765"/>
        <item m="1" x="1082"/>
        <item m="1" x="1540"/>
        <item m="1" x="1854"/>
        <item m="1" x="905"/>
        <item m="1" x="1220"/>
        <item m="1" x="1418"/>
        <item m="1" x="1733"/>
        <item m="1" x="2053"/>
        <item m="1" x="779"/>
        <item m="1" x="1095"/>
        <item m="1" x="1549"/>
        <item m="1" x="1866"/>
        <item m="1" x="597"/>
        <item m="1" x="917"/>
        <item m="1" x="1228"/>
        <item m="1" x="1431"/>
        <item m="1" x="1745"/>
        <item m="1" x="2064"/>
        <item m="1" x="790"/>
        <item m="1" x="1107"/>
        <item m="1" x="1461"/>
        <item m="1" x="1773"/>
        <item m="1" x="2096"/>
        <item m="1" x="822"/>
        <item m="1" x="1137"/>
        <item m="1" x="1309"/>
        <item m="1" x="1636"/>
        <item m="1" x="1950"/>
        <item m="1" x="685"/>
        <item m="1" x="997"/>
        <item m="1" x="1477"/>
        <item m="1" x="1789"/>
        <item m="1" x="1168"/>
        <item m="1" x="1333"/>
        <item m="1" x="1655"/>
        <item m="1" x="1021"/>
        <item m="1" x="1812"/>
        <item m="1" x="859"/>
        <item m="1" x="1177"/>
        <item m="1" x="1339"/>
        <item m="1" x="1027"/>
        <item m="1" x="1508"/>
        <item m="1" x="1823"/>
        <item m="1" x="2146"/>
        <item m="1" x="871"/>
        <item m="1" x="1184"/>
        <item m="1" x="1354"/>
        <item m="1" x="1671"/>
        <item m="1" x="1991"/>
        <item m="1" x="720"/>
        <item m="1" x="1039"/>
        <item m="1" x="1516"/>
        <item m="1" x="1831"/>
        <item m="1" x="2155"/>
        <item m="1" x="881"/>
        <item m="1" x="1194"/>
        <item m="1" x="1374"/>
        <item m="1" x="1691"/>
        <item m="1" x="2010"/>
        <item m="1" x="890"/>
        <item m="1" x="1390"/>
        <item m="1" x="2040"/>
        <item m="1" x="1083"/>
        <item m="1" x="1541"/>
        <item m="1" x="1855"/>
        <item m="1" x="586"/>
        <item m="1" x="906"/>
        <item m="1" x="1221"/>
        <item m="1" x="1419"/>
        <item m="1" x="1734"/>
        <item m="1" x="2054"/>
        <item m="1" x="780"/>
        <item m="1" x="1096"/>
        <item m="1" x="1340"/>
        <item m="1" x="1662"/>
        <item m="1" x="1981"/>
        <item m="1" x="711"/>
        <item m="1" x="1028"/>
        <item m="1" x="1509"/>
        <item m="1" x="1824"/>
        <item m="1" x="2147"/>
        <item m="1" x="872"/>
        <item m="1" x="1185"/>
        <item m="1" x="1355"/>
        <item m="1" x="1672"/>
        <item m="1" x="1992"/>
        <item m="1" x="721"/>
        <item m="1" x="1040"/>
        <item m="1" x="1517"/>
        <item m="1" x="1832"/>
        <item m="1" x="2156"/>
        <item m="1" x="882"/>
        <item m="1" x="1195"/>
        <item m="1" x="1375"/>
        <item m="1" x="1692"/>
        <item m="1" x="2011"/>
        <item m="1" x="738"/>
        <item m="1" x="1053"/>
        <item m="1" x="1526"/>
        <item m="1" x="1841"/>
        <item m="1" x="572"/>
        <item m="1" x="1391"/>
        <item m="1" x="1706"/>
        <item m="1" x="2026"/>
        <item m="1" x="754"/>
        <item m="1" x="1533"/>
        <item m="1" x="1212"/>
        <item m="1" x="766"/>
        <item m="1" x="587"/>
        <item m="1" x="1222"/>
        <item m="1" x="1550"/>
        <item m="1" x="2114"/>
        <item m="1" x="840"/>
        <item m="1" x="1157"/>
        <item m="1" x="1774"/>
        <item m="1" x="2097"/>
        <item m="1" x="823"/>
        <item m="1" x="1138"/>
        <item m="1" x="1310"/>
        <item m="1" x="1637"/>
        <item m="1" x="1951"/>
        <item m="1" x="686"/>
        <item m="1" x="998"/>
        <item m="1" x="1478"/>
        <item m="1" x="1790"/>
        <item m="1" x="2113"/>
        <item m="1" x="839"/>
        <item m="1" x="1156"/>
        <item m="1" x="1321"/>
        <item m="1" x="1645"/>
        <item m="1" x="1960"/>
        <item m="1" x="696"/>
        <item m="1" x="1009"/>
        <item m="1" x="1491"/>
        <item m="1" x="1804"/>
        <item m="1" x="2129"/>
        <item m="1" x="854"/>
        <item m="1" x="1169"/>
        <item m="1" x="1334"/>
        <item m="1" x="1656"/>
        <item m="1" x="1974"/>
        <item m="1" x="706"/>
        <item m="1" x="1022"/>
        <item m="1" x="1498"/>
        <item m="1" x="1813"/>
        <item m="1" x="2136"/>
        <item m="1" x="860"/>
        <item m="1" x="1178"/>
        <item m="1" x="1341"/>
        <item m="1" x="1663"/>
        <item m="1" x="1982"/>
        <item m="1" x="712"/>
        <item m="1" x="1029"/>
        <item m="1" x="1510"/>
        <item m="1" x="1825"/>
        <item m="1" x="2148"/>
        <item m="1" x="873"/>
        <item m="1" x="1186"/>
        <item m="1" x="1356"/>
        <item m="1" x="1673"/>
        <item m="1" x="1993"/>
        <item m="1" x="722"/>
        <item m="1" x="1041"/>
        <item m="1" x="1518"/>
        <item m="1" x="1833"/>
        <item m="1" x="1297"/>
        <item m="1" x="1936"/>
        <item m="1" x="670"/>
        <item m="1" x="1452"/>
        <item m="1" x="1763"/>
        <item m="1" x="2084"/>
        <item m="1" x="809"/>
        <item m="1" x="1126"/>
        <item m="1" x="1627"/>
        <item m="1" x="1944"/>
        <item m="1" x="677"/>
        <item m="1" x="1462"/>
        <item m="1" x="2098"/>
        <item m="1" x="1139"/>
        <item m="1" x="1311"/>
        <item m="1" x="999"/>
        <item m="1" x="2115"/>
        <item m="1" x="1322"/>
        <item m="1" x="1961"/>
        <item m="1" x="1010"/>
        <item m="1" x="1805"/>
        <item m="1" x="1170"/>
        <item m="1" x="1975"/>
        <item m="1" x="1342"/>
        <item m="1" x="1664"/>
        <item m="1" x="1983"/>
        <item m="1" x="713"/>
        <item m="1" x="1030"/>
        <item m="1" x="1511"/>
        <item m="1" x="1826"/>
        <item m="1" x="2149"/>
        <item m="1" x="874"/>
        <item m="1" x="1187"/>
        <item m="1" x="1357"/>
        <item m="1" x="1674"/>
        <item m="1" x="1994"/>
        <item m="1" x="723"/>
        <item m="1" x="1519"/>
        <item m="1" x="2157"/>
        <item m="1" x="1196"/>
        <item m="1" x="1376"/>
        <item m="1" x="2012"/>
        <item m="1" x="1054"/>
        <item m="1" x="1929"/>
        <item m="1" x="664"/>
        <item m="1" x="1298"/>
        <item m="1" x="1622"/>
        <item m="1" x="1937"/>
        <item m="1" x="671"/>
        <item m="1" x="982"/>
        <item m="1" x="1453"/>
        <item m="1" x="1764"/>
        <item m="1" x="2085"/>
        <item m="1" x="810"/>
        <item m="1" x="1127"/>
        <item m="1" x="1302"/>
        <item m="1" x="1628"/>
        <item m="1" x="1945"/>
        <item m="1" x="678"/>
        <item m="1" x="989"/>
        <item m="1" x="1463"/>
        <item m="1" x="1775"/>
        <item m="1" x="2099"/>
        <item m="1" x="824"/>
        <item m="1" x="1140"/>
        <item m="1" x="1312"/>
        <item m="1" x="1638"/>
        <item m="1" x="1952"/>
        <item m="1" x="687"/>
        <item m="1" x="1000"/>
        <item m="1" x="1479"/>
        <item m="1" x="1791"/>
        <item m="1" x="2116"/>
        <item m="1" x="841"/>
        <item m="1" x="1158"/>
        <item m="1" x="1323"/>
        <item m="1" x="1646"/>
        <item m="1" x="1962"/>
        <item m="1" x="697"/>
        <item m="1" x="1011"/>
        <item m="1" x="1492"/>
        <item m="1" x="1806"/>
        <item m="1" x="2130"/>
        <item m="1" x="739"/>
        <item m="1" x="1055"/>
        <item m="1" x="1420"/>
        <item m="1" x="1735"/>
        <item m="1" x="2055"/>
        <item m="1" x="781"/>
        <item m="1" x="1097"/>
        <item m="1" x="1288"/>
        <item m="1" x="1611"/>
        <item m="1" x="1923"/>
        <item m="1" x="656"/>
        <item m="1" x="970"/>
        <item m="1" x="1432"/>
        <item m="1" x="1746"/>
        <item m="1" x="2065"/>
        <item m="1" x="791"/>
        <item m="1" x="1108"/>
        <item m="1" x="1291"/>
        <item m="1" x="1617"/>
        <item m="1" x="1930"/>
        <item m="1" x="665"/>
        <item m="1" x="977"/>
        <item m="1" x="1444"/>
        <item m="1" x="1756"/>
        <item m="1" x="2077"/>
        <item m="1" x="803"/>
        <item m="1" x="1120"/>
        <item m="1" x="1299"/>
        <item m="1" x="1623"/>
        <item m="1" x="1938"/>
        <item m="1" x="672"/>
        <item m="1" x="983"/>
        <item m="1" x="1454"/>
        <item m="1" x="1765"/>
        <item m="1" x="2086"/>
        <item m="1" x="811"/>
        <item m="1" x="1303"/>
        <item m="1" x="1629"/>
        <item m="1" x="679"/>
        <item m="1" x="990"/>
        <item m="1" x="1464"/>
        <item m="1" x="1776"/>
        <item m="1" x="2100"/>
        <item m="1" x="825"/>
        <item m="1" x="1141"/>
        <item m="1" x="1313"/>
        <item m="1" x="1639"/>
        <item m="1" x="1953"/>
        <item m="1" x="688"/>
        <item m="1" x="1001"/>
        <item m="1" x="1480"/>
        <item m="1" x="1792"/>
        <item m="1" x="2117"/>
        <item m="1" x="842"/>
        <item m="1" x="1159"/>
        <item m="1" x="1324"/>
        <item m="1" x="657"/>
        <item m="1" x="971"/>
        <item m="1" x="1433"/>
        <item m="1" x="1747"/>
        <item m="1" x="2066"/>
        <item m="1" x="792"/>
        <item m="1" x="1109"/>
        <item m="1" x="1292"/>
        <item m="1" x="1618"/>
        <item m="1" x="1931"/>
        <item m="1" x="666"/>
        <item m="1" x="978"/>
        <item m="1" x="1445"/>
        <item m="1" x="1757"/>
        <item m="1" x="2078"/>
        <item m="1" x="804"/>
        <item m="1" x="1121"/>
        <item m="1" x="1300"/>
        <item m="1" x="1624"/>
        <item m="1" x="1939"/>
        <item m="1" x="673"/>
        <item m="1" x="984"/>
        <item m="1" x="1455"/>
        <item m="1" x="1766"/>
        <item m="1" x="2087"/>
        <item m="1" x="812"/>
        <item m="1" x="1128"/>
        <item m="1" x="1304"/>
        <item m="1" x="1630"/>
        <item m="1" x="1946"/>
        <item m="1" x="680"/>
        <item m="1" x="991"/>
        <item m="1" x="1465"/>
        <item m="1" x="1777"/>
        <item m="1" x="2101"/>
        <item m="1" x="826"/>
        <item m="1" x="1142"/>
        <item m="1" x="1314"/>
        <item m="1" x="1446"/>
        <item m="1" x="1758"/>
        <item m="1" x="2079"/>
        <item m="1" x="805"/>
        <item m="1" x="1122"/>
        <item m="1" x="1625"/>
        <item m="1" x="1940"/>
        <item m="1" x="674"/>
        <item m="1" x="985"/>
        <item m="1" x="1767"/>
        <item m="1" x="2088"/>
        <item m="1" x="813"/>
        <item m="1" x="1129"/>
        <item m="1" x="1305"/>
        <item m="1" x="1631"/>
        <item m="1" x="1466"/>
        <item m="1" x="1778"/>
        <item m="1" x="827"/>
        <item m="1" x="1143"/>
        <item m="1" x="1315"/>
        <item m="1" x="1954"/>
        <item m="1" x="689"/>
        <item m="1" x="1002"/>
        <item m="1" x="1481"/>
        <item m="1" x="1325"/>
        <item m="1" x="1657"/>
        <item m="1" x="1976"/>
        <item m="1" x="1023"/>
        <item m="1" x="1499"/>
        <item m="1" x="1814"/>
        <item m="1" x="2137"/>
        <item m="1" x="861"/>
        <item m="1" x="1179"/>
        <item m="1" x="1343"/>
        <item m="1" x="2090"/>
        <item m="1" x="815"/>
        <item m="1" x="1131"/>
        <item m="1" x="1633"/>
        <item m="1" x="1794"/>
        <item m="1" x="2119"/>
        <item m="1" x="1964"/>
        <item m="1" x="1013"/>
        <item m="1" x="1807"/>
        <item m="1" x="1171"/>
        <item m="1" x="1335"/>
        <item m="1" x="1977"/>
        <item m="1" x="1024"/>
        <item m="1" x="1500"/>
        <item m="1" x="1815"/>
        <item m="1" x="2138"/>
        <item m="1" x="862"/>
        <item m="1" x="1180"/>
        <item m="1" x="1941"/>
        <item m="1" x="1456"/>
        <item m="1" x="816"/>
        <item m="1" x="2103"/>
        <item m="1" x="1641"/>
        <item m="1" x="1955"/>
        <item m="1" x="690"/>
        <item m="1" x="1004"/>
        <item m="1" x="1483"/>
        <item m="1" x="2120"/>
        <item m="1" x="844"/>
        <item m="1" x="1327"/>
        <item m="1" x="1648"/>
        <item m="1" x="1965"/>
        <item m="1" x="699"/>
        <item m="1" x="1014"/>
        <item m="1" x="1493"/>
        <item m="1" x="2131"/>
        <item m="1" x="855"/>
        <item m="1" x="1172"/>
        <item m="1" x="1336"/>
        <item m="1" x="1978"/>
        <item m="1" x="707"/>
        <item m="1" x="1025"/>
        <item m="1" x="1501"/>
        <item m="1" x="1816"/>
        <item m="1" x="2139"/>
        <item m="1" x="863"/>
        <item m="1" x="1344"/>
        <item m="1" x="1665"/>
        <item m="1" x="714"/>
        <item m="1" x="1031"/>
        <item m="1" x="1512"/>
        <item m="1" x="1827"/>
        <item m="1" x="2150"/>
        <item m="1" x="1188"/>
        <item m="1" x="1359"/>
        <item m="1" x="1676"/>
        <item m="1" x="1996"/>
        <item m="1" x="725"/>
        <item m="1" x="1043"/>
        <item m="1" x="1834"/>
        <item m="1" x="2158"/>
        <item m="1" x="883"/>
        <item m="1" x="1197"/>
        <item m="1" x="1378"/>
        <item m="1" x="1694"/>
        <item m="1" x="2014"/>
        <item m="1" x="741"/>
        <item m="1" x="1057"/>
        <item m="1" x="2089"/>
        <item m="1" x="814"/>
        <item m="1" x="1130"/>
        <item m="1" x="1306"/>
        <item m="1" x="1632"/>
        <item m="1" x="1947"/>
        <item m="1" x="681"/>
        <item m="1" x="992"/>
        <item m="1" x="1467"/>
        <item m="1" x="1779"/>
        <item m="1" x="2102"/>
        <item m="1" x="828"/>
        <item m="1" x="1144"/>
        <item m="1" x="1316"/>
        <item m="1" x="1640"/>
        <item m="1" x="1003"/>
        <item m="1" x="1482"/>
        <item m="1" x="1793"/>
        <item m="1" x="2118"/>
        <item m="1" x="843"/>
        <item m="1" x="1160"/>
        <item m="1" x="1326"/>
        <item m="1" x="1647"/>
        <item m="1" x="1963"/>
        <item m="1" x="698"/>
        <item m="1" x="1012"/>
        <item m="1" x="1358"/>
        <item m="1" x="1675"/>
        <item m="1" x="1995"/>
        <item m="1" x="724"/>
        <item m="1" x="1042"/>
        <item m="1" x="1268"/>
        <item m="1" x="1575"/>
        <item m="1" x="1888"/>
        <item m="1" x="622"/>
        <item m="1" x="939"/>
        <item m="1" x="1377"/>
        <item m="1" x="1693"/>
        <item m="1" x="2013"/>
        <item m="1" x="740"/>
        <item m="1" x="1056"/>
        <item m="1" x="1274"/>
        <item m="1" x="1585"/>
        <item m="1" x="1897"/>
        <item m="1" x="1405"/>
        <item m="1" x="1719"/>
        <item m="1" x="2041"/>
        <item m="1" x="767"/>
        <item m="1" x="1084"/>
        <item m="1" x="1285"/>
        <item m="1" x="1917"/>
        <item m="1" x="651"/>
        <item m="1" x="965"/>
        <item m="1" x="1421"/>
        <item m="1" x="1736"/>
        <item m="1" x="2056"/>
        <item m="1" x="782"/>
        <item m="1" x="1098"/>
        <item m="1" x="1289"/>
        <item m="1" x="1612"/>
        <item m="1" x="1924"/>
        <item m="1" x="658"/>
        <item m="1" x="972"/>
        <item m="1" x="1434"/>
        <item m="1" x="1748"/>
        <item m="1" x="2067"/>
        <item m="1" x="793"/>
        <item m="1" x="1110"/>
        <item m="1" x="1293"/>
        <item m="1" x="1619"/>
        <item m="1" x="1932"/>
        <item m="1" x="667"/>
        <item m="1" x="979"/>
        <item m="1" x="1447"/>
        <item m="1" x="1759"/>
        <item m="1" x="2080"/>
        <item m="1" x="806"/>
        <item m="1" x="1123"/>
        <item m="1" x="1301"/>
        <item m="1" x="1626"/>
        <item m="1" x="1942"/>
        <item m="1" x="986"/>
        <item m="1" x="1457"/>
        <item m="1" x="1768"/>
        <item m="1" x="2091"/>
        <item m="1" x="817"/>
        <item m="1" x="1132"/>
        <item m="1" x="1642"/>
        <item m="1" x="1956"/>
        <item m="1" x="691"/>
        <item m="1" x="1005"/>
        <item m="1" x="1484"/>
        <item m="1" x="1795"/>
        <item m="1" x="2121"/>
        <item m="1" x="845"/>
        <item m="1" x="1161"/>
        <item m="1" x="1613"/>
        <item m="1" x="1925"/>
        <item m="1" x="659"/>
        <item m="1" x="973"/>
        <item m="1" x="1435"/>
        <item m="1" x="1749"/>
        <item m="1" x="2068"/>
        <item m="1" x="794"/>
        <item m="1" x="1111"/>
        <item m="1" x="1294"/>
        <item m="1" x="1620"/>
        <item m="1" x="1933"/>
        <item m="1" x="668"/>
        <item m="1" x="682"/>
        <item m="1" x="993"/>
        <item m="1" x="1468"/>
        <item m="1" x="1780"/>
        <item m="1" x="2104"/>
        <item m="1" x="829"/>
        <item m="1" x="1145"/>
        <item m="1" x="1317"/>
        <item m="1" x="692"/>
        <item m="1" x="1796"/>
        <item m="1" x="2122"/>
        <item m="1" x="846"/>
        <item m="1" x="1328"/>
        <item m="1" x="1966"/>
        <item m="1" x="1015"/>
        <item m="1" x="1997"/>
        <item m="1" x="1269"/>
        <item m="1" x="623"/>
        <item m="1" x="1069"/>
        <item m="1" x="1280"/>
        <item m="1" x="1596"/>
        <item m="1" x="1908"/>
        <item m="1" x="1406"/>
        <item m="1" x="768"/>
        <item m="1" x="1607"/>
        <item m="1" x="967"/>
        <item m="1" x="1576"/>
        <item m="1" x="1889"/>
        <item m="1" x="624"/>
        <item m="1" x="940"/>
        <item m="1" x="1379"/>
        <item m="1" x="1695"/>
        <item m="1" x="2015"/>
        <item m="1" x="742"/>
        <item m="1" x="1058"/>
        <item m="1" x="1275"/>
        <item m="1" x="1588"/>
        <item m="1" x="1900"/>
        <item m="1" x="634"/>
        <item m="1" x="950"/>
        <item m="1" x="1392"/>
        <item m="1" x="1707"/>
        <item m="1" x="2027"/>
        <item m="1" x="755"/>
        <item m="1" x="1070"/>
        <item m="1" x="1281"/>
        <item m="1" x="1598"/>
        <item m="1" x="1910"/>
        <item m="1" x="644"/>
        <item m="1" x="959"/>
        <item m="1" x="1407"/>
        <item m="1" x="1720"/>
        <item m="1" x="2042"/>
        <item m="1" x="769"/>
        <item m="1" x="1085"/>
        <item m="1" x="1286"/>
        <item m="1" x="1608"/>
        <item m="1" x="1921"/>
        <item m="1" x="654"/>
        <item m="1" x="1422"/>
        <item m="1" x="1737"/>
        <item m="1" x="2057"/>
        <item m="1" x="783"/>
        <item m="1" x="1099"/>
        <item m="1" x="1290"/>
        <item m="1" x="1615"/>
        <item m="1" x="1927"/>
        <item m="1" x="661"/>
        <item m="1" x="976"/>
        <item m="1" x="1436"/>
        <item m="1" x="2069"/>
        <item m="1" x="795"/>
        <item m="1" x="1112"/>
        <item m="1" x="1295"/>
        <item m="1" x="1621"/>
        <item m="1" x="1934"/>
        <item m="1" x="669"/>
        <item m="1" x="980"/>
        <item m="1" x="1448"/>
        <item m="1" x="683"/>
        <item m="1" x="994"/>
        <item m="1" x="1469"/>
        <item m="1" x="1781"/>
        <item m="1" x="2105"/>
        <item m="1" x="830"/>
        <item m="1" x="1146"/>
        <item m="1" x="1318"/>
        <item m="1" x="1643"/>
        <item m="1" x="1957"/>
        <item m="1" x="693"/>
        <item m="1" x="1006"/>
        <item m="1" x="1485"/>
        <item m="1" x="1797"/>
        <item m="1" x="2123"/>
        <item m="1" x="847"/>
        <item m="1" x="1162"/>
        <item m="1" x="1329"/>
        <item m="1" x="1650"/>
        <item m="1" x="1968"/>
        <item m="1" x="701"/>
        <item m="1" x="1016"/>
        <item m="1" x="1360"/>
        <item m="1" x="1677"/>
        <item m="1" x="1998"/>
        <item m="1" x="726"/>
        <item m="1" x="743"/>
        <item m="1" x="1059"/>
        <item m="1" x="1901"/>
        <item m="1" x="635"/>
        <item m="1" x="951"/>
        <item m="1" x="1393"/>
        <item m="1" x="2028"/>
        <item m="1" x="1600"/>
        <item m="1" x="1912"/>
        <item m="1" x="646"/>
        <item m="1" x="960"/>
        <item m="1" x="1409"/>
        <item m="1" x="1722"/>
        <item m="1" x="1438"/>
        <item m="1" x="2071"/>
        <item m="1" x="797"/>
        <item m="1" x="1114"/>
        <item m="1" x="1935"/>
        <item m="1" x="981"/>
        <item m="1" x="1943"/>
        <item m="1" x="675"/>
        <item m="1" x="987"/>
        <item m="1" x="2093"/>
        <item m="1" x="819"/>
        <item m="1" x="1307"/>
        <item m="1" x="1634"/>
        <item m="1" x="1948"/>
        <item m="1" x="995"/>
        <item m="1" x="1470"/>
        <item m="1" x="1782"/>
        <item m="1" x="2106"/>
        <item m="1" x="1147"/>
        <item m="1" x="1319"/>
        <item m="1" x="1958"/>
        <item m="1" x="694"/>
        <item m="1" x="1798"/>
        <item m="1" x="676"/>
        <item m="1" x="988"/>
        <item m="1" x="1459"/>
        <item m="1" x="1770"/>
        <item m="1" x="2094"/>
        <item m="1" x="1134"/>
        <item m="1" x="1308"/>
        <item m="1" x="1635"/>
        <item m="1" x="1949"/>
        <item m="1" x="684"/>
        <item m="1" x="996"/>
        <item m="1" x="1471"/>
        <item m="1" x="1783"/>
        <item m="1" x="2107"/>
        <item m="1" x="832"/>
        <item m="1" x="1149"/>
        <item m="1" x="1320"/>
        <item m="1" x="1644"/>
        <item m="1" x="1959"/>
        <item m="1" x="695"/>
        <item m="1" x="1007"/>
        <item m="1" x="1486"/>
        <item m="1" x="1799"/>
        <item m="1" x="2124"/>
        <item m="1" x="849"/>
        <item m="1" x="1969"/>
        <item m="1" x="702"/>
        <item m="1" x="1017"/>
        <item m="1" x="1363"/>
        <item m="1" x="1680"/>
        <item m="1" x="2001"/>
        <item m="1" x="1725"/>
        <item m="1" x="1609"/>
        <item m="1" x="1922"/>
        <item m="1" x="655"/>
        <item m="1" x="1008"/>
        <item m="1" x="1488"/>
        <item m="1" x="1801"/>
        <item m="1" x="2126"/>
        <item m="1" x="851"/>
        <item m="1" x="1165"/>
        <item m="1" x="1330"/>
        <item m="1" x="1651"/>
        <item m="1" x="1970"/>
        <item m="1" x="703"/>
        <item m="1" x="1649"/>
        <item m="1" x="1967"/>
        <item m="1" x="700"/>
        <item m="1" x="1554"/>
        <item m="1" x="1870"/>
        <item m="1" x="601"/>
        <item m="1" x="921"/>
        <item m="1" x="1658"/>
        <item m="1" x="1979"/>
        <item m="1" x="708"/>
        <item m="1" x="1260"/>
        <item m="1" x="1562"/>
        <item m="1" x="1877"/>
        <item m="1" x="608"/>
        <item m="1" x="927"/>
        <item m="1" x="1570"/>
        <item m="1" x="617"/>
        <item m="1" x="935"/>
        <item m="1" x="1361"/>
        <item m="1" x="1678"/>
        <item m="1" x="1999"/>
        <item m="1" x="727"/>
        <item m="1" x="610"/>
        <item m="1" x="929"/>
        <item m="1" x="1345"/>
        <item m="1" x="1666"/>
        <item m="1" x="1984"/>
        <item m="1" x="715"/>
        <item m="1" x="1032"/>
        <item m="1" x="1265"/>
        <item m="1" x="1571"/>
        <item m="1" x="1883"/>
        <item m="1" x="618"/>
        <item m="1" x="936"/>
        <item m="1" x="1362"/>
        <item m="1" x="1679"/>
        <item m="1" x="2000"/>
        <item m="1" x="728"/>
        <item m="1" x="1044"/>
        <item m="1" x="1270"/>
        <item m="1" x="1579"/>
        <item m="1" x="1891"/>
        <item m="1" x="627"/>
        <item m="1" x="943"/>
        <item m="1" x="1380"/>
        <item m="1" x="1696"/>
        <item m="1" x="2016"/>
        <item m="1" x="744"/>
        <item m="1" x="1060"/>
        <item m="1" x="1276"/>
        <item m="1" x="1590"/>
        <item m="1" x="1903"/>
        <item m="1" x="637"/>
        <item m="1" x="953"/>
        <item m="1" x="1394"/>
        <item m="1" x="1708"/>
        <item m="1" x="2029"/>
        <item m="1" x="756"/>
        <item m="1" x="1071"/>
        <item m="1" x="1282"/>
        <item m="1" x="1602"/>
        <item m="1" x="1914"/>
        <item m="1" x="648"/>
        <item m="1" x="962"/>
        <item m="1" x="1411"/>
        <item m="1" x="1724"/>
        <item m="1" x="968"/>
        <item m="1" x="937"/>
        <item m="1" x="1364"/>
        <item m="1" x="1681"/>
        <item m="1" x="2002"/>
        <item m="1" x="1045"/>
        <item m="1" x="1271"/>
        <item m="1" x="1580"/>
        <item m="1" x="1892"/>
        <item m="1" x="628"/>
        <item m="1" x="944"/>
        <item m="1" x="1381"/>
        <item m="1" x="1697"/>
        <item m="1" x="2017"/>
        <item m="1" x="745"/>
        <item m="1" x="1061"/>
        <item m="1" x="1277"/>
        <item m="1" x="1591"/>
        <item m="1" x="1904"/>
        <item m="1" x="638"/>
        <item m="1" x="954"/>
        <item m="1" x="1395"/>
        <item m="1" x="1709"/>
        <item m="1" x="2030"/>
        <item m="1" x="757"/>
        <item m="1" x="1072"/>
        <item m="1" x="1283"/>
        <item m="1" x="1603"/>
        <item m="1" x="1915"/>
        <item m="1" x="649"/>
        <item m="1" x="963"/>
        <item m="1" x="1412"/>
        <item m="1" x="1726"/>
        <item m="1" x="2045"/>
        <item m="1" x="772"/>
        <item m="1" x="1088"/>
        <item m="1" x="1859"/>
        <item m="1" x="591"/>
        <item m="1" x="910"/>
        <item m="1" x="1331"/>
        <item m="1" x="1652"/>
        <item m="1" x="1971"/>
        <item m="1" x="704"/>
        <item m="1" x="1018"/>
        <item m="1" x="1257"/>
        <item m="1" x="1871"/>
        <item m="1" x="602"/>
        <item m="1" x="922"/>
        <item m="1" x="1337"/>
        <item m="1" x="1659"/>
        <item m="1" x="1980"/>
        <item m="1" x="709"/>
        <item m="1" x="1026"/>
        <item m="1" x="1261"/>
        <item m="1" x="1564"/>
        <item m="1" x="1879"/>
        <item m="1" x="611"/>
        <item m="1" x="930"/>
        <item m="1" x="1346"/>
        <item m="1" x="1667"/>
        <item m="1" x="1985"/>
        <item m="1" x="716"/>
        <item m="1" x="1033"/>
        <item m="1" x="1266"/>
        <item m="1" x="1572"/>
        <item m="1" x="1884"/>
        <item m="1" x="619"/>
        <item m="1" x="938"/>
        <item m="1" x="1365"/>
        <item m="1" x="1682"/>
        <item m="1" x="2003"/>
        <item m="1" x="729"/>
        <item m="1" x="1046"/>
        <item m="1" x="1272"/>
        <item m="1" x="1581"/>
        <item m="1" x="1893"/>
        <item m="1" x="629"/>
        <item m="1" x="1262"/>
        <item m="1" x="613"/>
        <item m="1" x="1347"/>
        <item m="1" x="1267"/>
        <item m="1" x="1885"/>
        <item m="1" x="1366"/>
        <item m="1" x="730"/>
        <item m="1" x="1583"/>
        <item m="1" x="630"/>
        <item m="1" x="1382"/>
        <item m="1" x="746"/>
        <item m="1" x="1278"/>
        <item m="1" x="758"/>
        <item m="1" x="1073"/>
        <item m="1" x="969"/>
        <item m="1" x="1426"/>
        <item m="1" x="2060"/>
        <item m="1" x="1103"/>
        <item m="1" x="1616"/>
        <item m="1" x="662"/>
        <item m="1" x="1255"/>
        <item m="1" x="1862"/>
        <item m="1" x="913"/>
        <item m="1" x="1653"/>
        <item m="1" x="1972"/>
        <item m="1" x="1019"/>
        <item m="1" x="1258"/>
        <item m="1" x="1558"/>
        <item m="1" x="1660"/>
        <item m="1" x="710"/>
        <item m="1" x="1263"/>
        <item m="1" x="1566"/>
        <item m="1" x="614"/>
        <item m="1" x="1348"/>
        <item m="1" x="1986"/>
        <item m="1" x="1034"/>
        <item m="1" x="1573"/>
        <item m="1" x="1886"/>
        <item m="1" x="620"/>
        <item m="1" x="1368"/>
        <item m="1" x="1684"/>
        <item m="1" x="732"/>
        <item m="1" x="1895"/>
        <item m="1" x="946"/>
        <item m="1" x="1699"/>
        <item m="1" x="2019"/>
        <item m="1" x="1592"/>
        <item m="1" x="639"/>
        <item m="1" x="1397"/>
        <item m="1" x="1711"/>
        <item m="1" x="2032"/>
        <item m="1" x="1075"/>
        <item m="1" x="1928"/>
        <item m="1" x="663"/>
        <item m="1" x="1296"/>
        <item m="1" x="1256"/>
        <item m="1" x="1864"/>
        <item m="1" x="595"/>
        <item m="1" x="915"/>
        <item m="1" x="1332"/>
        <item m="1" x="1654"/>
        <item m="1" x="1973"/>
        <item m="1" x="705"/>
        <item m="1" x="1020"/>
        <item m="1" x="1259"/>
        <item m="1" x="605"/>
        <item m="1" x="1338"/>
        <item m="1" x="1661"/>
        <item m="1" x="1264"/>
        <item m="1" x="1568"/>
        <item m="1" x="1369"/>
        <item m="1" x="1685"/>
        <item m="1" x="2005"/>
        <item m="1" x="733"/>
        <item m="1" x="1048"/>
        <item m="1" x="1273"/>
        <item m="1" x="1584"/>
        <item m="1" x="1896"/>
        <item m="1" x="631"/>
        <item m="1" x="947"/>
        <item m="1" x="1384"/>
        <item m="1" x="1700"/>
        <item m="1" x="2020"/>
        <item m="1" x="748"/>
        <item m="1" x="1063"/>
        <item m="1" x="1279"/>
        <item m="1" x="1593"/>
        <item m="1" x="1905"/>
        <item m="1" x="640"/>
        <item m="1" x="955"/>
        <item m="1" x="1398"/>
        <item m="1" x="1712"/>
        <item m="1" x="2033"/>
        <item m="1" x="760"/>
        <item m="1" x="1076"/>
        <item m="1" x="1284"/>
        <item m="1" x="1604"/>
        <item m="1" x="1916"/>
        <item m="1" x="650"/>
        <item m="1" x="964"/>
        <item m="1" x="1414"/>
        <item m="1" x="1728"/>
        <item m="1" x="2047"/>
        <item m="1" x="774"/>
        <item m="1" x="1090"/>
        <item m="1" x="1287"/>
        <item m="1" x="16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s>
    </pivotField>
    <pivotField name="Tgl SPBy" axis="axisRow" compact="0" numFmtId="14" outline="0" showAll="0" defaultSubtotal="0">
      <items count="340">
        <item m="1" x="226"/>
        <item m="1" x="109"/>
        <item m="1" x="230"/>
        <item m="1" x="113"/>
        <item m="1" x="233"/>
        <item m="1" x="115"/>
        <item m="1" x="236"/>
        <item m="1" x="118"/>
        <item m="1" x="239"/>
        <item m="1" x="121"/>
        <item m="1" x="242"/>
        <item m="1" x="123"/>
        <item m="1" x="245"/>
        <item m="1" x="126"/>
        <item m="1" x="128"/>
        <item m="1" x="248"/>
        <item m="1" x="131"/>
        <item m="1" x="250"/>
        <item m="1" x="135"/>
        <item m="1" x="252"/>
        <item m="1" x="255"/>
        <item m="1" x="139"/>
        <item m="1" x="258"/>
        <item m="1" x="141"/>
        <item m="1" x="264"/>
        <item m="1" x="148"/>
        <item m="1" x="270"/>
        <item m="1" x="116"/>
        <item m="1" x="237"/>
        <item m="1" x="119"/>
        <item m="1" x="240"/>
        <item m="1" x="243"/>
        <item m="1" x="124"/>
        <item m="1" x="127"/>
        <item m="1" x="246"/>
        <item m="1" x="132"/>
        <item m="1" x="136"/>
        <item m="1" x="253"/>
        <item m="1" x="138"/>
        <item m="1" x="259"/>
        <item m="1" x="142"/>
        <item m="1" x="265"/>
        <item m="1" x="149"/>
        <item m="1" x="266"/>
        <item m="1" x="152"/>
        <item m="1" x="156"/>
        <item m="1" x="241"/>
        <item m="1" x="122"/>
        <item m="1" x="244"/>
        <item m="1" x="125"/>
        <item m="1" x="247"/>
        <item m="1" x="129"/>
        <item m="1" x="249"/>
        <item m="1" x="133"/>
        <item m="1" x="251"/>
        <item m="1" x="256"/>
        <item m="1" x="140"/>
        <item m="1" x="260"/>
        <item m="1" x="143"/>
        <item m="1" x="267"/>
        <item m="1" x="153"/>
        <item m="1" x="271"/>
        <item m="1" x="130"/>
        <item m="1" x="134"/>
        <item m="1" x="137"/>
        <item m="1" x="261"/>
        <item m="1" x="144"/>
        <item m="1" x="274"/>
        <item m="1" x="159"/>
        <item m="1" x="282"/>
        <item m="1" x="287"/>
        <item m="1" x="254"/>
        <item m="1" x="262"/>
        <item m="1" x="145"/>
        <item m="1" x="288"/>
        <item m="1" x="167"/>
        <item m="1" x="297"/>
        <item m="1" x="306"/>
        <item m="1" x="257"/>
        <item m="1" x="146"/>
        <item m="1" x="150"/>
        <item m="1" x="160"/>
        <item m="1" x="278"/>
        <item m="1" x="283"/>
        <item m="1" x="168"/>
        <item m="1" x="293"/>
        <item m="1" x="173"/>
        <item m="1" x="177"/>
        <item m="1" x="307"/>
        <item m="1" x="187"/>
        <item m="1" x="312"/>
        <item m="1" x="191"/>
        <item m="1" x="263"/>
        <item m="1" x="147"/>
        <item m="1" x="151"/>
        <item m="1" x="268"/>
        <item m="1" x="154"/>
        <item m="1" x="272"/>
        <item m="1" x="157"/>
        <item m="1" x="275"/>
        <item m="1" x="279"/>
        <item m="1" x="162"/>
        <item m="1" x="284"/>
        <item m="1" x="164"/>
        <item m="1" x="289"/>
        <item m="1" x="169"/>
        <item m="1" x="174"/>
        <item m="1" x="298"/>
        <item m="1" x="178"/>
        <item m="1" x="303"/>
        <item m="1" x="182"/>
        <item m="1" x="313"/>
        <item m="1" x="192"/>
        <item m="1" x="317"/>
        <item m="1" x="198"/>
        <item m="1" x="322"/>
        <item m="1" x="328"/>
        <item m="1" x="269"/>
        <item m="1" x="155"/>
        <item m="1" x="273"/>
        <item m="1" x="158"/>
        <item m="1" x="276"/>
        <item m="1" x="280"/>
        <item m="1" x="163"/>
        <item m="1" x="285"/>
        <item m="1" x="165"/>
        <item m="1" x="290"/>
        <item m="1" x="170"/>
        <item m="1" x="299"/>
        <item m="1" x="179"/>
        <item m="1" x="183"/>
        <item m="1" x="308"/>
        <item m="1" x="193"/>
        <item m="1" x="318"/>
        <item m="1" x="199"/>
        <item m="1" x="323"/>
        <item m="1" x="203"/>
        <item m="1" x="207"/>
        <item m="1" x="332"/>
        <item m="1" x="211"/>
        <item m="1" x="336"/>
        <item m="1" x="277"/>
        <item m="1" x="161"/>
        <item m="1" x="281"/>
        <item m="1" x="286"/>
        <item m="1" x="166"/>
        <item m="1" x="291"/>
        <item m="1" x="171"/>
        <item m="1" x="294"/>
        <item m="1" x="300"/>
        <item m="1" x="180"/>
        <item m="1" x="304"/>
        <item m="1" x="184"/>
        <item m="1" x="309"/>
        <item m="1" x="188"/>
        <item m="1" x="194"/>
        <item m="1" x="319"/>
        <item m="1" x="200"/>
        <item m="1" x="324"/>
        <item m="1" x="204"/>
        <item m="1" x="329"/>
        <item m="1" x="212"/>
        <item m="1" x="337"/>
        <item m="1" x="216"/>
        <item m="1" x="99"/>
        <item m="1" x="220"/>
        <item m="1" x="292"/>
        <item m="1" x="172"/>
        <item m="1" x="295"/>
        <item m="1" x="175"/>
        <item m="1" x="301"/>
        <item m="1" x="185"/>
        <item m="1" x="310"/>
        <item m="1" x="189"/>
        <item m="1" x="314"/>
        <item m="1" x="195"/>
        <item m="1" x="201"/>
        <item m="1" x="325"/>
        <item m="1" x="205"/>
        <item m="1" x="330"/>
        <item m="1" x="208"/>
        <item m="1" x="333"/>
        <item m="1" x="213"/>
        <item m="1" x="338"/>
        <item m="1" x="217"/>
        <item m="1" x="100"/>
        <item m="1" x="221"/>
        <item m="1" x="103"/>
        <item m="1" x="223"/>
        <item m="1" x="106"/>
        <item m="1" x="227"/>
        <item m="1" x="110"/>
        <item m="1" x="296"/>
        <item m="1" x="176"/>
        <item m="1" x="302"/>
        <item m="1" x="181"/>
        <item m="1" x="311"/>
        <item m="1" x="190"/>
        <item m="1" x="315"/>
        <item m="1" x="196"/>
        <item m="1" x="320"/>
        <item m="1" x="326"/>
        <item m="1" x="206"/>
        <item m="1" x="331"/>
        <item m="1" x="209"/>
        <item m="1" x="334"/>
        <item m="1" x="214"/>
        <item m="1" x="218"/>
        <item m="1" x="101"/>
        <item m="1" x="222"/>
        <item m="1" x="104"/>
        <item m="1" x="224"/>
        <item m="1" x="107"/>
        <item m="1" x="228"/>
        <item m="1" x="111"/>
        <item m="1" x="231"/>
        <item m="1" x="114"/>
        <item m="1" x="234"/>
        <item m="1" x="305"/>
        <item m="1" x="186"/>
        <item m="1" x="316"/>
        <item m="1" x="197"/>
        <item m="1" x="321"/>
        <item m="1" x="202"/>
        <item m="1" x="327"/>
        <item m="1" x="210"/>
        <item m="1" x="335"/>
        <item m="1" x="215"/>
        <item m="1" x="339"/>
        <item m="1" x="219"/>
        <item m="1" x="102"/>
        <item m="1" x="105"/>
        <item m="1" x="225"/>
        <item m="1" x="108"/>
        <item m="1" x="229"/>
        <item m="1" x="112"/>
        <item m="1" x="232"/>
        <item m="1" x="235"/>
        <item m="1" x="117"/>
        <item m="1" x="238"/>
        <item m="1" x="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2">
        <item x="37"/>
        <item m="1" x="102"/>
        <item x="41"/>
        <item x="0"/>
        <item x="70"/>
        <item x="4"/>
        <item x="6"/>
        <item x="7"/>
        <item x="71"/>
        <item x="10"/>
        <item m="1" x="90"/>
        <item m="1" x="105"/>
        <item m="1" x="103"/>
        <item x="14"/>
        <item x="43"/>
        <item x="74"/>
        <item m="1" x="129"/>
        <item m="1" x="97"/>
        <item m="1" x="96"/>
        <item m="1" x="117"/>
        <item m="1" x="98"/>
        <item m="1" x="130"/>
        <item m="1" x="120"/>
        <item m="1" x="88"/>
        <item x="15"/>
        <item m="1" x="91"/>
        <item x="42"/>
        <item m="1" x="89"/>
        <item m="1" x="93"/>
        <item m="1" x="95"/>
        <item x="49"/>
        <item x="12"/>
        <item x="61"/>
        <item x="50"/>
        <item m="1" x="108"/>
        <item x="11"/>
        <item x="47"/>
        <item m="1" x="114"/>
        <item x="9"/>
        <item x="66"/>
        <item x="46"/>
        <item x="67"/>
        <item x="45"/>
        <item m="1" x="115"/>
        <item m="1" x="126"/>
        <item m="1" x="125"/>
        <item x="8"/>
        <item x="77"/>
        <item x="36"/>
        <item x="78"/>
        <item x="53"/>
        <item x="54"/>
        <item m="1" x="100"/>
        <item x="79"/>
        <item m="1" x="124"/>
        <item m="1" x="118"/>
        <item m="1" x="128"/>
        <item m="1" x="131"/>
        <item m="1" x="121"/>
        <item m="1" x="87"/>
        <item x="5"/>
        <item x="2"/>
        <item x="3"/>
        <item x="27"/>
        <item x="26"/>
        <item x="60"/>
        <item x="69"/>
        <item x="59"/>
        <item x="33"/>
        <item x="32"/>
        <item m="1" x="94"/>
        <item x="31"/>
        <item x="55"/>
        <item m="1" x="119"/>
        <item m="1" x="86"/>
        <item x="80"/>
        <item x="56"/>
        <item m="1" x="122"/>
        <item m="1" x="123"/>
        <item x="81"/>
        <item x="19"/>
        <item x="83"/>
        <item x="35"/>
        <item x="72"/>
        <item x="34"/>
        <item x="18"/>
        <item m="1" x="127"/>
        <item x="17"/>
        <item x="51"/>
        <item x="22"/>
        <item x="24"/>
        <item x="82"/>
        <item x="40"/>
        <item x="25"/>
        <item x="23"/>
        <item x="21"/>
        <item m="1" x="104"/>
        <item m="1" x="109"/>
        <item m="1" x="110"/>
        <item x="30"/>
        <item m="1" x="101"/>
        <item m="1" x="112"/>
        <item m="1" x="111"/>
        <item m="1" x="116"/>
        <item x="64"/>
        <item m="1" x="92"/>
        <item m="1" x="107"/>
        <item m="1" x="106"/>
        <item x="73"/>
        <item m="1" x="99"/>
        <item x="63"/>
        <item x="62"/>
        <item m="1" x="113"/>
        <item x="1"/>
        <item x="13"/>
        <item x="16"/>
        <item x="20"/>
        <item x="28"/>
        <item x="29"/>
        <item x="38"/>
        <item x="39"/>
        <item x="44"/>
        <item x="48"/>
        <item x="52"/>
        <item x="57"/>
        <item x="58"/>
        <item x="65"/>
        <item x="68"/>
        <item x="75"/>
        <item x="76"/>
        <item x="84"/>
        <item x="85"/>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10">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9">
      <x v="2137"/>
      <x v="330"/>
      <x v="133"/>
      <x v="26"/>
      <x v="2190"/>
    </i>
    <i r="9">
      <x v="2139"/>
      <x v="330"/>
      <x v="79"/>
      <x v="119"/>
      <x v="2192"/>
    </i>
    <i r="9">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38"/>
      <x v="331"/>
      <x v="39"/>
      <x v="130"/>
      <x v="2191"/>
    </i>
    <i r="9">
      <x v="2140"/>
      <x v="324"/>
      <x v="69"/>
      <x v="130"/>
      <x v="2193"/>
    </i>
    <i r="9">
      <x v="2142"/>
      <x v="333"/>
      <x v="69"/>
      <x v="130"/>
      <x v="2195"/>
    </i>
    <i r="9">
      <x v="2144"/>
      <x v="334"/>
      <x v="4"/>
      <x v="130"/>
      <x v="2197"/>
    </i>
    <i r="9">
      <x v="2145"/>
      <x v="335"/>
      <x v="4"/>
      <x v="130"/>
      <x v="2198"/>
    </i>
    <i r="9">
      <x v="2146"/>
      <x v="326"/>
      <x v="3"/>
      <x v="130"/>
      <x v="2199"/>
    </i>
    <i r="9">
      <x v="2147"/>
      <x v="336"/>
      <x v="3"/>
      <x v="130"/>
      <x v="2200"/>
    </i>
    <i r="9">
      <x v="2148"/>
      <x v="335"/>
      <x v="104"/>
      <x v="130"/>
      <x v="2201"/>
    </i>
    <i r="9">
      <x v="2149"/>
      <x v="331"/>
      <x v="52"/>
      <x v="131"/>
      <x v="2202"/>
    </i>
    <i r="9">
      <x v="2150"/>
      <x v="331"/>
      <x v="52"/>
      <x v="131"/>
      <x v="2202"/>
    </i>
    <i r="9">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9">
      <x v="2152"/>
      <x v="337"/>
      <x v="131"/>
      <x v="89"/>
      <x v="2203"/>
    </i>
    <i r="9">
      <x v="2153"/>
      <x v="338"/>
      <x v="131"/>
      <x v="89"/>
      <x v="2204"/>
    </i>
    <i r="9">
      <x v="2154"/>
      <x v="337"/>
      <x v="69"/>
      <x v="90"/>
      <x v="2205"/>
    </i>
    <i r="9">
      <x v="2155"/>
      <x v="335"/>
      <x v="39"/>
      <x v="92"/>
      <x v="2206"/>
    </i>
    <i r="9">
      <x v="2156"/>
      <x v="336"/>
      <x v="39"/>
      <x v="92"/>
      <x v="2207"/>
    </i>
    <i r="9">
      <x v="2157"/>
      <x v="336"/>
      <x v="132"/>
      <x v="120"/>
      <x v="2208"/>
    </i>
    <i r="9">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301">
      <pivotArea dataOnly="0" labelOnly="1" outline="0" fieldPosition="0">
        <references count="1">
          <reference field="36" count="0"/>
        </references>
      </pivotArea>
    </format>
    <format dxfId="300">
      <pivotArea dataOnly="0" labelOnly="1" outline="0" fieldPosition="0">
        <references count="1">
          <reference field="37" count="0"/>
        </references>
      </pivotArea>
    </format>
    <format dxfId="299">
      <pivotArea dataOnly="0" outline="0" fieldPosition="0">
        <references count="1">
          <reference field="4294967294" count="2">
            <x v="0"/>
            <x v="1"/>
          </reference>
        </references>
      </pivotArea>
    </format>
    <format dxfId="298">
      <pivotArea dataOnly="0" labelOnly="1" outline="0" fieldPosition="0">
        <references count="1">
          <reference field="22" count="0"/>
        </references>
      </pivotArea>
    </format>
    <format dxfId="297">
      <pivotArea dataOnly="0" labelOnly="1" outline="0" fieldPosition="0">
        <references count="1">
          <reference field="22" count="0"/>
        </references>
      </pivotArea>
    </format>
    <format dxfId="296">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68"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7]" cap="GUP 07"/>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71"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216">
      <pivotArea type="all" dataOnly="0" outline="0" fieldPosition="0"/>
    </format>
    <format dxfId="215">
      <pivotArea outline="0" collapsedLevelsAreSubtotals="1" fieldPosition="0"/>
    </format>
    <format dxfId="214">
      <pivotArea dataOnly="0" labelOnly="1" grandRow="1" outline="0" fieldPosition="0"/>
    </format>
    <format dxfId="213">
      <pivotArea type="all" dataOnly="0" outline="0" fieldPosition="0"/>
    </format>
    <format dxfId="212">
      <pivotArea outline="0" collapsedLevelsAreSubtotals="1" fieldPosition="0"/>
    </format>
    <format dxfId="211">
      <pivotArea dataOnly="0" labelOnly="1" grandRow="1" outline="0" fieldPosition="0"/>
    </format>
    <format dxfId="210">
      <pivotArea type="all" dataOnly="0" outline="0" fieldPosition="0"/>
    </format>
    <format dxfId="209">
      <pivotArea outline="0" collapsedLevelsAreSubtotals="1" fieldPosition="0"/>
    </format>
    <format dxfId="208">
      <pivotArea dataOnly="0" labelOnly="1" grandRow="1" outline="0" fieldPosition="0"/>
    </format>
    <format dxfId="207">
      <pivotArea dataOnly="0" labelOnly="1" fieldPosition="0">
        <references count="1">
          <reference field="0" count="0"/>
        </references>
      </pivotArea>
    </format>
    <format dxfId="206">
      <pivotArea field="1" type="button" dataOnly="0" labelOnly="1" outline="0" axis="axisRow" fieldPosition="0"/>
    </format>
    <format dxfId="205">
      <pivotArea field="0" type="button" dataOnly="0" labelOnly="1" outline="0" axis="axisRow" fieldPosition="5"/>
    </format>
    <format dxfId="204">
      <pivotArea dataOnly="0" labelOnly="1" grandRow="1" outline="0" fieldPosition="0"/>
    </format>
    <format dxfId="203">
      <pivotArea dataOnly="0" labelOnly="1" outline="0" fieldPosition="0">
        <references count="1">
          <reference field="1" count="0"/>
        </references>
      </pivotArea>
    </format>
    <format dxfId="202">
      <pivotArea outline="0" fieldPosition="0">
        <references count="1">
          <reference field="1" count="0" selected="0" defaultSubtotal="1"/>
        </references>
      </pivotArea>
    </format>
    <format dxfId="201">
      <pivotArea dataOnly="0" labelOnly="1" outline="0" fieldPosition="0">
        <references count="1">
          <reference field="1" count="0"/>
        </references>
      </pivotArea>
    </format>
    <format dxfId="200">
      <pivotArea dataOnly="0" labelOnly="1" outline="0" fieldPosition="0">
        <references count="1">
          <reference field="1" count="0" defaultSubtotal="1"/>
        </references>
      </pivotArea>
    </format>
    <format dxfId="199">
      <pivotArea field="0" type="button" dataOnly="0" labelOnly="1" outline="0" axis="axisRow" fieldPosition="5"/>
    </format>
    <format dxfId="198">
      <pivotArea field="3" type="button" dataOnly="0" labelOnly="1" outline="0" axis="axisRow" fieldPosition="2"/>
    </format>
    <format dxfId="197">
      <pivotArea field="4" type="button" dataOnly="0" labelOnly="1" outline="0" axis="axisRow" fieldPosition="3"/>
    </format>
    <format dxfId="196">
      <pivotArea field="5" type="button" dataOnly="0" labelOnly="1" outline="0" axis="axisRow" fieldPosition="4"/>
    </format>
    <format dxfId="195">
      <pivotArea field="2" type="button" dataOnly="0" labelOnly="1" outline="0" axis="axisRow" fieldPosition="1"/>
    </format>
    <format dxfId="194">
      <pivotArea dataOnly="0" labelOnly="1" outline="0" fieldPosition="0">
        <references count="1">
          <reference field="2" count="0"/>
        </references>
      </pivotArea>
    </format>
    <format dxfId="193">
      <pivotArea dataOnly="0" labelOnly="1" outline="0" fieldPosition="0">
        <references count="1">
          <reference field="4" count="0"/>
        </references>
      </pivotArea>
    </format>
    <format dxfId="192">
      <pivotArea dataOnly="0" labelOnly="1" outline="0" fieldPosition="0">
        <references count="1">
          <reference field="1" count="0"/>
        </references>
      </pivotArea>
    </format>
    <format dxfId="191">
      <pivotArea dataOnly="0" labelOnly="1" outline="0" fieldPosition="0">
        <references count="1">
          <reference field="1" count="1">
            <x v="1048832"/>
          </reference>
        </references>
      </pivotArea>
    </format>
    <format dxfId="190">
      <pivotArea dataOnly="0" labelOnly="1" outline="0" fieldPosition="0">
        <references count="1">
          <reference field="1" count="1">
            <x v="1048832"/>
          </reference>
        </references>
      </pivotArea>
    </format>
    <format dxfId="189">
      <pivotArea dataOnly="0" labelOnly="1" outline="0" fieldPosition="0">
        <references count="1">
          <reference field="1" count="1">
            <x v="1048832"/>
          </reference>
        </references>
      </pivotArea>
    </format>
    <format dxfId="188">
      <pivotArea dataOnly="0" labelOnly="1" outline="0" fieldPosition="0">
        <references count="1">
          <reference field="1" count="1">
            <x v="1048832"/>
          </reference>
        </references>
      </pivotArea>
    </format>
    <format dxfId="187">
      <pivotArea dataOnly="0" labelOnly="1" outline="0" fieldPosition="0">
        <references count="1">
          <reference field="1" count="1">
            <x v="1048832"/>
          </reference>
        </references>
      </pivotArea>
    </format>
    <format dxfId="186">
      <pivotArea dataOnly="0" labelOnly="1" outline="0" fieldPosition="0">
        <references count="1">
          <reference field="1" count="1">
            <x v="1048832"/>
          </reference>
        </references>
      </pivotArea>
    </format>
    <format dxfId="185">
      <pivotArea dataOnly="0" labelOnly="1" outline="0" fieldPosition="0">
        <references count="1">
          <reference field="1" count="1">
            <x v="1048832"/>
          </reference>
        </references>
      </pivotArea>
    </format>
    <format dxfId="184">
      <pivotArea dataOnly="0" labelOnly="1" outline="0" fieldPosition="0">
        <references count="1">
          <reference field="1" count="1">
            <x v="1048832"/>
          </reference>
        </references>
      </pivotArea>
    </format>
    <format dxfId="183">
      <pivotArea dataOnly="0" labelOnly="1" outline="0" fieldPosition="0">
        <references count="1">
          <reference field="1" count="1">
            <x v="1048832"/>
          </reference>
        </references>
      </pivotArea>
    </format>
    <format dxfId="182">
      <pivotArea dataOnly="0" labelOnly="1" outline="0" fieldPosition="0">
        <references count="1">
          <reference field="1" count="1">
            <x v="1048832"/>
          </reference>
        </references>
      </pivotArea>
    </format>
    <format dxfId="181">
      <pivotArea dataOnly="0" labelOnly="1" outline="0" fieldPosition="0">
        <references count="1">
          <reference field="1" count="1">
            <x v="1048832"/>
          </reference>
        </references>
      </pivotArea>
    </format>
    <format dxfId="180">
      <pivotArea dataOnly="0" labelOnly="1" outline="0" fieldPosition="0">
        <references count="1">
          <reference field="1" count="1">
            <x v="1048832"/>
          </reference>
        </references>
      </pivotArea>
    </format>
    <format dxfId="179">
      <pivotArea dataOnly="0" labelOnly="1" outline="0" fieldPosition="0">
        <references count="1">
          <reference field="1" count="1">
            <x v="1048832"/>
          </reference>
        </references>
      </pivotArea>
    </format>
    <format dxfId="178">
      <pivotArea dataOnly="0" labelOnly="1" outline="0" fieldPosition="0">
        <references count="1">
          <reference field="1" count="1">
            <x v="1048832"/>
          </reference>
        </references>
      </pivotArea>
    </format>
    <format dxfId="177">
      <pivotArea dataOnly="0" labelOnly="1" outline="0" fieldPosition="0">
        <references count="1">
          <reference field="1" count="1">
            <x v="1048832"/>
          </reference>
        </references>
      </pivotArea>
    </format>
    <format dxfId="176">
      <pivotArea dataOnly="0" labelOnly="1" outline="0" fieldPosition="0">
        <references count="1">
          <reference field="1" count="1">
            <x v="1048832"/>
          </reference>
        </references>
      </pivotArea>
    </format>
    <format dxfId="175">
      <pivotArea dataOnly="0" labelOnly="1" outline="0" fieldPosition="0">
        <references count="1">
          <reference field="1" count="1">
            <x v="1048832"/>
          </reference>
        </references>
      </pivotArea>
    </format>
    <format dxfId="174">
      <pivotArea dataOnly="0" labelOnly="1" grandRow="1" outline="0" fieldPosition="0"/>
    </format>
    <format dxfId="173">
      <pivotArea type="all" dataOnly="0" outline="0" fieldPosition="0"/>
    </format>
    <format dxfId="172">
      <pivotArea outline="0" collapsedLevelsAreSubtotals="1" fieldPosition="0"/>
    </format>
    <format dxfId="171">
      <pivotArea field="1" type="button" dataOnly="0" labelOnly="1" outline="0" axis="axisRow" fieldPosition="0"/>
    </format>
    <format dxfId="170">
      <pivotArea field="2" type="button" dataOnly="0" labelOnly="1" outline="0" axis="axisRow" fieldPosition="1"/>
    </format>
    <format dxfId="169">
      <pivotArea field="3" type="button" dataOnly="0" labelOnly="1" outline="0" axis="axisRow" fieldPosition="2"/>
    </format>
    <format dxfId="168">
      <pivotArea field="4" type="button" dataOnly="0" labelOnly="1" outline="0" axis="axisRow" fieldPosition="3"/>
    </format>
    <format dxfId="167">
      <pivotArea field="5" type="button" dataOnly="0" labelOnly="1" outline="0" axis="axisRow" fieldPosition="4"/>
    </format>
    <format dxfId="166">
      <pivotArea field="0" type="button" dataOnly="0" labelOnly="1" outline="0" axis="axisRow" fieldPosition="5"/>
    </format>
    <format dxfId="165">
      <pivotArea dataOnly="0" labelOnly="1" outline="0" fieldPosition="0">
        <references count="1">
          <reference field="1" count="0"/>
        </references>
      </pivotArea>
    </format>
    <format dxfId="164">
      <pivotArea dataOnly="0" labelOnly="1" outline="0" fieldPosition="0">
        <references count="1">
          <reference field="1" count="0" defaultSubtotal="1"/>
        </references>
      </pivotArea>
    </format>
    <format dxfId="163">
      <pivotArea dataOnly="0" labelOnly="1" grandRow="1" outline="0" fieldPosition="0"/>
    </format>
    <format dxfId="162">
      <pivotArea type="all" dataOnly="0" outline="0" fieldPosition="0"/>
    </format>
    <format dxfId="161">
      <pivotArea field="0" type="button" dataOnly="0" labelOnly="1" outline="0" axis="axisRow" fieldPosition="5"/>
    </format>
    <format dxfId="160">
      <pivotArea dataOnly="0" labelOnly="1" grandRow="1" outline="0" fieldPosition="0"/>
    </format>
    <format dxfId="159">
      <pivotArea field="0" type="button" dataOnly="0" labelOnly="1" outline="0" axis="axisRow" fieldPosition="5"/>
    </format>
    <format dxfId="158">
      <pivotArea dataOnly="0" labelOnly="1" outline="0" fieldPosition="0">
        <references count="1">
          <reference field="1" count="1" defaultSubtotal="1">
            <x v="1048832"/>
          </reference>
        </references>
      </pivotArea>
    </format>
    <format dxfId="157">
      <pivotArea dataOnly="0" labelOnly="1" outline="0" fieldPosition="0">
        <references count="1">
          <reference field="1" count="1" defaultSubtotal="1">
            <x v="1048832"/>
          </reference>
        </references>
      </pivotArea>
    </format>
    <format dxfId="156">
      <pivotArea dataOnly="0" labelOnly="1" outline="0" fieldPosition="0">
        <references count="1">
          <reference field="1" count="1" defaultSubtotal="1">
            <x v="1048832"/>
          </reference>
        </references>
      </pivotArea>
    </format>
    <format dxfId="155">
      <pivotArea dataOnly="0" labelOnly="1" outline="0" fieldPosition="0">
        <references count="1">
          <reference field="1" count="1" defaultSubtotal="1">
            <x v="1048832"/>
          </reference>
        </references>
      </pivotArea>
    </format>
    <format dxfId="154">
      <pivotArea dataOnly="0" labelOnly="1" outline="0" fieldPosition="0">
        <references count="1">
          <reference field="1" count="1" defaultSubtotal="1">
            <x v="1048832"/>
          </reference>
        </references>
      </pivotArea>
    </format>
    <format dxfId="153">
      <pivotArea dataOnly="0" labelOnly="1" outline="0" fieldPosition="0">
        <references count="1">
          <reference field="1" count="1" defaultSubtotal="1">
            <x v="1048832"/>
          </reference>
        </references>
      </pivotArea>
    </format>
    <format dxfId="152">
      <pivotArea dataOnly="0" labelOnly="1" outline="0" fieldPosition="0">
        <references count="1">
          <reference field="1" count="1" defaultSubtotal="1">
            <x v="1048832"/>
          </reference>
        </references>
      </pivotArea>
    </format>
    <format dxfId="151">
      <pivotArea dataOnly="0" labelOnly="1" outline="0" fieldPosition="0">
        <references count="1">
          <reference field="1" count="1" defaultSubtotal="1">
            <x v="1048832"/>
          </reference>
        </references>
      </pivotArea>
    </format>
    <format dxfId="150">
      <pivotArea dataOnly="0" labelOnly="1" outline="0" fieldPosition="0">
        <references count="1">
          <reference field="1" count="1" defaultSubtotal="1">
            <x v="1048832"/>
          </reference>
        </references>
      </pivotArea>
    </format>
    <format dxfId="149">
      <pivotArea dataOnly="0" labelOnly="1" outline="0" fieldPosition="0">
        <references count="1">
          <reference field="1" count="1" defaultSubtotal="1">
            <x v="1048832"/>
          </reference>
        </references>
      </pivotArea>
    </format>
    <format dxfId="148">
      <pivotArea dataOnly="0" labelOnly="1" outline="0" fieldPosition="0">
        <references count="1">
          <reference field="1" count="1" defaultSubtotal="1">
            <x v="1048832"/>
          </reference>
        </references>
      </pivotArea>
    </format>
    <format dxfId="147">
      <pivotArea dataOnly="0" labelOnly="1" outline="0" fieldPosition="0">
        <references count="1">
          <reference field="1" count="1" defaultSubtotal="1">
            <x v="1048832"/>
          </reference>
        </references>
      </pivotArea>
    </format>
    <format dxfId="146">
      <pivotArea dataOnly="0" labelOnly="1" outline="0" fieldPosition="0">
        <references count="1">
          <reference field="1" count="1" defaultSubtotal="1">
            <x v="1048832"/>
          </reference>
        </references>
      </pivotArea>
    </format>
    <format dxfId="145">
      <pivotArea dataOnly="0" labelOnly="1" outline="0" fieldPosition="0">
        <references count="1">
          <reference field="1" count="1" defaultSubtotal="1">
            <x v="1048832"/>
          </reference>
        </references>
      </pivotArea>
    </format>
    <format dxfId="144">
      <pivotArea dataOnly="0" labelOnly="1" outline="0" fieldPosition="0">
        <references count="1">
          <reference field="1" count="1" defaultSubtotal="1">
            <x v="1048832"/>
          </reference>
        </references>
      </pivotArea>
    </format>
    <format dxfId="143">
      <pivotArea dataOnly="0" labelOnly="1" outline="0" fieldPosition="0">
        <references count="1">
          <reference field="1" count="1" defaultSubtotal="1">
            <x v="1048832"/>
          </reference>
        </references>
      </pivotArea>
    </format>
    <format dxfId="142">
      <pivotArea dataOnly="0" labelOnly="1" outline="0" fieldPosition="0">
        <references count="1">
          <reference field="1" count="1" defaultSubtotal="1">
            <x v="1048832"/>
          </reference>
        </references>
      </pivotArea>
    </format>
    <format dxfId="141">
      <pivotArea dataOnly="0" labelOnly="1" outline="0" fieldPosition="0">
        <references count="1">
          <reference field="1" count="1" defaultSubtotal="1">
            <x v="1048832"/>
          </reference>
        </references>
      </pivotArea>
    </format>
    <format dxfId="140">
      <pivotArea dataOnly="0" labelOnly="1" outline="0" fieldPosition="0">
        <references count="1">
          <reference field="1" count="1" defaultSubtotal="1">
            <x v="1048832"/>
          </reference>
        </references>
      </pivotArea>
    </format>
    <format dxfId="139">
      <pivotArea dataOnly="0" labelOnly="1" outline="0" fieldPosition="0">
        <references count="1">
          <reference field="1" count="1" defaultSubtotal="1">
            <x v="1048832"/>
          </reference>
        </references>
      </pivotArea>
    </format>
    <format dxfId="138">
      <pivotArea dataOnly="0" labelOnly="1" outline="0" fieldPosition="0">
        <references count="1">
          <reference field="1" count="1" defaultSubtotal="1">
            <x v="1048832"/>
          </reference>
        </references>
      </pivotArea>
    </format>
    <format dxfId="137">
      <pivotArea dataOnly="0" labelOnly="1" outline="0" fieldPosition="0">
        <references count="1">
          <reference field="1" count="1" defaultSubtotal="1">
            <x v="1048832"/>
          </reference>
        </references>
      </pivotArea>
    </format>
    <format dxfId="136">
      <pivotArea dataOnly="0" labelOnly="1" outline="0" fieldPosition="0">
        <references count="1">
          <reference field="1" count="1" defaultSubtotal="1">
            <x v="1048832"/>
          </reference>
        </references>
      </pivotArea>
    </format>
    <format dxfId="135">
      <pivotArea dataOnly="0" labelOnly="1" outline="0" fieldPosition="0">
        <references count="1">
          <reference field="1" count="1" defaultSubtotal="1">
            <x v="1048832"/>
          </reference>
        </references>
      </pivotArea>
    </format>
    <format dxfId="134">
      <pivotArea dataOnly="0" labelOnly="1" outline="0" fieldPosition="0">
        <references count="1">
          <reference field="1" count="1" defaultSubtotal="1">
            <x v="1048832"/>
          </reference>
        </references>
      </pivotArea>
    </format>
    <format dxfId="133">
      <pivotArea dataOnly="0" labelOnly="1" outline="0" fieldPosition="0">
        <references count="1">
          <reference field="1" count="1" defaultSubtotal="1">
            <x v="1048832"/>
          </reference>
        </references>
      </pivotArea>
    </format>
    <format dxfId="132">
      <pivotArea dataOnly="0" labelOnly="1" outline="0" fieldPosition="0">
        <references count="1">
          <reference field="1" count="1" defaultSubtotal="1">
            <x v="1048832"/>
          </reference>
        </references>
      </pivotArea>
    </format>
    <format dxfId="131">
      <pivotArea dataOnly="0" labelOnly="1" grandRow="1" outline="0" fieldPosition="0"/>
    </format>
    <format dxfId="130">
      <pivotArea type="all" dataOnly="0" outline="0" fieldPosition="0"/>
    </format>
    <format dxfId="129">
      <pivotArea outline="0" collapsedLevelsAreSubtotals="1" fieldPosition="0"/>
    </format>
    <format dxfId="128">
      <pivotArea field="1" type="button" dataOnly="0" labelOnly="1" outline="0" axis="axisRow" fieldPosition="0"/>
    </format>
    <format dxfId="127">
      <pivotArea field="2" type="button" dataOnly="0" labelOnly="1" outline="0" axis="axisRow" fieldPosition="1"/>
    </format>
    <format dxfId="126">
      <pivotArea field="3" type="button" dataOnly="0" labelOnly="1" outline="0" axis="axisRow" fieldPosition="2"/>
    </format>
    <format dxfId="125">
      <pivotArea field="4" type="button" dataOnly="0" labelOnly="1" outline="0" axis="axisRow" fieldPosition="3"/>
    </format>
    <format dxfId="124">
      <pivotArea field="5" type="button" dataOnly="0" labelOnly="1" outline="0" axis="axisRow" fieldPosition="4"/>
    </format>
    <format dxfId="123">
      <pivotArea field="0" type="button" dataOnly="0" labelOnly="1" outline="0" axis="axisRow" fieldPosition="5"/>
    </format>
    <format dxfId="122">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CB29CED-88AD-49F1-A85C-E3D75AEAB6D6}"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23263299">
      <levels count="2">
        <level uniqueName="[SPBY].[Subkoordinator].[(All)]" sourceCaption="(All)" count="0"/>
        <level uniqueName="[SPBY].[Subkoordinator].[Subkoordinator]" sourceCaption="Subkoordinator" count="8">
          <ranges>
            <range startItem="0">
              <i n="[SPBY].[Subkoordinator].&amp;[Keuangan]" c="Keuangan"/>
              <i n="[SPBY].[Subkoordinator].&amp;[Umum]" c="Umum"/>
              <i n="[SPBY].[Subkoordinator].&amp;[Evaluasi]" c="Evaluasi" nd="1"/>
              <i n="[SPBY].[Subkoordinator].&amp;[Kelembagaan]" c="Kelembagaan" nd="1"/>
              <i n="[SPBY].[Subkoordinator].&amp;[Ketenagaan]" c="Ketenagaan" nd="1"/>
              <i n="[SPBY].[Subkoordinator].&amp;[Metode dan Kurikulum]" c="Metode dan Kurikulum" nd="1"/>
              <i n="[SPBY].[Subkoordinator].&amp;[Perencanaan]" c="Perencanaan" nd="1"/>
              <i n="[SPBY].[Subkoordinator].&amp;[Peserta Didik dan Sarana Prasarana]" c="Peserta Didik dan Sarana Prasarana"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23263299">
      <levels count="2">
        <level uniqueName="[SPBY].[Koordinator].[(All)]" sourceCaption="(All)" count="0"/>
        <level uniqueName="[SPBY].[Koordinator].[Koordinator]" sourceCaption="Koordinator" count="4">
          <ranges>
            <range startItem="0">
              <i n="[SPBY].[Koordinator].&amp;[Tata Usaha]" c="Tata Usaha"/>
              <i n="[SPBY].[Koordinator].&amp;[Kelembagaan dan Ketenagaan]" c="Kelembagaan dan Ketenagaan" nd="1"/>
              <i n="[SPBY].[Koordinator].&amp;[Penyelenggaraan Pendidikan]" c="Penyelenggaraan Pendidikan" nd="1"/>
              <i n="[SPBY].[Koordinator].&amp;[Perencanaan dan Evaluasi]" c="Perencanaan dan Evaluasi" nd="1"/>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23263299">
      <levels count="2">
        <level uniqueName="[SPBY].[Status_GUP_TUP].[(All)]" sourceCaption="(All)" count="0"/>
        <level uniqueName="[SPBY].[Status_GUP_TUP].[Status_GUP_TUP]" sourceCaption="Status_GUP_TUP" count="11">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GUP 07]" c="GUP 07"/>
              <i n="[SPBY].[Status_GUP_TUP].&amp;[GUP 08]" c="GUP 08"/>
              <i n="[SPBY].[Status_GUP_TUP].&amp;[GUP 09]" c="GUP 09"/>
              <i n="[SPBY].[Status_GUP_TUP].&amp;[TUP 01]" c="TUP 01"/>
              <i n="[SPBY].[Status_GUP_TUP].&amp;[TUP 02]" c="TUP 02"/>
            </range>
          </ranges>
        </level>
      </levels>
      <selections count="1">
        <selection n="[SPBY].[Status_GUP_TUP].&amp;[GUP 08]"/>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17787645">
      <levels count="2">
        <level uniqueName="[Draft_SPBY].[Nama Akun].[(All)]" sourceCaption="(All)" count="0"/>
        <level uniqueName="[Draft_SPBY].[Nama Akun].[Nama Akun]" sourceCaption="Nama Akun" count="8">
          <ranges>
            <range startItem="0">
              <i n="[Draft_SPBY].[Nama Akun].&amp;[521111. Belanja Keperluan Perkantoran]" c="521111. Belanja Keperluan Perkantoran"/>
              <i n="[Draft_SPBY].[Nama Akun].&amp;[521114. Belanja Pengiriman Surat Dinas Pos Pusat]" c="521114. Belanja Pengiriman Surat Dinas Pos Pusat"/>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1270DB2-85FE-4ACA-BBAC-5469526F35D3}" name="Table_ExternalData_1" displayName="Table_ExternalData_1" ref="A3:BC30" tableType="queryTable" totalsRowShown="0">
  <autoFilter ref="A3:BC30" xr:uid="{F1270DB2-85FE-4ACA-BBAC-5469526F35D3}">
    <filterColumn colId="43">
      <filters>
        <filter val="Belanja Bahan"/>
        <filter val="Belanja Sewa"/>
        <filter val="Keperluan Perkantoran"/>
        <filter val="Perjalanan Dinas"/>
      </filters>
    </filterColumn>
  </autoFilter>
  <tableColumns count="55">
    <tableColumn id="1" xr3:uid="{F88A8773-6284-4077-8708-0992C0C0E826}" uniqueName="1" name="SPBY[BA]" queryTableFieldId="1"/>
    <tableColumn id="2" xr3:uid="{7F4C90D5-50E4-4818-807C-7637612FFA2E}" uniqueName="2" name="SPBY[Nama BA]" queryTableFieldId="2"/>
    <tableColumn id="3" xr3:uid="{61D9F97B-140F-4520-8A9D-3E2927E30FAA}" uniqueName="3" name="SPBY[Es1]" queryTableFieldId="3"/>
    <tableColumn id="4" xr3:uid="{42D910FB-DD38-4D1D-96EB-43C9904E3CFE}" uniqueName="4" name="SPBY[Nama Es1]" queryTableFieldId="4"/>
    <tableColumn id="5" xr3:uid="{4F442871-68CF-4A91-AE38-D000AEA94ECB}" uniqueName="5" name="SPBY[Kode Satker]" queryTableFieldId="5"/>
    <tableColumn id="6" xr3:uid="{6D355A3C-A9AB-4B44-AB5F-B435023A4A89}" uniqueName="6" name="SPBY[Nama Satker]" queryTableFieldId="6"/>
    <tableColumn id="7" xr3:uid="{C059BCA7-2A54-4468-A6E7-B0F89F826F4C}" uniqueName="7" name="SPBY[Kode Program]" queryTableFieldId="7"/>
    <tableColumn id="8" xr3:uid="{C5868E25-1085-4960-A068-B728976E015D}" uniqueName="8" name="SPBY[Nama Program]" queryTableFieldId="8"/>
    <tableColumn id="9" xr3:uid="{0D83A58B-2051-4045-B814-A88C915A264E}" uniqueName="9" name="SPBY[Kode Kegiatan]" queryTableFieldId="9"/>
    <tableColumn id="10" xr3:uid="{47D811BE-3EAD-471C-847E-00FDB5233CFB}" uniqueName="10" name="SPBY[Nama Kegiatan]" queryTableFieldId="10"/>
    <tableColumn id="11" xr3:uid="{56CA7117-BDCF-49F8-8E9B-2FB0B6F20F24}" uniqueName="11" name="SPBY[Kode KRO]" queryTableFieldId="11"/>
    <tableColumn id="12" xr3:uid="{BEFA1AA7-2D60-42A8-8C1B-94D7701C6250}" uniqueName="12" name="SPBY[Nama KRO]" queryTableFieldId="12"/>
    <tableColumn id="13" xr3:uid="{366B662A-4CD5-42AB-9EF5-8A965D905661}" uniqueName="13" name="SPBY[Kode RO]" queryTableFieldId="13"/>
    <tableColumn id="14" xr3:uid="{6394CD48-7B06-4C42-82B8-082B2F79B3B7}" uniqueName="14" name="SPBY[Nama RO]" queryTableFieldId="14"/>
    <tableColumn id="15" xr3:uid="{06C361BC-80D6-477C-B442-60D8C025F129}" uniqueName="15" name="SPBY[Kode Komponen]" queryTableFieldId="15"/>
    <tableColumn id="16" xr3:uid="{0AD49678-0E45-4739-AD70-EC8E93550506}" uniqueName="16" name="SPBY[Nama Komponen]" queryTableFieldId="16"/>
    <tableColumn id="17" xr3:uid="{A7363A45-958B-472E-835E-318528E80D5B}" uniqueName="17" name="SPBY[Kode Subkomponen]" queryTableFieldId="17"/>
    <tableColumn id="18" xr3:uid="{55932AE7-2FF9-407D-9B08-38B3780E3105}" uniqueName="18" name="SPBY[Nama Subkomponen]" queryTableFieldId="18"/>
    <tableColumn id="19" xr3:uid="{D6BBD5D7-18CB-4F24-AADA-84A2FABCCCB6}" uniqueName="19" name="SPBY[Kode Akun]" queryTableFieldId="19"/>
    <tableColumn id="20" xr3:uid="{494F5282-4FF5-49BA-AE95-CF3B788C1400}" uniqueName="20" name="SPBY[Nama Akun]" queryTableFieldId="20"/>
    <tableColumn id="21" xr3:uid="{4CAEB759-A73B-4073-944F-D511FE7A8CCD}" uniqueName="21" name="SPBY[Detil]" queryTableFieldId="21"/>
    <tableColumn id="22" xr3:uid="{C6C7E2EC-7D50-48BC-9F81-20F0FC5A0BFE}" uniqueName="22" name="SPBY[Noitem]" queryTableFieldId="22"/>
    <tableColumn id="23" xr3:uid="{C794C43E-2040-4BF4-BB3C-C7BF4BC1070E}" uniqueName="23" name="SPBY[Uraian]" queryTableFieldId="23"/>
    <tableColumn id="24" xr3:uid="{2E64A782-B6A8-47E7-9970-45CCB600A7A4}" uniqueName="24" name="SPBY[Jumlah]" queryTableFieldId="24"/>
    <tableColumn id="25" xr3:uid="{FE54B74C-811E-4BD3-A3F6-0369CF86A55F}" uniqueName="25" name="SPBY[nosp2d]" queryTableFieldId="25"/>
    <tableColumn id="26" xr3:uid="{1CCFEFA6-281E-4EC5-AC3B-127AF9E285DE}" uniqueName="26" name="SPBY[tglsp2d]" queryTableFieldId="26" dataDxfId="113"/>
    <tableColumn id="27" xr3:uid="{CB5F3F39-1655-4D00-B8F4-61A02F54A157}" uniqueName="27" name="SPBY[NoSPM]" queryTableFieldId="27"/>
    <tableColumn id="28" xr3:uid="{298C4B2A-A8CA-427A-A020-DC9B1BA073EA}" uniqueName="28" name="SPBY[Tanggal Invoice]" queryTableFieldId="28" dataDxfId="112"/>
    <tableColumn id="29" xr3:uid="{4213B8D6-A415-496D-9FBC-3C7B1A7ABBBD}" uniqueName="29" name="SPBY[DRPP]" queryTableFieldId="29"/>
    <tableColumn id="30" xr3:uid="{F58A5B88-9A20-4D1D-BB77-97FD0DAD6638}" uniqueName="30" name="SPBY[nokuitansi]" queryTableFieldId="30"/>
    <tableColumn id="31" xr3:uid="{250E0830-645E-480B-8F3C-A12A0DA14ADD}" uniqueName="31" name="SPBY[tglkuitansi]" queryTableFieldId="31"/>
    <tableColumn id="32" xr3:uid="{458D5158-EEE4-4AFD-AAD1-081DD7D00464}" uniqueName="32" name="SPBY[nospby]" queryTableFieldId="32"/>
    <tableColumn id="33" xr3:uid="{01561A73-B9A4-43BD-9564-F986645AAF06}" uniqueName="33" name="SPBY[TglSPBY]" queryTableFieldId="33"/>
    <tableColumn id="34" xr3:uid="{1726D49C-7527-4E27-84E8-6449BE4AC9EB}" uniqueName="34" name="SPBY[Status_GUP_TUP]" queryTableFieldId="34"/>
    <tableColumn id="35" xr3:uid="{516BDE80-FCAC-4911-BD74-948513A6E7D9}" uniqueName="35" name="SPBY[Jenis SPM]" queryTableFieldId="35"/>
    <tableColumn id="36" xr3:uid="{402D45C4-0764-48AA-9871-5C000FA37FF1}" uniqueName="36" name="SPBY[Jenis SP2D]" queryTableFieldId="36"/>
    <tableColumn id="37" xr3:uid="{9AE6BCAB-4F07-4150-80A6-5B6266B1FA57}" uniqueName="37" name="SPBY[noKW]" queryTableFieldId="37"/>
    <tableColumn id="38" xr3:uid="{0FB44181-AD1A-42D8-B3E2-B2C3EE530D5C}" uniqueName="38" name="SPBY[tglKW]" queryTableFieldId="38" dataDxfId="111"/>
    <tableColumn id="39" xr3:uid="{4347D36B-F856-4B62-B926-D41EAE6CFB6C}" uniqueName="39" name="SPBY[no_SPBY]" queryTableFieldId="39"/>
    <tableColumn id="40" xr3:uid="{1D1E5065-A3E6-4C59-A50E-0708407228E1}" uniqueName="40" name="SPBY[tgl_spby]" queryTableFieldId="40" dataDxfId="110"/>
    <tableColumn id="41" xr3:uid="{8BBDF6D7-2479-4ADD-AB21-542DF706980A}" uniqueName="41" name="SPBY[Ref_UM]" queryTableFieldId="41"/>
    <tableColumn id="42" xr3:uid="{4E5E7040-AFF5-4B3B-9601-9D2B64C46158}" uniqueName="42" name="SPBY[Jenis Belanja]" queryTableFieldId="42"/>
    <tableColumn id="43" xr3:uid="{CC15D613-DEEC-492D-9986-E5DD31A6ADED}" uniqueName="43" name="SPBY[Detil Jenis Belanja]" queryTableFieldId="43"/>
    <tableColumn id="44" xr3:uid="{8A8CA11E-C1A1-4C7B-94B2-48DC0EF3F660}" uniqueName="44" name="SPBY[Status Akun]" queryTableFieldId="44"/>
    <tableColumn id="45" xr3:uid="{21D274D2-3A33-4021-9143-F5B3A04C1FC8}" uniqueName="45" name="SPBY[Status Covid]" queryTableFieldId="45"/>
    <tableColumn id="46" xr3:uid="{E55F9F1A-DAB8-407B-A87F-605EB1BE939F}" uniqueName="46" name="SPBY[MAK Subkomponen]" queryTableFieldId="46"/>
    <tableColumn id="47" xr3:uid="{F66D69E4-93F1-4B07-AAAB-F8CA2D076AEF}" uniqueName="47" name="SPBY[MAK4]" queryTableFieldId="47"/>
    <tableColumn id="48" xr3:uid="{E8589442-FDD1-44F0-B821-FAD0C344D1D8}" uniqueName="48" name="SPBY[Es2]" queryTableFieldId="48"/>
    <tableColumn id="49" xr3:uid="{CBFCFB08-1321-470A-8CAE-B9570553F8AE}" uniqueName="49" name="SPBY[Koordinator]" queryTableFieldId="49"/>
    <tableColumn id="50" xr3:uid="{4D78B602-BC9A-4D8A-8ED3-AC43CE123EB0}" uniqueName="50" name="SPBY[Subkoordinator]" queryTableFieldId="50"/>
    <tableColumn id="51" xr3:uid="{35496DF1-6900-44F7-9CE4-4852208B1857}" uniqueName="51" name="SPBY[PPn]" queryTableFieldId="51"/>
    <tableColumn id="52" xr3:uid="{7ED1D23E-0DF3-44B9-AB65-C590B44B5F60}" uniqueName="52" name="SPBY[PPh21]" queryTableFieldId="52"/>
    <tableColumn id="53" xr3:uid="{3283C144-113D-45CE-825C-EDF0D48491C8}" uniqueName="53" name="SPBY[PPh22]" queryTableFieldId="53"/>
    <tableColumn id="54" xr3:uid="{8D47085B-31E6-469C-B641-94B8F5C8E732}" uniqueName="54" name="SPBY[PPh23]" queryTableFieldId="54"/>
    <tableColumn id="55" xr3:uid="{26A5EF76-E3B2-499D-9AE5-80DD679F3E26}" uniqueName="55" name="SPBY[PPh28]" queryTableField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4"/>
    <tableColumn id="2" xr3:uid="{025BDA5E-7239-493E-9396-FDAEBC22623F}" uniqueName="2" name="Column2" queryTableFieldId="2" dataDxfId="343"/>
    <tableColumn id="3" xr3:uid="{CFE3A5AA-AAE8-4CF4-BFC4-6130803BF3D6}" uniqueName="3" name="Column3" queryTableFieldId="3" dataDxfId="342"/>
    <tableColumn id="4" xr3:uid="{35000186-B14E-4788-BAB7-647CF402CC12}" uniqueName="4" name="Column4" queryTableFieldId="4" dataDxfId="341"/>
    <tableColumn id="5" xr3:uid="{E17C0BC3-9014-489C-9533-E55E2099D1D3}" uniqueName="5" name="Column5" queryTableFieldId="5" dataDxfId="340"/>
    <tableColumn id="6" xr3:uid="{C0D5BB3C-5857-4BCA-A9CB-ED6E5EFC8607}" uniqueName="6" name="Column6" queryTableFieldId="6" dataDxfId="339"/>
    <tableColumn id="7" xr3:uid="{F7359B52-8AB4-41F0-8494-8FBDEDC37E20}" uniqueName="7" name="Column7" queryTableFieldId="7" dataDxfId="338"/>
    <tableColumn id="8" xr3:uid="{229AE432-04FF-4EB3-A83B-19EB1B489A70}" uniqueName="8" name="Column8" queryTableFieldId="8" dataDxfId="337"/>
    <tableColumn id="9" xr3:uid="{E78958A1-A9AD-4AF3-BB06-459B1EF6EC19}" uniqueName="9" name="Column9" queryTableFieldId="9" dataDxfId="336"/>
    <tableColumn id="10" xr3:uid="{1DE3B1F4-2C08-4613-A64A-DF0CA0A7EED5}" uniqueName="10" name="Column10" queryTableFieldId="10" dataDxfId="335"/>
    <tableColumn id="11" xr3:uid="{97AF717A-DCA6-4139-B0E8-CD814F2E4201}" uniqueName="11" name="Column11" queryTableFieldId="11" dataDxfId="334"/>
    <tableColumn id="12" xr3:uid="{0D8B7378-1EE0-4C1D-9272-08775B340CC6}" uniqueName="12" name="AN" queryTableFieldId="12" dataDxfId="333"/>
    <tableColumn id="13" xr3:uid="{C1B8A798-70D7-49CC-8411-F9CFC79C34E8}" uniqueName="13" name="Column13" queryTableFieldId="13" dataDxfId="332"/>
    <tableColumn id="14" xr3:uid="{6FFD15A6-B6EB-4159-9105-5768B70DF483}" uniqueName="14" name="Column14" queryTableFieldId="14" dataDxfId="331"/>
    <tableColumn id="15" xr3:uid="{77C3B8B4-F44D-405D-8151-AB9AD2DDFA67}" uniqueName="15" name="Column15" queryTableFieldId="15"/>
    <tableColumn id="16" xr3:uid="{50BC24F7-9620-4EE4-8F18-BFECC197C8E1}" uniqueName="16" name="Column16" queryTableFieldId="16" dataDxfId="330"/>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44" tableType="queryTable" totalsRowCount="1" headerRowDxfId="304" dataDxfId="303" totalsRowDxfId="302">
  <autoFilter ref="A1:BC43" xr:uid="{867F32FE-3467-4CBE-A9DA-F7F9DE2AB573}"/>
  <tableColumns count="55">
    <tableColumn id="1" xr3:uid="{630AD4CC-AD50-4F6B-B28E-C192AD0DBBFE}" uniqueName="1" name="BA" queryTableFieldId="82" dataDxfId="54" totalsRowDxfId="55"/>
    <tableColumn id="2" xr3:uid="{890E741C-417C-4290-9BBC-7D97E19EAEE9}" uniqueName="2" name="Nama BA" queryTableFieldId="83" dataDxfId="53" totalsRowDxfId="56"/>
    <tableColumn id="3" xr3:uid="{C5553197-A5DF-4EEE-9937-83AC0AADB069}" uniqueName="3" name="Es1" queryTableFieldId="84" dataDxfId="52" totalsRowDxfId="57"/>
    <tableColumn id="4" xr3:uid="{BD39ECA7-8063-41FE-9512-95FF14407623}" uniqueName="4" name="Nama Es1" queryTableFieldId="85" dataDxfId="51" totalsRowDxfId="58"/>
    <tableColumn id="5" xr3:uid="{6D401D94-0338-4067-8784-504F3CB901E1}" uniqueName="5" name="Kode Satker" queryTableFieldId="86" dataDxfId="50" totalsRowDxfId="59"/>
    <tableColumn id="6" xr3:uid="{9AF863E5-C17B-414B-86D7-3E824E88653C}" uniqueName="6" name="Nama Satker" queryTableFieldId="87" dataDxfId="49" totalsRowDxfId="60"/>
    <tableColumn id="7" xr3:uid="{270BB171-4009-4D98-984C-F886017E94DD}" uniqueName="7" name="Kode Program" queryTableFieldId="88" dataDxfId="48" totalsRowDxfId="61"/>
    <tableColumn id="9" xr3:uid="{989A85DA-A53E-488A-8F50-2A5DE2C09278}" uniqueName="9" name="Nama Program" queryTableFieldId="89" dataDxfId="47" totalsRowDxfId="62"/>
    <tableColumn id="10" xr3:uid="{D3924EE3-32FD-437C-9D1A-6C8248D62BBD}" uniqueName="10" name="Kode Kegiatan" queryTableFieldId="90" dataDxfId="46" totalsRowDxfId="63"/>
    <tableColumn id="11" xr3:uid="{48F40CC8-599B-405B-BD4A-181DC32977DF}" uniqueName="11" name="Nama Kegiatan" queryTableFieldId="91" dataDxfId="45" totalsRowDxfId="64"/>
    <tableColumn id="36" xr3:uid="{76E9BF33-04CF-453F-A9BD-722454877E0D}" uniqueName="36" name="Kode KRO" queryTableFieldId="92" dataDxfId="44" totalsRowDxfId="65"/>
    <tableColumn id="37" xr3:uid="{4EE9CEDF-DF9D-448E-BBBA-32AF9C874059}" uniqueName="37" name="Nama KRO" queryTableFieldId="93" dataDxfId="43" totalsRowDxfId="66"/>
    <tableColumn id="38" xr3:uid="{E68FEF6E-97D5-4413-8D4D-4AAA8B7E7966}" uniqueName="38" name="Kode RO" queryTableFieldId="94" dataDxfId="42" totalsRowDxfId="67"/>
    <tableColumn id="39" xr3:uid="{D165A3A5-E7A7-413D-B46F-F7F88DB9168A}" uniqueName="39" name="Nama RO" queryTableFieldId="95" dataDxfId="41" totalsRowDxfId="68"/>
    <tableColumn id="40" xr3:uid="{CE2ED258-22BA-43AC-AAA4-AD6592B615FF}" uniqueName="40" name="Kode Komponen" queryTableFieldId="96" dataDxfId="40" totalsRowDxfId="69"/>
    <tableColumn id="41" xr3:uid="{5335E25E-7D0B-4A8B-97E8-F651A0122E1A}" uniqueName="41" name="Nama Komponen" queryTableFieldId="97" dataDxfId="39" totalsRowDxfId="70"/>
    <tableColumn id="42" xr3:uid="{DCAAD161-2DF4-4820-A76F-4E29DBE8C83A}" uniqueName="42" name="Kode Subkomponen" queryTableFieldId="98" dataDxfId="38" totalsRowDxfId="71"/>
    <tableColumn id="43" xr3:uid="{791D3ECD-479F-43D4-AF3B-C7B4E6B77D8E}" uniqueName="43" name="Nama Subkomponen" queryTableFieldId="99" dataDxfId="37" totalsRowDxfId="72"/>
    <tableColumn id="44" xr3:uid="{CB55BAE0-01A0-4EAD-AFB0-A4C039878BDE}" uniqueName="44" name="Kode Akun" queryTableFieldId="100" dataDxfId="36" totalsRowDxfId="73"/>
    <tableColumn id="45" xr3:uid="{A7A98431-8D48-4690-88C5-D7F706938EEC}" uniqueName="45" name="Nama Akun" queryTableFieldId="101" dataDxfId="35" totalsRowDxfId="74"/>
    <tableColumn id="12" xr3:uid="{5C06FA91-94C4-436F-BFCE-833ED495F525}" uniqueName="12" name="Detil" queryTableFieldId="12" dataDxfId="34" totalsRowDxfId="75"/>
    <tableColumn id="13" xr3:uid="{C556C79B-1201-4AD8-9EA9-06A9977D3851}" uniqueName="13" name="Noitem" queryTableFieldId="13" dataDxfId="33" totalsRowDxfId="76"/>
    <tableColumn id="14" xr3:uid="{27547DDE-5E79-4848-B435-1648005919D8}" uniqueName="14" name="Uraian" queryTableFieldId="14" dataDxfId="32" totalsRowDxfId="77"/>
    <tableColumn id="15" xr3:uid="{797A2B96-18A6-4377-85BA-F342DBC34B24}" uniqueName="15" name="Jumlah" queryTableFieldId="15" dataDxfId="31" totalsRowDxfId="78"/>
    <tableColumn id="16" xr3:uid="{A03B32BD-7E84-4D83-AF8E-A63F569118AA}" uniqueName="16" name="nosp2d" queryTableFieldId="16" dataDxfId="30" totalsRowDxfId="79"/>
    <tableColumn id="17" xr3:uid="{15BC6FA0-E5A4-4B7E-9060-13245859CB22}" uniqueName="17" name="tglsp2d" queryTableFieldId="17" dataDxfId="29" totalsRowDxfId="80"/>
    <tableColumn id="18" xr3:uid="{1EE280DD-66F4-453D-8B44-38B091ACF329}" uniqueName="18" name="NoSPM" queryTableFieldId="18" dataDxfId="28" totalsRowDxfId="81"/>
    <tableColumn id="19" xr3:uid="{46D5DA09-46D8-44DC-98C9-BC252F52A8B8}" uniqueName="19" name="Tanggal Invoice" queryTableFieldId="19" dataDxfId="27" totalsRowDxfId="82"/>
    <tableColumn id="20" xr3:uid="{823E8C81-BA88-47F7-84F3-01A483A662E1}" uniqueName="20" name="DRPP" queryTableFieldId="20" dataDxfId="26" totalsRowDxfId="83"/>
    <tableColumn id="21" xr3:uid="{B72C6D5A-42C1-4FB4-B1AF-248A690B5EED}" uniqueName="21" name="nokuitansi" queryTableFieldId="21" dataDxfId="25" totalsRowDxfId="84"/>
    <tableColumn id="46" xr3:uid="{079BB35B-1F9D-4E0F-9EC8-A57C6C050DC4}" uniqueName="46" name="tglkuitansi" queryTableFieldId="102" dataDxfId="24" totalsRowDxfId="85"/>
    <tableColumn id="23" xr3:uid="{5C1A2477-3090-4B5B-AE8C-C523AFD798C3}" uniqueName="23" name="nospby" queryTableFieldId="23" dataDxfId="23" totalsRowDxfId="86"/>
    <tableColumn id="47" xr3:uid="{F56BE3D4-C122-43A4-84EE-3093A5AA9814}" uniqueName="47" name="TglSPBY" queryTableFieldId="103" dataDxfId="22" totalsRowDxfId="87"/>
    <tableColumn id="25" xr3:uid="{4A15DCEC-F366-4D75-BDF8-E5381D2EB671}" uniqueName="25" name="Status_GUP_TUP" queryTableFieldId="25" dataDxfId="21" totalsRowDxfId="88"/>
    <tableColumn id="28" xr3:uid="{84EE49F4-45A8-4C20-A6FE-DA949E993F4D}" uniqueName="28" name="Jenis SPM" queryTableFieldId="28" dataDxfId="20" totalsRowDxfId="89"/>
    <tableColumn id="29" xr3:uid="{39F844A1-D62C-42A5-9A9E-588DD2435159}" uniqueName="29" name="Jenis SP2D" queryTableFieldId="29" dataDxfId="19" totalsRowDxfId="90"/>
    <tableColumn id="30" xr3:uid="{B231E81C-0D78-4DD9-88CD-9174A7F6483C}" uniqueName="30" name="noKW" queryTableFieldId="30" dataDxfId="18" totalsRowDxfId="91"/>
    <tableColumn id="22" xr3:uid="{6ECC6D5B-3FC8-442F-AB27-1E38801F8A2B}" uniqueName="22" name="tglKW" queryTableFieldId="22" dataDxfId="17" totalsRowDxfId="92"/>
    <tableColumn id="31" xr3:uid="{81D2A782-4993-4882-989B-5EC215290917}" uniqueName="31" name="no_SPBY" queryTableFieldId="31" dataDxfId="16" totalsRowDxfId="93"/>
    <tableColumn id="24" xr3:uid="{8C72C06A-20FC-489E-B980-E9FFB9232869}" uniqueName="24" name="tgl_spby" queryTableFieldId="24" dataDxfId="15" totalsRowDxfId="94"/>
    <tableColumn id="32" xr3:uid="{07B3B0CB-B1EC-44FB-93EA-D448AF7CF5BB}" uniqueName="32" name="Ref_UM" queryTableFieldId="32" dataDxfId="14" totalsRowDxfId="95"/>
    <tableColumn id="26" xr3:uid="{2148EE94-4A0D-4F71-824A-7127E32A03C8}" uniqueName="26" name="Jenis Belanja" queryTableFieldId="26" dataDxfId="13" totalsRowDxfId="96"/>
    <tableColumn id="48" xr3:uid="{52071AA3-2CCD-46F1-9BAD-CFB44E0B384C}" uniqueName="48" name="Detil Jenis Belanja" queryTableFieldId="104" dataDxfId="12" totalsRowDxfId="97"/>
    <tableColumn id="27" xr3:uid="{2D695F2D-5216-43C7-A482-DE438667DA20}" uniqueName="27" name="Status Akun" queryTableFieldId="27" dataDxfId="11" totalsRowDxfId="98"/>
    <tableColumn id="49" xr3:uid="{322BB1AF-039C-4557-93A5-0279694DB168}" uniqueName="49" name="Status Covid" queryTableFieldId="105" dataDxfId="10" totalsRowDxfId="99"/>
    <tableColumn id="50" xr3:uid="{7C89F7D4-69CF-4626-9350-24660CE7504F}" uniqueName="50" name="MAK Subkomponen" queryTableFieldId="106" dataDxfId="9" totalsRowDxfId="100"/>
    <tableColumn id="8" xr3:uid="{067B9E6F-2A8B-4E7E-BD5F-EA20B72489C9}" uniqueName="8" name="MAK4" queryTableFieldId="8" dataDxfId="8" totalsRowDxfId="101"/>
    <tableColumn id="51" xr3:uid="{5040E9EB-3A81-41BF-9919-C91B74ACA123}" uniqueName="51" name="Es2" queryTableFieldId="107" dataDxfId="7" totalsRowDxfId="102"/>
    <tableColumn id="52" xr3:uid="{0F780593-826A-4E69-B432-471C48686A36}" uniqueName="52" name="Koordinator" queryTableFieldId="108" dataDxfId="6" totalsRowDxfId="103"/>
    <tableColumn id="53" xr3:uid="{CF554530-DEEB-4401-97F6-03D70AA6D1D6}" uniqueName="53" name="Subkoordinator" queryTableFieldId="109" dataDxfId="5" totalsRowDxfId="104"/>
    <tableColumn id="33" xr3:uid="{2D8F671D-E4AE-4E0D-BF26-4E722014D606}" uniqueName="33" name="PPn" queryTableFieldId="66" dataDxfId="4" totalsRowDxfId="105" dataCellStyle="Comma [0]"/>
    <tableColumn id="35" xr3:uid="{42C40257-E1C1-40EE-98FC-414627E6E972}" uniqueName="35" name="PPh21" queryTableFieldId="80" dataDxfId="3" totalsRowDxfId="106" dataCellStyle="Comma [0]"/>
    <tableColumn id="54" xr3:uid="{955BE302-F93A-4B4A-B75F-E1962A00D7E9}" uniqueName="54" name="PPh22" queryTableFieldId="110" dataDxfId="2" totalsRowDxfId="107" dataCellStyle="Comma [0]"/>
    <tableColumn id="34" xr3:uid="{BE0D5966-EE77-4DD4-88BE-08EF41295995}" uniqueName="34" name="PPh23" queryTableFieldId="55" dataDxfId="1" totalsRowDxfId="108" dataCellStyle="Comma [0]"/>
    <tableColumn id="55" xr3:uid="{319A233C-5916-4EAB-A774-4DCE2B8C03B2}" uniqueName="55" name="PPh28" queryTableFieldId="111" dataDxfId="0" totalsRowDxfId="109"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667" totalsRowShown="0">
  <autoFilter ref="A1:BC667" xr:uid="{3721C6A7-A68A-494D-952C-B74D71197C12}"/>
  <sortState xmlns:xlrd2="http://schemas.microsoft.com/office/spreadsheetml/2017/richdata2" ref="A2:BC64">
    <sortCondition ref="AM1:AM64"/>
  </sortState>
  <tableColumns count="55">
    <tableColumn id="14" xr3:uid="{E8BBDD7A-E0A1-4A6E-BFAB-2DEA5424D2D2}" name="BA" dataDxfId="295"/>
    <tableColumn id="15" xr3:uid="{1638B4CC-3F82-4104-84F6-62AD2DD1021D}" name="Nama BA" dataDxfId="294"/>
    <tableColumn id="16" xr3:uid="{228B3296-2787-4EB7-A13B-513B941D222F}" name="Es1" dataDxfId="293"/>
    <tableColumn id="17" xr3:uid="{8049962D-2675-4C0C-85D6-BF2BAE8C37BA}" name="Nama Es1" dataDxfId="292"/>
    <tableColumn id="18" xr3:uid="{3E27B30D-3A02-47AB-AAC9-4174DFF9B82E}" name="Kode Satker" dataDxfId="291"/>
    <tableColumn id="19" xr3:uid="{2BCF3172-C0D8-4138-8739-6516A9487D1E}" name="Nama Satker" dataDxfId="290"/>
    <tableColumn id="20" xr3:uid="{C4FAAE78-1137-4F45-B315-59F83BEA3505}" name="Kode Program" dataDxfId="289"/>
    <tableColumn id="1" xr3:uid="{AA153187-8B71-477D-AB16-9B281FC80B9C}" name="Nama Program" dataDxfId="288"/>
    <tableColumn id="21" xr3:uid="{A0375DA8-902B-4BB9-BFF5-619A127AAA68}" name="Kode Kegiatan" dataDxfId="287"/>
    <tableColumn id="22" xr3:uid="{C06D0990-6247-4D47-89CA-A73E55FBF31E}" name="Nama Kegiatan" dataDxfId="286"/>
    <tableColumn id="23" xr3:uid="{2EA59BE9-9CEC-44D4-A944-489DF32E107F}" name="Kode KRO" dataDxfId="285"/>
    <tableColumn id="2" xr3:uid="{B77E84CD-0257-45C9-8398-2B5B0E169513}" name="Nama KRO" dataDxfId="284"/>
    <tableColumn id="38" xr3:uid="{535D2EFE-F5E9-4B83-BF80-35F104479C87}" name="Kode RO" dataDxfId="283"/>
    <tableColumn id="7" xr3:uid="{3770DDF4-20CE-4251-9B2C-4FB97AA73F27}" name="Nama RO" dataDxfId="282"/>
    <tableColumn id="6" xr3:uid="{C9F6CF25-AA46-4228-B4DF-30B942704911}" name="Kode Komponen" dataDxfId="281"/>
    <tableColumn id="30" xr3:uid="{BF0C51CD-5CB5-46FA-8182-927B11FE39B7}" name="Nama Komponen" dataDxfId="280"/>
    <tableColumn id="31" xr3:uid="{3C1B7F59-D85D-4A07-8E65-52AC5BD5B07D}" name="Kode Subkomponen" dataDxfId="279"/>
    <tableColumn id="28" xr3:uid="{1FFE3954-8BA5-4FBD-8C46-B8BF22D9E99B}" name="Nama Subkomponen" dataDxfId="278"/>
    <tableColumn id="33" xr3:uid="{9CC11946-5A94-4D7C-BE2B-668E299AAB9F}" name="Kode Akun" dataDxfId="277"/>
    <tableColumn id="29" xr3:uid="{BEC2F856-21F6-4EBD-B8C5-37F7DD369B2E}" name="Nama Akun" dataDxfId="276"/>
    <tableColumn id="26" xr3:uid="{EE132F16-5309-4304-9B1D-FB3C1A4FF14A}" name="Detil" dataDxfId="275"/>
    <tableColumn id="37" xr3:uid="{8CE8CB3E-DB2B-4E35-8A7C-B129924C699C}" name="Noitem" dataDxfId="274"/>
    <tableColumn id="5" xr3:uid="{AC960428-BBE4-4D00-9918-4AB85D9B9D9B}" name="Uraian" dataDxfId="273"/>
    <tableColumn id="4" xr3:uid="{2CE40516-97D2-4908-92E9-A0314959B6CA}" name="Jumlah" dataDxfId="272" dataCellStyle="Comma [0]"/>
    <tableColumn id="13" xr3:uid="{295109AB-BB20-4BA8-B3D7-C1572C6A0BD0}" name="nosp2d" dataDxfId="271"/>
    <tableColumn id="24" xr3:uid="{10AA58C3-0DA2-4304-A515-369F9CD4DCB6}" name="tglsp2d" dataDxfId="270"/>
    <tableColumn id="25" xr3:uid="{0AB37B91-F4B2-4372-A2C1-B9D5F6514AF9}" name="NoSPM" dataDxfId="269"/>
    <tableColumn id="32" xr3:uid="{7FE4D00A-D33E-45B0-8CB0-F092DC0E8D9B}" name="Tanggal Invoice" dataDxfId="268"/>
    <tableColumn id="34" xr3:uid="{5504DB2C-CFF1-4D5A-8528-403B02750F01}" name="DRPP" dataDxfId="267"/>
    <tableColumn id="35" xr3:uid="{41231CA8-EB82-4F46-9235-93A73E2064D4}" name="nokuitansi" dataDxfId="266"/>
    <tableColumn id="36" xr3:uid="{6A160075-FDA5-451D-81A8-0AD6A8F27712}" name="tglkuitansi" dataDxfId="265"/>
    <tableColumn id="8" xr3:uid="{C6C55862-2DA1-4FFE-A5B6-5AD144AF1504}" name="nospby" dataDxfId="264"/>
    <tableColumn id="3" xr3:uid="{313D010D-B348-4263-A617-0339C144A8D0}" name="TglSPBY" dataDxfId="263"/>
    <tableColumn id="9" xr3:uid="{4314B7FB-914D-44FD-8D74-11CCBFCFA22A}" name="Status_GUP_TUP" dataDxfId="262"/>
    <tableColumn id="10" xr3:uid="{7EE87E5E-900F-4C21-91AC-C1038044B33C}" name="Jenis SPM" dataDxfId="261"/>
    <tableColumn id="11" xr3:uid="{FEC6B731-CA89-478F-B566-1C376E65100F}" name="Jenis SP2D" dataDxfId="260"/>
    <tableColumn id="12" xr3:uid="{E54E6821-1466-45BF-8849-CEF6232BA9C6}" name="noKW" dataDxfId="259"/>
    <tableColumn id="27" xr3:uid="{3D7684EC-234D-4CDF-B1D7-A50C1A39CF11}" name="tglKW" dataDxfId="258"/>
    <tableColumn id="39" xr3:uid="{681BD1D1-EAB7-4A38-AF19-F93292155070}" name="no_SPBY" dataDxfId="257"/>
    <tableColumn id="40" xr3:uid="{F22A0DB1-56BA-42F0-801E-8D50E50AA2F8}" name="tgl_spby" dataDxfId="256"/>
    <tableColumn id="41" xr3:uid="{218CCAFC-1772-4E75-AEBF-F20A54B64A00}" name="Ref_UM" dataDxfId="255"/>
    <tableColumn id="42" xr3:uid="{DB6A6001-5955-4D88-AFE0-2DB4D1A18D4B}" name="Jenis Belanja" dataDxfId="254"/>
    <tableColumn id="43" xr3:uid="{A8473D01-A4EF-4AA2-9725-E1A78DF4BE6B}" name="Detil Jenis Belanja" dataDxfId="253"/>
    <tableColumn id="44" xr3:uid="{C3153272-B36D-44C8-9E5E-1BD33E155070}" name="Status Akun" dataDxfId="252"/>
    <tableColumn id="45" xr3:uid="{0EBD3327-03B1-46C3-823D-98533E0F91EA}" name="Status Covid" dataDxfId="251"/>
    <tableColumn id="46" xr3:uid="{CC8C05D3-0E20-4684-A81D-2F313146E162}" name="MAK Subkomponen" dataDxfId="250"/>
    <tableColumn id="47" xr3:uid="{29868A13-2655-4961-BC55-9F5AA289D9D9}" name="MAK4" dataDxfId="249"/>
    <tableColumn id="48" xr3:uid="{88ACB0D0-B521-4DFA-B0DA-0EECC1CD7239}" name="Es2" dataDxfId="248"/>
    <tableColumn id="49" xr3:uid="{AD671FA6-0CF5-4742-9824-F250A3D2D40D}" name="Koordinator" dataDxfId="247"/>
    <tableColumn id="50" xr3:uid="{2CF4F96E-4142-41FB-A389-0DA6E49FCE88}" name="Subkoordinator" dataDxfId="246"/>
    <tableColumn id="51" xr3:uid="{14FC2EF2-990D-48C7-9620-0EA1D22B4CE0}" name="PPn" dataDxfId="245" dataCellStyle="Comma [0]"/>
    <tableColumn id="52" xr3:uid="{BD1D87E9-7FDD-49C0-B68A-8F85319321C9}" name="PPh21" dataDxfId="244" dataCellStyle="Comma [0]"/>
    <tableColumn id="53" xr3:uid="{7C69A550-8A93-42A1-BBA4-1018267DA832}" name="PPh22" dataDxfId="243" dataCellStyle="Comma [0]"/>
    <tableColumn id="54" xr3:uid="{7D666E19-5B34-4FE9-8B24-B3B4DE0ED08B}" name="PPh23" dataDxfId="242" dataCellStyle="Comma [0]"/>
    <tableColumn id="55" xr3:uid="{56C89011-40AC-412F-AA59-90CA858702A8}" name="PPh28" dataDxfId="241"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240"/>
    <tableColumn id="2" xr3:uid="{012ACCB3-0E67-4E56-865D-C475D8FEA161}" uniqueName="2" name="Nama BA" queryTableFieldId="2" dataDxfId="239"/>
    <tableColumn id="3" xr3:uid="{B26FF183-02B5-47AE-98AB-F45B1987BFA9}" uniqueName="3" name="Es1" queryTableFieldId="3" dataDxfId="238"/>
    <tableColumn id="4" xr3:uid="{5F3C512D-B297-4673-B0D3-F678C697D8A4}" uniqueName="4" name="Nama Es1" queryTableFieldId="4" dataDxfId="237"/>
    <tableColumn id="5" xr3:uid="{63166652-B412-43C5-B4EE-4AF02BBB344D}" uniqueName="5" name="Kode Satker" queryTableFieldId="5" dataDxfId="236"/>
    <tableColumn id="6" xr3:uid="{A3B714DC-91A0-4745-9BC2-9B14288D13DB}" uniqueName="6" name="Nama Satker" queryTableFieldId="6" dataDxfId="235"/>
    <tableColumn id="7" xr3:uid="{01D2734F-05DF-46A2-A1C0-09558E6A7288}" uniqueName="7" name="Kode Program" queryTableFieldId="7" dataDxfId="234"/>
    <tableColumn id="8" xr3:uid="{320EFB0F-238D-47A0-BD1B-D273A5F1656B}" uniqueName="8" name="Nama Program" queryTableFieldId="8" dataDxfId="233"/>
    <tableColumn id="9" xr3:uid="{117D60F2-4A49-4050-A970-FAFE6B148F92}" uniqueName="9" name="Kode Kegiatan" queryTableFieldId="9" dataDxfId="232"/>
    <tableColumn id="10" xr3:uid="{37E62568-DF6E-4E33-B071-B9D4182CDACF}" uniqueName="10" name="Nama Kegiatan" queryTableFieldId="10" dataDxfId="231"/>
    <tableColumn id="11" xr3:uid="{18CD8908-3BFA-474F-8312-BAFD60ED9B0A}" uniqueName="11" name="Kode KRO" queryTableFieldId="11" dataDxfId="230"/>
    <tableColumn id="12" xr3:uid="{164F2131-8905-43CF-B572-19C954FD5A0C}" uniqueName="12" name="Nama KRO" queryTableFieldId="12" dataDxfId="229"/>
    <tableColumn id="13" xr3:uid="{A256AC2B-8849-4DA3-AD0C-C79DE9C39723}" uniqueName="13" name="Kode RO" queryTableFieldId="13" dataDxfId="228"/>
    <tableColumn id="14" xr3:uid="{44EE4CE4-2910-49C4-BC3D-C86A7BED1DDB}" uniqueName="14" name="Nama RO" queryTableFieldId="14" dataDxfId="227"/>
    <tableColumn id="15" xr3:uid="{B69F20B1-6EB8-4F9F-BB12-0E13B8B593C2}" uniqueName="15" name="Kode Komponen" queryTableFieldId="15" dataDxfId="226"/>
    <tableColumn id="16" xr3:uid="{A445E60C-A569-4663-AB82-01AB545977B2}" uniqueName="16" name="Nama Komponen" queryTableFieldId="16" dataDxfId="225"/>
    <tableColumn id="17" xr3:uid="{2E06FC8F-4115-4722-AD29-7788D54707B5}" uniqueName="17" name="Kode Subkomponen" queryTableFieldId="17" dataDxfId="224"/>
    <tableColumn id="18" xr3:uid="{9DDE74AB-2FD2-4C05-812A-6DEA0A14044D}" uniqueName="18" name="Nama Subkomponen" queryTableFieldId="18" dataDxfId="223"/>
    <tableColumn id="23" xr3:uid="{4126933F-1EFD-4C51-BE31-6B4471A8008E}" uniqueName="23" name="Kode Akun" queryTableFieldId="23" dataDxfId="222"/>
    <tableColumn id="24" xr3:uid="{F27D4CB9-4C33-4F98-B9E0-7758118F4150}" uniqueName="24" name="Nama Akun" queryTableFieldId="24" dataDxfId="221"/>
    <tableColumn id="25" xr3:uid="{DC54F86C-0AB0-474D-8318-FA558BC5471C}" uniqueName="25" name="MAK Akun" queryTableFieldId="25" dataDxfId="220"/>
    <tableColumn id="20" xr3:uid="{F7C430C9-A0B5-48AA-BB22-591106DB0DC2}" uniqueName="20" name="Es2" queryTableFieldId="20" dataDxfId="219"/>
    <tableColumn id="21" xr3:uid="{6B46B213-3F35-471E-B852-1AB4C5BE4D26}" uniqueName="21" name="Koordinator" queryTableFieldId="21" dataDxfId="218"/>
    <tableColumn id="22" xr3:uid="{0F976AED-1850-4860-A935-181A52B2D3DD}" uniqueName="22" name="Subkoordinator" queryTableFieldId="22" dataDxfId="2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3"/>
  <sheetViews>
    <sheetView workbookViewId="0">
      <selection activeCell="F6" sqref="F6:F7"/>
    </sheetView>
  </sheetViews>
  <sheetFormatPr defaultRowHeight="14.4" x14ac:dyDescent="0.3"/>
  <cols>
    <col min="1" max="1" width="12.5546875" bestFit="1" customWidth="1"/>
    <col min="2" max="2" width="14.109375" bestFit="1" customWidth="1"/>
  </cols>
  <sheetData>
    <row r="3" spans="1:7" x14ac:dyDescent="0.3">
      <c r="A3" s="34" t="s">
        <v>3798</v>
      </c>
      <c r="B3" t="s">
        <v>3709</v>
      </c>
    </row>
    <row r="4" spans="1:7" x14ac:dyDescent="0.3">
      <c r="A4" s="74" t="s">
        <v>481</v>
      </c>
      <c r="B4" s="17">
        <v>99955469</v>
      </c>
    </row>
    <row r="5" spans="1:7" x14ac:dyDescent="0.3">
      <c r="A5" s="74" t="s">
        <v>1604</v>
      </c>
      <c r="B5" s="17">
        <v>99937617</v>
      </c>
    </row>
    <row r="6" spans="1:7" x14ac:dyDescent="0.3">
      <c r="A6" s="74" t="s">
        <v>2453</v>
      </c>
      <c r="B6" s="17">
        <v>99724620</v>
      </c>
      <c r="F6" t="s">
        <v>3799</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269</v>
      </c>
      <c r="B13" s="17">
        <v>1211977251</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87BF-EC97-4E66-8A22-7575E899C0EF}">
  <dimension ref="A1:BC30"/>
  <sheetViews>
    <sheetView topLeftCell="W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39.44140625" bestFit="1" customWidth="1"/>
    <col min="15" max="15" width="23.109375" bestFit="1" customWidth="1"/>
    <col min="16" max="16" width="71.88671875" bestFit="1" customWidth="1"/>
    <col min="17" max="17" width="26.33203125" bestFit="1" customWidth="1"/>
    <col min="18" max="18" width="52.6640625" bestFit="1" customWidth="1"/>
    <col min="19" max="19" width="18.109375" bestFit="1" customWidth="1"/>
    <col min="20" max="20" width="44.5546875" bestFit="1" customWidth="1"/>
    <col min="21" max="21" width="53.2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19.77734375" bestFit="1" customWidth="1"/>
    <col min="45" max="45" width="19.44140625" bestFit="1" customWidth="1"/>
    <col min="46" max="46" width="26.109375" bestFit="1" customWidth="1"/>
    <col min="47" max="47" width="29.21875" bestFit="1" customWidth="1"/>
    <col min="48" max="48" width="17.33203125" bestFit="1" customWidth="1"/>
    <col min="49" max="49" width="19" bestFit="1" customWidth="1"/>
    <col min="50" max="50" width="22.21875" bestFit="1" customWidth="1"/>
    <col min="51" max="51" width="12.109375" bestFit="1" customWidth="1"/>
    <col min="52" max="55" width="14.109375" bestFit="1" customWidth="1"/>
  </cols>
  <sheetData>
    <row r="1" spans="1:55" x14ac:dyDescent="0.3">
      <c r="A1" s="85" t="s">
        <v>4111</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3828</v>
      </c>
      <c r="X4">
        <v>300000</v>
      </c>
      <c r="Z4" s="1"/>
      <c r="AB4" s="1"/>
      <c r="AD4" t="s">
        <v>2855</v>
      </c>
      <c r="AE4" t="s">
        <v>2855</v>
      </c>
      <c r="AF4" t="s">
        <v>3829</v>
      </c>
      <c r="AG4" t="s">
        <v>3747</v>
      </c>
      <c r="AH4" t="s">
        <v>3830</v>
      </c>
      <c r="AK4" t="s">
        <v>2855</v>
      </c>
      <c r="AL4" s="1"/>
      <c r="AM4" t="s">
        <v>3831</v>
      </c>
      <c r="AN4" s="1">
        <v>45043</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503</v>
      </c>
      <c r="R5" t="s">
        <v>563</v>
      </c>
      <c r="S5" t="s">
        <v>278</v>
      </c>
      <c r="T5" t="s">
        <v>216</v>
      </c>
      <c r="U5" t="s">
        <v>2517</v>
      </c>
      <c r="V5" t="s">
        <v>2518</v>
      </c>
      <c r="W5" t="s">
        <v>3833</v>
      </c>
      <c r="X5">
        <v>300000</v>
      </c>
      <c r="Z5" s="1"/>
      <c r="AB5" s="1"/>
      <c r="AD5" t="s">
        <v>2855</v>
      </c>
      <c r="AE5" t="s">
        <v>2855</v>
      </c>
      <c r="AF5" t="s">
        <v>3834</v>
      </c>
      <c r="AG5" t="s">
        <v>3751</v>
      </c>
      <c r="AH5" t="s">
        <v>3830</v>
      </c>
      <c r="AK5" t="s">
        <v>2855</v>
      </c>
      <c r="AL5" s="1"/>
      <c r="AM5" t="s">
        <v>3835</v>
      </c>
      <c r="AN5" s="1">
        <v>45050</v>
      </c>
      <c r="AO5" t="s">
        <v>3832</v>
      </c>
      <c r="AP5" t="s">
        <v>483</v>
      </c>
      <c r="AQ5" t="s">
        <v>39</v>
      </c>
      <c r="AR5" t="s">
        <v>495</v>
      </c>
      <c r="AS5" t="s">
        <v>484</v>
      </c>
      <c r="AT5" t="s">
        <v>384</v>
      </c>
      <c r="AU5" t="s">
        <v>227</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476</v>
      </c>
      <c r="R6" t="s">
        <v>571</v>
      </c>
      <c r="S6" t="s">
        <v>274</v>
      </c>
      <c r="T6" t="s">
        <v>41</v>
      </c>
      <c r="U6" t="s">
        <v>3836</v>
      </c>
      <c r="V6" t="s">
        <v>573</v>
      </c>
      <c r="W6" t="s">
        <v>3837</v>
      </c>
      <c r="X6">
        <v>6133900</v>
      </c>
      <c r="Z6" s="1"/>
      <c r="AB6" s="1"/>
      <c r="AD6" t="s">
        <v>2855</v>
      </c>
      <c r="AE6" t="s">
        <v>2855</v>
      </c>
      <c r="AF6" t="s">
        <v>3838</v>
      </c>
      <c r="AG6" t="s">
        <v>3839</v>
      </c>
      <c r="AH6" t="s">
        <v>3830</v>
      </c>
      <c r="AK6" t="s">
        <v>2855</v>
      </c>
      <c r="AL6" s="1"/>
      <c r="AM6" t="s">
        <v>3840</v>
      </c>
      <c r="AN6" s="1">
        <v>45053</v>
      </c>
      <c r="AO6" t="s">
        <v>3832</v>
      </c>
      <c r="AP6" t="s">
        <v>483</v>
      </c>
      <c r="AQ6" t="s">
        <v>39</v>
      </c>
      <c r="AR6" t="s">
        <v>495</v>
      </c>
      <c r="AS6" t="s">
        <v>484</v>
      </c>
      <c r="AT6" t="s">
        <v>379</v>
      </c>
      <c r="AU6" t="s">
        <v>67</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476</v>
      </c>
      <c r="R7" t="s">
        <v>571</v>
      </c>
      <c r="S7" t="s">
        <v>274</v>
      </c>
      <c r="T7" t="s">
        <v>41</v>
      </c>
      <c r="U7" t="s">
        <v>3836</v>
      </c>
      <c r="V7" t="s">
        <v>573</v>
      </c>
      <c r="W7" t="s">
        <v>3841</v>
      </c>
      <c r="X7">
        <v>3060000</v>
      </c>
      <c r="Z7" s="1"/>
      <c r="AB7" s="1"/>
      <c r="AD7" t="s">
        <v>2855</v>
      </c>
      <c r="AE7" t="s">
        <v>2855</v>
      </c>
      <c r="AF7" t="s">
        <v>3842</v>
      </c>
      <c r="AG7" t="s">
        <v>3759</v>
      </c>
      <c r="AH7" t="s">
        <v>3830</v>
      </c>
      <c r="AK7" t="s">
        <v>2855</v>
      </c>
      <c r="AL7" s="1"/>
      <c r="AM7" t="s">
        <v>3843</v>
      </c>
      <c r="AN7" s="1">
        <v>45051</v>
      </c>
      <c r="AO7" t="s">
        <v>3832</v>
      </c>
      <c r="AP7" t="s">
        <v>483</v>
      </c>
      <c r="AQ7" t="s">
        <v>39</v>
      </c>
      <c r="AR7" t="s">
        <v>495</v>
      </c>
      <c r="AS7" t="s">
        <v>484</v>
      </c>
      <c r="AT7" t="s">
        <v>379</v>
      </c>
      <c r="AU7" t="s">
        <v>67</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270</v>
      </c>
      <c r="R8" t="s">
        <v>208</v>
      </c>
      <c r="S8" t="s">
        <v>274</v>
      </c>
      <c r="T8" t="s">
        <v>41</v>
      </c>
      <c r="U8" t="s">
        <v>2872</v>
      </c>
      <c r="V8" t="s">
        <v>2873</v>
      </c>
      <c r="W8" t="s">
        <v>3844</v>
      </c>
      <c r="X8">
        <v>310500</v>
      </c>
      <c r="Z8" s="1"/>
      <c r="AB8" s="1"/>
      <c r="AD8" t="s">
        <v>2855</v>
      </c>
      <c r="AE8" t="s">
        <v>2855</v>
      </c>
      <c r="AF8" t="s">
        <v>3845</v>
      </c>
      <c r="AG8" t="s">
        <v>3326</v>
      </c>
      <c r="AH8" t="s">
        <v>3830</v>
      </c>
      <c r="AK8" t="s">
        <v>2855</v>
      </c>
      <c r="AL8" s="1"/>
      <c r="AM8" t="s">
        <v>3846</v>
      </c>
      <c r="AN8" s="1">
        <v>45027</v>
      </c>
      <c r="AO8" t="s">
        <v>3832</v>
      </c>
      <c r="AP8" t="s">
        <v>483</v>
      </c>
      <c r="AQ8" t="s">
        <v>39</v>
      </c>
      <c r="AR8" t="s">
        <v>495</v>
      </c>
      <c r="AS8" t="s">
        <v>484</v>
      </c>
      <c r="AT8" t="s">
        <v>2064</v>
      </c>
      <c r="AU8" t="s">
        <v>209</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131</v>
      </c>
      <c r="V9" t="s">
        <v>599</v>
      </c>
      <c r="W9" t="s">
        <v>3847</v>
      </c>
      <c r="X9">
        <v>40000</v>
      </c>
      <c r="Z9" s="1"/>
      <c r="AB9" s="1"/>
      <c r="AD9" t="s">
        <v>2855</v>
      </c>
      <c r="AE9" t="s">
        <v>2855</v>
      </c>
      <c r="AF9" t="s">
        <v>3848</v>
      </c>
      <c r="AG9" t="s">
        <v>3849</v>
      </c>
      <c r="AH9" t="s">
        <v>3830</v>
      </c>
      <c r="AK9" t="s">
        <v>2855</v>
      </c>
      <c r="AL9" s="1"/>
      <c r="AM9" t="s">
        <v>3850</v>
      </c>
      <c r="AN9" s="1">
        <v>45046</v>
      </c>
      <c r="AO9" t="s">
        <v>3832</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3851</v>
      </c>
      <c r="X10">
        <v>610000</v>
      </c>
      <c r="Z10" s="1"/>
      <c r="AB10" s="1"/>
      <c r="AD10" t="s">
        <v>2855</v>
      </c>
      <c r="AE10" t="s">
        <v>2855</v>
      </c>
      <c r="AF10" t="s">
        <v>3852</v>
      </c>
      <c r="AG10" t="s">
        <v>3751</v>
      </c>
      <c r="AH10" t="s">
        <v>3830</v>
      </c>
      <c r="AK10" t="s">
        <v>2855</v>
      </c>
      <c r="AL10" s="1"/>
      <c r="AM10" t="s">
        <v>3853</v>
      </c>
      <c r="AN10" s="1">
        <v>45050</v>
      </c>
      <c r="AO10" t="s">
        <v>3832</v>
      </c>
      <c r="AP10" t="s">
        <v>483</v>
      </c>
      <c r="AQ10" t="s">
        <v>132</v>
      </c>
      <c r="AR10" t="s">
        <v>604</v>
      </c>
      <c r="AS10" t="s">
        <v>484</v>
      </c>
      <c r="AT10" t="s">
        <v>383</v>
      </c>
      <c r="AU10" t="s">
        <v>130</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3854</v>
      </c>
      <c r="X11">
        <v>60000</v>
      </c>
      <c r="Z11" s="1"/>
      <c r="AB11" s="1"/>
      <c r="AD11" t="s">
        <v>2855</v>
      </c>
      <c r="AE11" t="s">
        <v>2855</v>
      </c>
      <c r="AF11" t="s">
        <v>3855</v>
      </c>
      <c r="AG11" t="s">
        <v>3839</v>
      </c>
      <c r="AH11" t="s">
        <v>3830</v>
      </c>
      <c r="AK11" t="s">
        <v>2855</v>
      </c>
      <c r="AL11" s="1"/>
      <c r="AM11" t="s">
        <v>3856</v>
      </c>
      <c r="AN11" s="1">
        <v>45053</v>
      </c>
      <c r="AO11" t="s">
        <v>3832</v>
      </c>
      <c r="AP11" t="s">
        <v>483</v>
      </c>
      <c r="AQ11" t="s">
        <v>132</v>
      </c>
      <c r="AR11" t="s">
        <v>604</v>
      </c>
      <c r="AS11" t="s">
        <v>484</v>
      </c>
      <c r="AT11" t="s">
        <v>383</v>
      </c>
      <c r="AU11" t="s">
        <v>130</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131</v>
      </c>
      <c r="V12" t="s">
        <v>599</v>
      </c>
      <c r="W12" t="s">
        <v>3857</v>
      </c>
      <c r="X12">
        <v>500000</v>
      </c>
      <c r="Z12" s="1"/>
      <c r="AB12" s="1"/>
      <c r="AD12" t="s">
        <v>2855</v>
      </c>
      <c r="AE12" t="s">
        <v>2855</v>
      </c>
      <c r="AF12" t="s">
        <v>3858</v>
      </c>
      <c r="AG12" t="s">
        <v>3859</v>
      </c>
      <c r="AH12" t="s">
        <v>3830</v>
      </c>
      <c r="AK12" t="s">
        <v>2855</v>
      </c>
      <c r="AL12" s="1"/>
      <c r="AM12" t="s">
        <v>3860</v>
      </c>
      <c r="AN12" s="1">
        <v>45054</v>
      </c>
      <c r="AO12" t="s">
        <v>3832</v>
      </c>
      <c r="AP12" t="s">
        <v>483</v>
      </c>
      <c r="AQ12" t="s">
        <v>132</v>
      </c>
      <c r="AR12" t="s">
        <v>604</v>
      </c>
      <c r="AS12" t="s">
        <v>484</v>
      </c>
      <c r="AT12" t="s">
        <v>383</v>
      </c>
      <c r="AU12" t="s">
        <v>130</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598</v>
      </c>
      <c r="R13" t="s">
        <v>128</v>
      </c>
      <c r="S13" t="s">
        <v>316</v>
      </c>
      <c r="T13" t="s">
        <v>129</v>
      </c>
      <c r="U13" t="s">
        <v>131</v>
      </c>
      <c r="V13" t="s">
        <v>599</v>
      </c>
      <c r="W13" t="s">
        <v>3861</v>
      </c>
      <c r="X13">
        <v>227400</v>
      </c>
      <c r="Z13" s="1"/>
      <c r="AB13" s="1"/>
      <c r="AD13" t="s">
        <v>2855</v>
      </c>
      <c r="AE13" t="s">
        <v>2855</v>
      </c>
      <c r="AF13" t="s">
        <v>3862</v>
      </c>
      <c r="AG13" t="s">
        <v>3863</v>
      </c>
      <c r="AH13" t="s">
        <v>3830</v>
      </c>
      <c r="AK13" t="s">
        <v>2855</v>
      </c>
      <c r="AL13" s="1"/>
      <c r="AM13" t="s">
        <v>3864</v>
      </c>
      <c r="AN13" s="1">
        <v>45055</v>
      </c>
      <c r="AO13" t="s">
        <v>3832</v>
      </c>
      <c r="AP13" t="s">
        <v>483</v>
      </c>
      <c r="AQ13" t="s">
        <v>132</v>
      </c>
      <c r="AR13" t="s">
        <v>604</v>
      </c>
      <c r="AS13" t="s">
        <v>484</v>
      </c>
      <c r="AT13" t="s">
        <v>383</v>
      </c>
      <c r="AU13" t="s">
        <v>130</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3865</v>
      </c>
      <c r="X14">
        <v>248400</v>
      </c>
      <c r="Z14" s="1"/>
      <c r="AB14" s="1"/>
      <c r="AD14" t="s">
        <v>2855</v>
      </c>
      <c r="AE14" t="s">
        <v>2855</v>
      </c>
      <c r="AF14" t="s">
        <v>3866</v>
      </c>
      <c r="AG14" t="s">
        <v>3655</v>
      </c>
      <c r="AH14" t="s">
        <v>3830</v>
      </c>
      <c r="AK14" t="s">
        <v>2855</v>
      </c>
      <c r="AL14" s="1"/>
      <c r="AM14" t="s">
        <v>3867</v>
      </c>
      <c r="AN14" s="1">
        <v>45048</v>
      </c>
      <c r="AO14" t="s">
        <v>3832</v>
      </c>
      <c r="AP14" t="s">
        <v>483</v>
      </c>
      <c r="AQ14" t="s">
        <v>132</v>
      </c>
      <c r="AR14" t="s">
        <v>604</v>
      </c>
      <c r="AS14" t="s">
        <v>484</v>
      </c>
      <c r="AT14" t="s">
        <v>383</v>
      </c>
      <c r="AU14" t="s">
        <v>130</v>
      </c>
      <c r="AV14" t="s">
        <v>35</v>
      </c>
      <c r="AW14" t="s">
        <v>65</v>
      </c>
      <c r="AX14" t="s">
        <v>66</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316</v>
      </c>
      <c r="T15" t="s">
        <v>129</v>
      </c>
      <c r="U15" t="s">
        <v>134</v>
      </c>
      <c r="V15" t="s">
        <v>1654</v>
      </c>
      <c r="W15" t="s">
        <v>3868</v>
      </c>
      <c r="X15">
        <v>972000</v>
      </c>
      <c r="Z15" s="1"/>
      <c r="AB15" s="1"/>
      <c r="AD15" t="s">
        <v>2855</v>
      </c>
      <c r="AE15" t="s">
        <v>2855</v>
      </c>
      <c r="AF15" t="s">
        <v>3869</v>
      </c>
      <c r="AG15" t="s">
        <v>3677</v>
      </c>
      <c r="AH15" t="s">
        <v>3830</v>
      </c>
      <c r="AK15" t="s">
        <v>2855</v>
      </c>
      <c r="AL15" s="1"/>
      <c r="AM15" t="s">
        <v>3870</v>
      </c>
      <c r="AN15" s="1">
        <v>45029</v>
      </c>
      <c r="AO15" t="s">
        <v>3832</v>
      </c>
      <c r="AP15" t="s">
        <v>483</v>
      </c>
      <c r="AQ15" t="s">
        <v>132</v>
      </c>
      <c r="AR15" t="s">
        <v>604</v>
      </c>
      <c r="AS15" t="s">
        <v>484</v>
      </c>
      <c r="AT15" t="s">
        <v>383</v>
      </c>
      <c r="AU15" t="s">
        <v>130</v>
      </c>
      <c r="AV15" t="s">
        <v>35</v>
      </c>
      <c r="AW15" t="s">
        <v>65</v>
      </c>
      <c r="AX15" t="s">
        <v>66</v>
      </c>
      <c r="AY15">
        <v>0</v>
      </c>
      <c r="AZ15">
        <v>0</v>
      </c>
      <c r="BA15">
        <v>0</v>
      </c>
      <c r="BB15">
        <v>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134</v>
      </c>
      <c r="V16" t="s">
        <v>1654</v>
      </c>
      <c r="W16" t="s">
        <v>3871</v>
      </c>
      <c r="X16">
        <v>2934000</v>
      </c>
      <c r="Z16" s="1"/>
      <c r="AB16" s="1"/>
      <c r="AD16" t="s">
        <v>2855</v>
      </c>
      <c r="AE16" t="s">
        <v>2855</v>
      </c>
      <c r="AF16" t="s">
        <v>3872</v>
      </c>
      <c r="AG16" t="s">
        <v>3671</v>
      </c>
      <c r="AH16" t="s">
        <v>3830</v>
      </c>
      <c r="AK16" t="s">
        <v>2855</v>
      </c>
      <c r="AL16" s="1"/>
      <c r="AM16" t="s">
        <v>3873</v>
      </c>
      <c r="AN16" s="1">
        <v>45033</v>
      </c>
      <c r="AO16" t="s">
        <v>3832</v>
      </c>
      <c r="AP16" t="s">
        <v>483</v>
      </c>
      <c r="AQ16" t="s">
        <v>132</v>
      </c>
      <c r="AR16" t="s">
        <v>604</v>
      </c>
      <c r="AS16" t="s">
        <v>484</v>
      </c>
      <c r="AT16" t="s">
        <v>383</v>
      </c>
      <c r="AU16" t="s">
        <v>130</v>
      </c>
      <c r="AV16" t="s">
        <v>35</v>
      </c>
      <c r="AW16" t="s">
        <v>65</v>
      </c>
      <c r="AX16" t="s">
        <v>66</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316</v>
      </c>
      <c r="T17" t="s">
        <v>129</v>
      </c>
      <c r="U17" t="s">
        <v>134</v>
      </c>
      <c r="V17" t="s">
        <v>1654</v>
      </c>
      <c r="W17" t="s">
        <v>3874</v>
      </c>
      <c r="X17">
        <v>2679000</v>
      </c>
      <c r="Z17" s="1"/>
      <c r="AB17" s="1"/>
      <c r="AD17" t="s">
        <v>2855</v>
      </c>
      <c r="AE17" t="s">
        <v>2855</v>
      </c>
      <c r="AF17" t="s">
        <v>3875</v>
      </c>
      <c r="AG17" t="s">
        <v>3738</v>
      </c>
      <c r="AH17" t="s">
        <v>3830</v>
      </c>
      <c r="AK17" t="s">
        <v>2855</v>
      </c>
      <c r="AL17" s="1"/>
      <c r="AM17" t="s">
        <v>3876</v>
      </c>
      <c r="AN17" s="1">
        <v>45049</v>
      </c>
      <c r="AO17" t="s">
        <v>3832</v>
      </c>
      <c r="AP17" t="s">
        <v>483</v>
      </c>
      <c r="AQ17" t="s">
        <v>132</v>
      </c>
      <c r="AR17" t="s">
        <v>604</v>
      </c>
      <c r="AS17" t="s">
        <v>484</v>
      </c>
      <c r="AT17" t="s">
        <v>383</v>
      </c>
      <c r="AU17" t="s">
        <v>130</v>
      </c>
      <c r="AV17" t="s">
        <v>35</v>
      </c>
      <c r="AW17" t="s">
        <v>65</v>
      </c>
      <c r="AX17" t="s">
        <v>66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134</v>
      </c>
      <c r="V18" t="s">
        <v>1654</v>
      </c>
      <c r="W18" t="s">
        <v>3877</v>
      </c>
      <c r="X18">
        <v>1320000</v>
      </c>
      <c r="Z18" s="1"/>
      <c r="AB18" s="1"/>
      <c r="AD18" t="s">
        <v>2855</v>
      </c>
      <c r="AE18" t="s">
        <v>2855</v>
      </c>
      <c r="AF18" t="s">
        <v>3878</v>
      </c>
      <c r="AG18" t="s">
        <v>3738</v>
      </c>
      <c r="AH18" t="s">
        <v>3830</v>
      </c>
      <c r="AK18" t="s">
        <v>2855</v>
      </c>
      <c r="AL18" s="1"/>
      <c r="AM18" t="s">
        <v>3879</v>
      </c>
      <c r="AN18" s="1">
        <v>45049</v>
      </c>
      <c r="AO18" t="s">
        <v>3832</v>
      </c>
      <c r="AP18" t="s">
        <v>483</v>
      </c>
      <c r="AQ18" t="s">
        <v>132</v>
      </c>
      <c r="AR18" t="s">
        <v>604</v>
      </c>
      <c r="AS18" t="s">
        <v>484</v>
      </c>
      <c r="AT18" t="s">
        <v>383</v>
      </c>
      <c r="AU18" t="s">
        <v>130</v>
      </c>
      <c r="AV18" t="s">
        <v>35</v>
      </c>
      <c r="AW18" t="s">
        <v>65</v>
      </c>
      <c r="AX18" t="s">
        <v>66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316</v>
      </c>
      <c r="T19" t="s">
        <v>129</v>
      </c>
      <c r="U19" t="s">
        <v>202</v>
      </c>
      <c r="V19" t="s">
        <v>621</v>
      </c>
      <c r="W19" t="s">
        <v>3880</v>
      </c>
      <c r="X19">
        <v>1750000</v>
      </c>
      <c r="Z19" s="1"/>
      <c r="AB19" s="1"/>
      <c r="AD19" t="s">
        <v>2855</v>
      </c>
      <c r="AE19" t="s">
        <v>2855</v>
      </c>
      <c r="AF19" t="s">
        <v>3881</v>
      </c>
      <c r="AG19" t="s">
        <v>3601</v>
      </c>
      <c r="AH19" t="s">
        <v>3830</v>
      </c>
      <c r="AK19" t="s">
        <v>2855</v>
      </c>
      <c r="AL19" s="1"/>
      <c r="AM19" t="s">
        <v>3882</v>
      </c>
      <c r="AN19" s="1">
        <v>45034</v>
      </c>
      <c r="AO19" t="s">
        <v>3832</v>
      </c>
      <c r="AP19" t="s">
        <v>483</v>
      </c>
      <c r="AQ19" t="s">
        <v>132</v>
      </c>
      <c r="AR19" t="s">
        <v>604</v>
      </c>
      <c r="AS19" t="s">
        <v>484</v>
      </c>
      <c r="AT19" t="s">
        <v>383</v>
      </c>
      <c r="AU19" t="s">
        <v>130</v>
      </c>
      <c r="AV19" t="s">
        <v>35</v>
      </c>
      <c r="AW19" t="s">
        <v>65</v>
      </c>
      <c r="AX19" t="s">
        <v>66</v>
      </c>
      <c r="AY19">
        <v>0</v>
      </c>
      <c r="AZ19">
        <v>0</v>
      </c>
      <c r="BA19">
        <v>0</v>
      </c>
      <c r="BB19">
        <v>0</v>
      </c>
      <c r="BC19">
        <v>0</v>
      </c>
    </row>
    <row r="20" spans="1:55" hidden="1"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249</v>
      </c>
      <c r="V20" t="s">
        <v>625</v>
      </c>
      <c r="W20" t="s">
        <v>3883</v>
      </c>
      <c r="X20">
        <v>5450000</v>
      </c>
      <c r="Z20" s="1"/>
      <c r="AB20" s="1"/>
      <c r="AD20" t="s">
        <v>2855</v>
      </c>
      <c r="AE20" t="s">
        <v>2855</v>
      </c>
      <c r="AF20" t="s">
        <v>3884</v>
      </c>
      <c r="AG20" t="s">
        <v>3759</v>
      </c>
      <c r="AH20" t="s">
        <v>3830</v>
      </c>
      <c r="AK20" t="s">
        <v>2855</v>
      </c>
      <c r="AL20" s="1"/>
      <c r="AM20" t="s">
        <v>3885</v>
      </c>
      <c r="AN20" s="1">
        <v>45051</v>
      </c>
      <c r="AO20" t="s">
        <v>3832</v>
      </c>
      <c r="AP20" t="s">
        <v>483</v>
      </c>
      <c r="AQ20" t="s">
        <v>132</v>
      </c>
      <c r="AR20" t="s">
        <v>629</v>
      </c>
      <c r="AS20" t="s">
        <v>484</v>
      </c>
      <c r="AT20" t="s">
        <v>383</v>
      </c>
      <c r="AU20" t="s">
        <v>136</v>
      </c>
      <c r="AV20" t="s">
        <v>35</v>
      </c>
      <c r="AW20" t="s">
        <v>65</v>
      </c>
      <c r="AX20" t="s">
        <v>66</v>
      </c>
      <c r="AY20">
        <v>1674775</v>
      </c>
      <c r="AZ20">
        <v>0</v>
      </c>
      <c r="BA20">
        <v>0</v>
      </c>
      <c r="BB20">
        <v>304505</v>
      </c>
      <c r="BC20">
        <v>0</v>
      </c>
    </row>
    <row r="21" spans="1:55" hidden="1"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251</v>
      </c>
      <c r="V21" t="s">
        <v>630</v>
      </c>
      <c r="W21" t="s">
        <v>3883</v>
      </c>
      <c r="X21">
        <v>6000000</v>
      </c>
      <c r="Z21" s="1"/>
      <c r="AB21" s="1"/>
      <c r="AD21" t="s">
        <v>2855</v>
      </c>
      <c r="AE21" t="s">
        <v>2855</v>
      </c>
      <c r="AF21" t="s">
        <v>3884</v>
      </c>
      <c r="AG21" t="s">
        <v>3759</v>
      </c>
      <c r="AH21" t="s">
        <v>3830</v>
      </c>
      <c r="AK21" t="s">
        <v>2855</v>
      </c>
      <c r="AL21" s="1"/>
      <c r="AM21" t="s">
        <v>3885</v>
      </c>
      <c r="AN21" s="1">
        <v>45051</v>
      </c>
      <c r="AO21" t="s">
        <v>3832</v>
      </c>
      <c r="AP21" t="s">
        <v>483</v>
      </c>
      <c r="AQ21" t="s">
        <v>132</v>
      </c>
      <c r="AR21" t="s">
        <v>629</v>
      </c>
      <c r="AS21" t="s">
        <v>484</v>
      </c>
      <c r="AT21" t="s">
        <v>383</v>
      </c>
      <c r="AU21" t="s">
        <v>136</v>
      </c>
      <c r="AV21" t="s">
        <v>35</v>
      </c>
      <c r="AW21" t="s">
        <v>65</v>
      </c>
      <c r="AX21" t="s">
        <v>66</v>
      </c>
      <c r="AY21">
        <v>1674775</v>
      </c>
      <c r="AZ21">
        <v>0</v>
      </c>
      <c r="BA21">
        <v>0</v>
      </c>
      <c r="BB21">
        <v>304505</v>
      </c>
      <c r="BC21">
        <v>0</v>
      </c>
    </row>
    <row r="22" spans="1:55" hidden="1"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3886</v>
      </c>
      <c r="V22" t="s">
        <v>3887</v>
      </c>
      <c r="W22" t="s">
        <v>3883</v>
      </c>
      <c r="X22">
        <v>5450000</v>
      </c>
      <c r="Z22" s="1"/>
      <c r="AB22" s="1"/>
      <c r="AD22" t="s">
        <v>2855</v>
      </c>
      <c r="AE22" t="s">
        <v>2855</v>
      </c>
      <c r="AF22" t="s">
        <v>3884</v>
      </c>
      <c r="AG22" t="s">
        <v>3759</v>
      </c>
      <c r="AH22" t="s">
        <v>3830</v>
      </c>
      <c r="AK22" t="s">
        <v>2855</v>
      </c>
      <c r="AL22" s="1"/>
      <c r="AM22" t="s">
        <v>3885</v>
      </c>
      <c r="AN22" s="1">
        <v>45051</v>
      </c>
      <c r="AO22" t="s">
        <v>3832</v>
      </c>
      <c r="AP22" t="s">
        <v>483</v>
      </c>
      <c r="AQ22" t="s">
        <v>132</v>
      </c>
      <c r="AR22" t="s">
        <v>629</v>
      </c>
      <c r="AS22" t="s">
        <v>484</v>
      </c>
      <c r="AT22" t="s">
        <v>383</v>
      </c>
      <c r="AU22" t="s">
        <v>136</v>
      </c>
      <c r="AV22" t="s">
        <v>35</v>
      </c>
      <c r="AW22" t="s">
        <v>65</v>
      </c>
      <c r="AX22" t="s">
        <v>66</v>
      </c>
      <c r="AY22">
        <v>1674775</v>
      </c>
      <c r="AZ22">
        <v>0</v>
      </c>
      <c r="BA22">
        <v>0</v>
      </c>
      <c r="BB22">
        <v>304505</v>
      </c>
      <c r="BC22">
        <v>0</v>
      </c>
    </row>
    <row r="23" spans="1:55" hidden="1"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598</v>
      </c>
      <c r="R23" t="s">
        <v>128</v>
      </c>
      <c r="S23" t="s">
        <v>276</v>
      </c>
      <c r="T23" t="s">
        <v>98</v>
      </c>
      <c r="U23" t="s">
        <v>1712</v>
      </c>
      <c r="V23" t="s">
        <v>1713</v>
      </c>
      <c r="W23" t="s">
        <v>3888</v>
      </c>
      <c r="X23">
        <v>800000</v>
      </c>
      <c r="Z23" s="1"/>
      <c r="AB23" s="1"/>
      <c r="AD23" t="s">
        <v>2855</v>
      </c>
      <c r="AE23" t="s">
        <v>2855</v>
      </c>
      <c r="AF23" t="s">
        <v>3889</v>
      </c>
      <c r="AG23" t="s">
        <v>3859</v>
      </c>
      <c r="AH23" t="s">
        <v>3830</v>
      </c>
      <c r="AK23" t="s">
        <v>2855</v>
      </c>
      <c r="AL23" s="1"/>
      <c r="AM23" t="s">
        <v>3890</v>
      </c>
      <c r="AN23" s="1">
        <v>45054</v>
      </c>
      <c r="AO23" t="s">
        <v>3832</v>
      </c>
      <c r="AP23" t="s">
        <v>483</v>
      </c>
      <c r="AQ23" t="s">
        <v>132</v>
      </c>
      <c r="AR23" t="s">
        <v>629</v>
      </c>
      <c r="AS23" t="s">
        <v>484</v>
      </c>
      <c r="AT23" t="s">
        <v>383</v>
      </c>
      <c r="AU23" t="s">
        <v>136</v>
      </c>
      <c r="AV23" t="s">
        <v>35</v>
      </c>
      <c r="AW23" t="s">
        <v>65</v>
      </c>
      <c r="AX23" t="s">
        <v>66</v>
      </c>
      <c r="AY23">
        <v>0</v>
      </c>
      <c r="AZ23">
        <v>0</v>
      </c>
      <c r="BA23">
        <v>0</v>
      </c>
      <c r="BB23">
        <v>0</v>
      </c>
      <c r="BC23">
        <v>0</v>
      </c>
    </row>
    <row r="24" spans="1:55" hidden="1"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276</v>
      </c>
      <c r="T24" t="s">
        <v>98</v>
      </c>
      <c r="U24" t="s">
        <v>1717</v>
      </c>
      <c r="V24" t="s">
        <v>1718</v>
      </c>
      <c r="W24" t="s">
        <v>3888</v>
      </c>
      <c r="X24">
        <v>880000</v>
      </c>
      <c r="Z24" s="1"/>
      <c r="AB24" s="1"/>
      <c r="AD24" t="s">
        <v>2855</v>
      </c>
      <c r="AE24" t="s">
        <v>2855</v>
      </c>
      <c r="AF24" t="s">
        <v>3889</v>
      </c>
      <c r="AG24" t="s">
        <v>3859</v>
      </c>
      <c r="AH24" t="s">
        <v>3830</v>
      </c>
      <c r="AK24" t="s">
        <v>2855</v>
      </c>
      <c r="AL24" s="1"/>
      <c r="AM24" t="s">
        <v>3890</v>
      </c>
      <c r="AN24" s="1">
        <v>45054</v>
      </c>
      <c r="AO24" t="s">
        <v>3832</v>
      </c>
      <c r="AP24" t="s">
        <v>483</v>
      </c>
      <c r="AQ24" t="s">
        <v>132</v>
      </c>
      <c r="AR24" t="s">
        <v>629</v>
      </c>
      <c r="AS24" t="s">
        <v>484</v>
      </c>
      <c r="AT24" t="s">
        <v>383</v>
      </c>
      <c r="AU24" t="s">
        <v>136</v>
      </c>
      <c r="AV24" t="s">
        <v>35</v>
      </c>
      <c r="AW24" t="s">
        <v>65</v>
      </c>
      <c r="AX24" t="s">
        <v>66</v>
      </c>
      <c r="AY24">
        <v>0</v>
      </c>
      <c r="AZ24">
        <v>0</v>
      </c>
      <c r="BA24">
        <v>0</v>
      </c>
      <c r="BB24">
        <v>0</v>
      </c>
      <c r="BC24">
        <v>0</v>
      </c>
    </row>
    <row r="25" spans="1:55" hidden="1"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276</v>
      </c>
      <c r="T25" t="s">
        <v>98</v>
      </c>
      <c r="U25" t="s">
        <v>89</v>
      </c>
      <c r="V25" t="s">
        <v>1689</v>
      </c>
      <c r="W25" t="s">
        <v>3888</v>
      </c>
      <c r="X25">
        <v>999000</v>
      </c>
      <c r="Z25" s="1"/>
      <c r="AB25" s="1"/>
      <c r="AD25" t="s">
        <v>2855</v>
      </c>
      <c r="AE25" t="s">
        <v>2855</v>
      </c>
      <c r="AF25" t="s">
        <v>3891</v>
      </c>
      <c r="AG25" t="s">
        <v>3863</v>
      </c>
      <c r="AH25" t="s">
        <v>3830</v>
      </c>
      <c r="AK25" t="s">
        <v>2855</v>
      </c>
      <c r="AL25" s="1"/>
      <c r="AM25" t="s">
        <v>3892</v>
      </c>
      <c r="AN25" s="1">
        <v>45055</v>
      </c>
      <c r="AO25" t="s">
        <v>3832</v>
      </c>
      <c r="AP25" t="s">
        <v>483</v>
      </c>
      <c r="AQ25" t="s">
        <v>132</v>
      </c>
      <c r="AR25" t="s">
        <v>629</v>
      </c>
      <c r="AS25" t="s">
        <v>484</v>
      </c>
      <c r="AT25" t="s">
        <v>383</v>
      </c>
      <c r="AU25" t="s">
        <v>136</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631</v>
      </c>
      <c r="R26" t="s">
        <v>137</v>
      </c>
      <c r="S26" t="s">
        <v>286</v>
      </c>
      <c r="T26" t="s">
        <v>256</v>
      </c>
      <c r="U26" t="s">
        <v>258</v>
      </c>
      <c r="V26" t="s">
        <v>1722</v>
      </c>
      <c r="W26" t="s">
        <v>3893</v>
      </c>
      <c r="X26">
        <v>4950000</v>
      </c>
      <c r="Z26" s="1"/>
      <c r="AB26" s="1"/>
      <c r="AD26" t="s">
        <v>2855</v>
      </c>
      <c r="AE26" t="s">
        <v>2855</v>
      </c>
      <c r="AF26" t="s">
        <v>3894</v>
      </c>
      <c r="AG26" t="s">
        <v>3655</v>
      </c>
      <c r="AH26" t="s">
        <v>3830</v>
      </c>
      <c r="AK26" t="s">
        <v>2855</v>
      </c>
      <c r="AL26" s="1"/>
      <c r="AM26" t="s">
        <v>3895</v>
      </c>
      <c r="AN26" s="1">
        <v>45048</v>
      </c>
      <c r="AO26" t="s">
        <v>3832</v>
      </c>
      <c r="AP26" t="s">
        <v>483</v>
      </c>
      <c r="AQ26" t="s">
        <v>132</v>
      </c>
      <c r="AR26" t="s">
        <v>1726</v>
      </c>
      <c r="AS26" t="s">
        <v>484</v>
      </c>
      <c r="AT26" t="s">
        <v>382</v>
      </c>
      <c r="AU26" t="s">
        <v>257</v>
      </c>
      <c r="AV26" t="s">
        <v>35</v>
      </c>
      <c r="AW26" t="s">
        <v>65</v>
      </c>
      <c r="AX26" t="s">
        <v>66</v>
      </c>
      <c r="AY26">
        <v>490541</v>
      </c>
      <c r="AZ26">
        <v>0</v>
      </c>
      <c r="BA26">
        <v>0</v>
      </c>
      <c r="BB26">
        <v>89189</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631</v>
      </c>
      <c r="R27" t="s">
        <v>137</v>
      </c>
      <c r="S27" t="s">
        <v>286</v>
      </c>
      <c r="T27" t="s">
        <v>256</v>
      </c>
      <c r="U27" t="s">
        <v>3896</v>
      </c>
      <c r="V27" t="s">
        <v>3897</v>
      </c>
      <c r="W27" t="s">
        <v>3898</v>
      </c>
      <c r="X27">
        <v>50000000</v>
      </c>
      <c r="Z27" s="1"/>
      <c r="AB27" s="1"/>
      <c r="AD27" t="s">
        <v>2855</v>
      </c>
      <c r="AE27" t="s">
        <v>2855</v>
      </c>
      <c r="AF27" t="s">
        <v>3899</v>
      </c>
      <c r="AG27" t="s">
        <v>3900</v>
      </c>
      <c r="AH27" t="s">
        <v>3830</v>
      </c>
      <c r="AK27" t="s">
        <v>2855</v>
      </c>
      <c r="AL27" s="1"/>
      <c r="AM27" t="s">
        <v>3901</v>
      </c>
      <c r="AN27" s="1">
        <v>45071</v>
      </c>
      <c r="AO27" t="s">
        <v>3832</v>
      </c>
      <c r="AP27" t="s">
        <v>483</v>
      </c>
      <c r="AQ27" t="s">
        <v>132</v>
      </c>
      <c r="AR27" t="s">
        <v>1726</v>
      </c>
      <c r="AS27" t="s">
        <v>484</v>
      </c>
      <c r="AT27" t="s">
        <v>382</v>
      </c>
      <c r="AU27" t="s">
        <v>257</v>
      </c>
      <c r="AV27" t="s">
        <v>35</v>
      </c>
      <c r="AW27" t="s">
        <v>65</v>
      </c>
      <c r="AX27" t="s">
        <v>66</v>
      </c>
      <c r="AY27">
        <v>0</v>
      </c>
      <c r="AZ27">
        <v>0</v>
      </c>
      <c r="BA27">
        <v>0</v>
      </c>
      <c r="BB27">
        <v>5000000</v>
      </c>
      <c r="BC27">
        <v>0</v>
      </c>
    </row>
    <row r="28" spans="1:55" x14ac:dyDescent="0.3">
      <c r="A28" t="s">
        <v>465</v>
      </c>
      <c r="B28" t="s">
        <v>466</v>
      </c>
      <c r="C28" t="s">
        <v>467</v>
      </c>
      <c r="D28" t="s">
        <v>468</v>
      </c>
      <c r="E28" t="s">
        <v>469</v>
      </c>
      <c r="F28" t="s">
        <v>470</v>
      </c>
      <c r="G28" t="s">
        <v>558</v>
      </c>
      <c r="H28" t="s">
        <v>57</v>
      </c>
      <c r="I28" t="s">
        <v>559</v>
      </c>
      <c r="J28" t="s">
        <v>58</v>
      </c>
      <c r="K28" t="s">
        <v>637</v>
      </c>
      <c r="L28" t="s">
        <v>78</v>
      </c>
      <c r="M28" t="s">
        <v>660</v>
      </c>
      <c r="N28" t="s">
        <v>85</v>
      </c>
      <c r="O28" t="s">
        <v>562</v>
      </c>
      <c r="P28" t="s">
        <v>86</v>
      </c>
      <c r="Q28" t="s">
        <v>587</v>
      </c>
      <c r="R28" t="s">
        <v>3902</v>
      </c>
      <c r="S28" t="s">
        <v>271</v>
      </c>
      <c r="T28" t="s">
        <v>33</v>
      </c>
      <c r="U28" t="s">
        <v>681</v>
      </c>
      <c r="V28" t="s">
        <v>3903</v>
      </c>
      <c r="W28" t="s">
        <v>3904</v>
      </c>
      <c r="X28">
        <v>1497500</v>
      </c>
      <c r="Z28" s="1"/>
      <c r="AB28" s="1"/>
      <c r="AD28" t="s">
        <v>2855</v>
      </c>
      <c r="AE28" t="s">
        <v>2855</v>
      </c>
      <c r="AF28" t="s">
        <v>3905</v>
      </c>
      <c r="AG28" t="s">
        <v>3776</v>
      </c>
      <c r="AH28" t="s">
        <v>3830</v>
      </c>
      <c r="AK28" t="s">
        <v>2855</v>
      </c>
      <c r="AL28" s="1"/>
      <c r="AM28" t="s">
        <v>3906</v>
      </c>
      <c r="AN28" s="1">
        <v>45061</v>
      </c>
      <c r="AO28" t="s">
        <v>3832</v>
      </c>
      <c r="AP28" t="s">
        <v>483</v>
      </c>
      <c r="AQ28" t="s">
        <v>39</v>
      </c>
      <c r="AR28" t="s">
        <v>272</v>
      </c>
      <c r="AS28" t="s">
        <v>484</v>
      </c>
      <c r="AT28" t="s">
        <v>3907</v>
      </c>
      <c r="AU28" t="s">
        <v>3908</v>
      </c>
      <c r="AV28" t="s">
        <v>35</v>
      </c>
      <c r="AW28" t="s">
        <v>65</v>
      </c>
      <c r="AX28" t="s">
        <v>88</v>
      </c>
      <c r="AY28">
        <v>0</v>
      </c>
      <c r="AZ28">
        <v>0</v>
      </c>
      <c r="BA28">
        <v>0</v>
      </c>
      <c r="BB28">
        <v>29950</v>
      </c>
      <c r="BC28">
        <v>0</v>
      </c>
    </row>
    <row r="29" spans="1:55" x14ac:dyDescent="0.3">
      <c r="A29" t="s">
        <v>465</v>
      </c>
      <c r="B29" t="s">
        <v>466</v>
      </c>
      <c r="C29" t="s">
        <v>467</v>
      </c>
      <c r="D29" t="s">
        <v>468</v>
      </c>
      <c r="E29" t="s">
        <v>469</v>
      </c>
      <c r="F29" t="s">
        <v>470</v>
      </c>
      <c r="G29" t="s">
        <v>558</v>
      </c>
      <c r="H29" t="s">
        <v>57</v>
      </c>
      <c r="I29" t="s">
        <v>559</v>
      </c>
      <c r="J29" t="s">
        <v>58</v>
      </c>
      <c r="K29" t="s">
        <v>637</v>
      </c>
      <c r="L29" t="s">
        <v>78</v>
      </c>
      <c r="M29" t="s">
        <v>660</v>
      </c>
      <c r="N29" t="s">
        <v>85</v>
      </c>
      <c r="O29" t="s">
        <v>562</v>
      </c>
      <c r="P29" t="s">
        <v>86</v>
      </c>
      <c r="Q29" t="s">
        <v>587</v>
      </c>
      <c r="R29" t="s">
        <v>3902</v>
      </c>
      <c r="S29" t="s">
        <v>271</v>
      </c>
      <c r="T29" t="s">
        <v>33</v>
      </c>
      <c r="U29" t="s">
        <v>90</v>
      </c>
      <c r="V29" t="s">
        <v>3909</v>
      </c>
      <c r="W29" t="s">
        <v>3910</v>
      </c>
      <c r="X29">
        <v>1500000</v>
      </c>
      <c r="Z29" s="1"/>
      <c r="AB29" s="1"/>
      <c r="AD29" t="s">
        <v>2855</v>
      </c>
      <c r="AE29" t="s">
        <v>2855</v>
      </c>
      <c r="AF29" t="s">
        <v>3911</v>
      </c>
      <c r="AG29" t="s">
        <v>3796</v>
      </c>
      <c r="AH29" t="s">
        <v>3830</v>
      </c>
      <c r="AK29" t="s">
        <v>2855</v>
      </c>
      <c r="AL29" s="1"/>
      <c r="AM29" t="s">
        <v>3912</v>
      </c>
      <c r="AN29" s="1">
        <v>45065</v>
      </c>
      <c r="AO29" t="s">
        <v>3832</v>
      </c>
      <c r="AP29" t="s">
        <v>483</v>
      </c>
      <c r="AQ29" t="s">
        <v>39</v>
      </c>
      <c r="AR29" t="s">
        <v>272</v>
      </c>
      <c r="AS29" t="s">
        <v>484</v>
      </c>
      <c r="AT29" t="s">
        <v>3907</v>
      </c>
      <c r="AU29" t="s">
        <v>3908</v>
      </c>
      <c r="AV29" t="s">
        <v>35</v>
      </c>
      <c r="AW29" t="s">
        <v>65</v>
      </c>
      <c r="AX29" t="s">
        <v>88</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637</v>
      </c>
      <c r="L30" t="s">
        <v>78</v>
      </c>
      <c r="M30" t="s">
        <v>660</v>
      </c>
      <c r="N30" t="s">
        <v>85</v>
      </c>
      <c r="O30" t="s">
        <v>562</v>
      </c>
      <c r="P30" t="s">
        <v>86</v>
      </c>
      <c r="Q30" t="s">
        <v>587</v>
      </c>
      <c r="R30" t="s">
        <v>3902</v>
      </c>
      <c r="S30" t="s">
        <v>271</v>
      </c>
      <c r="T30" t="s">
        <v>33</v>
      </c>
      <c r="U30" t="s">
        <v>89</v>
      </c>
      <c r="V30" t="s">
        <v>3913</v>
      </c>
      <c r="W30" t="s">
        <v>3914</v>
      </c>
      <c r="X30">
        <v>1000000</v>
      </c>
      <c r="Z30" s="1"/>
      <c r="AB30" s="1"/>
      <c r="AD30" t="s">
        <v>2855</v>
      </c>
      <c r="AE30" t="s">
        <v>2855</v>
      </c>
      <c r="AF30" t="s">
        <v>3915</v>
      </c>
      <c r="AG30" t="s">
        <v>3900</v>
      </c>
      <c r="AH30" t="s">
        <v>3830</v>
      </c>
      <c r="AK30" t="s">
        <v>2855</v>
      </c>
      <c r="AL30" s="1"/>
      <c r="AM30" t="s">
        <v>3916</v>
      </c>
      <c r="AN30" s="1">
        <v>45071</v>
      </c>
      <c r="AO30" t="s">
        <v>3832</v>
      </c>
      <c r="AP30" t="s">
        <v>483</v>
      </c>
      <c r="AQ30" t="s">
        <v>39</v>
      </c>
      <c r="AR30" t="s">
        <v>272</v>
      </c>
      <c r="AS30" t="s">
        <v>484</v>
      </c>
      <c r="AT30" t="s">
        <v>3907</v>
      </c>
      <c r="AU30" t="s">
        <v>3908</v>
      </c>
      <c r="AV30" t="s">
        <v>35</v>
      </c>
      <c r="AW30" t="s">
        <v>65</v>
      </c>
      <c r="AX30" t="s">
        <v>88</v>
      </c>
      <c r="AY30">
        <v>0</v>
      </c>
      <c r="AZ30">
        <v>0</v>
      </c>
      <c r="BA30">
        <v>0</v>
      </c>
      <c r="BB30">
        <v>0</v>
      </c>
      <c r="BC3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6"/>
  <sheetViews>
    <sheetView showGridLines="0" tabSelected="1" view="pageBreakPreview" zoomScaleNormal="100" zoomScaleSheetLayoutView="100" workbookViewId="0">
      <selection activeCell="A11" sqref="A11"/>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4110</v>
      </c>
    </row>
    <row r="3" spans="1:9" x14ac:dyDescent="0.25">
      <c r="A3" s="5"/>
    </row>
    <row r="4" spans="1:9" s="45" customFormat="1" ht="26.4" x14ac:dyDescent="0.3">
      <c r="A4" s="88" t="s">
        <v>0</v>
      </c>
      <c r="B4" s="89" t="s">
        <v>394</v>
      </c>
      <c r="C4" s="89" t="s">
        <v>355</v>
      </c>
      <c r="D4" s="89" t="s">
        <v>16</v>
      </c>
      <c r="E4" s="89" t="s">
        <v>1489</v>
      </c>
      <c r="F4" s="89" t="s">
        <v>1487</v>
      </c>
      <c r="G4" s="89" t="s">
        <v>1488</v>
      </c>
      <c r="H4" s="89" t="s">
        <v>1490</v>
      </c>
      <c r="I4" s="89" t="s">
        <v>1491</v>
      </c>
    </row>
    <row r="5" spans="1:9" x14ac:dyDescent="0.25">
      <c r="A5" s="90" t="s">
        <v>35</v>
      </c>
      <c r="B5" s="91">
        <v>99971700</v>
      </c>
      <c r="C5" s="92">
        <v>24</v>
      </c>
      <c r="D5" s="91">
        <v>2165316</v>
      </c>
      <c r="E5" s="91">
        <v>0</v>
      </c>
      <c r="F5" s="91">
        <v>0</v>
      </c>
      <c r="G5" s="91">
        <v>5423644</v>
      </c>
      <c r="H5" s="91">
        <v>0</v>
      </c>
      <c r="I5" s="91">
        <v>7588960</v>
      </c>
    </row>
    <row r="6" spans="1:9" x14ac:dyDescent="0.25">
      <c r="A6" s="93" t="s">
        <v>65</v>
      </c>
      <c r="B6" s="94">
        <v>99971700</v>
      </c>
      <c r="C6" s="95">
        <v>24</v>
      </c>
      <c r="D6" s="94">
        <v>2165316</v>
      </c>
      <c r="E6" s="94">
        <v>0</v>
      </c>
      <c r="F6" s="94">
        <v>0</v>
      </c>
      <c r="G6" s="94">
        <v>5423644</v>
      </c>
      <c r="H6" s="94">
        <v>0</v>
      </c>
      <c r="I6" s="94">
        <v>7588960</v>
      </c>
    </row>
    <row r="7" spans="1:9" x14ac:dyDescent="0.25">
      <c r="A7" s="122" t="s">
        <v>88</v>
      </c>
      <c r="B7" s="97">
        <v>3997500</v>
      </c>
      <c r="C7" s="98">
        <v>3</v>
      </c>
      <c r="D7" s="97">
        <v>0</v>
      </c>
      <c r="E7" s="97">
        <v>0</v>
      </c>
      <c r="F7" s="97">
        <v>0</v>
      </c>
      <c r="G7" s="97">
        <v>29950</v>
      </c>
      <c r="H7" s="97">
        <v>0</v>
      </c>
      <c r="I7" s="97">
        <v>29950</v>
      </c>
    </row>
    <row r="8" spans="1:9" x14ac:dyDescent="0.25">
      <c r="A8" s="122" t="s">
        <v>66</v>
      </c>
      <c r="B8" s="97">
        <v>95974200</v>
      </c>
      <c r="C8" s="98">
        <v>21</v>
      </c>
      <c r="D8" s="97">
        <v>2165316</v>
      </c>
      <c r="E8" s="97">
        <v>0</v>
      </c>
      <c r="F8" s="97">
        <v>0</v>
      </c>
      <c r="G8" s="97">
        <v>5393694</v>
      </c>
      <c r="H8" s="97">
        <v>0</v>
      </c>
      <c r="I8" s="97">
        <v>7559010</v>
      </c>
    </row>
    <row r="9" spans="1:9" x14ac:dyDescent="0.25">
      <c r="A9" s="100" t="s">
        <v>269</v>
      </c>
      <c r="B9" s="97">
        <v>99971700</v>
      </c>
      <c r="C9" s="98">
        <v>24</v>
      </c>
      <c r="D9" s="97">
        <v>2165316</v>
      </c>
      <c r="E9" s="97">
        <v>0</v>
      </c>
      <c r="F9" s="97">
        <v>0</v>
      </c>
      <c r="G9" s="97">
        <v>5423644</v>
      </c>
      <c r="H9" s="97">
        <v>0</v>
      </c>
      <c r="I9" s="97">
        <v>7588960</v>
      </c>
    </row>
    <row r="10" spans="1:9" x14ac:dyDescent="0.25">
      <c r="A10"/>
      <c r="B10"/>
      <c r="C10"/>
      <c r="D10"/>
      <c r="E10"/>
      <c r="F10"/>
      <c r="G10"/>
      <c r="H10"/>
      <c r="I10"/>
    </row>
    <row r="11" spans="1:9" x14ac:dyDescent="0.25">
      <c r="A11"/>
      <c r="B11"/>
      <c r="C11"/>
      <c r="D11"/>
      <c r="E11"/>
      <c r="F11"/>
      <c r="G11"/>
      <c r="H11"/>
      <c r="I11"/>
    </row>
    <row r="12" spans="1:9" x14ac:dyDescent="0.25">
      <c r="A12"/>
      <c r="B12"/>
      <c r="C12"/>
      <c r="D12"/>
      <c r="E12"/>
      <c r="F12"/>
      <c r="G12"/>
      <c r="H12"/>
      <c r="I12"/>
    </row>
    <row r="13" spans="1:9" x14ac:dyDescent="0.25">
      <c r="A13"/>
      <c r="B13"/>
      <c r="C13"/>
      <c r="D13"/>
      <c r="E13"/>
      <c r="F13"/>
      <c r="G13"/>
      <c r="H13"/>
      <c r="I13"/>
    </row>
    <row r="14" spans="1:9" ht="14.4"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t="14.4" hidden="1" x14ac:dyDescent="0.3">
      <c r="A18"/>
      <c r="B18"/>
      <c r="C18"/>
      <c r="D18"/>
      <c r="E18"/>
      <c r="F18"/>
      <c r="G18"/>
      <c r="H18"/>
      <c r="I18"/>
    </row>
    <row r="19" spans="1:9" hidden="1" x14ac:dyDescent="0.25">
      <c r="D19" s="78">
        <f>'Pvt Draft SPBY'!E17</f>
        <v>0</v>
      </c>
      <c r="E19" s="78">
        <f>'Pvt Draft SPBY'!F17</f>
        <v>0</v>
      </c>
      <c r="F19" s="78">
        <f>'Pvt Draft SPBY'!G17</f>
        <v>0</v>
      </c>
      <c r="G19" s="78">
        <f>'Pvt Draft SPBY'!H17</f>
        <v>0</v>
      </c>
      <c r="H19" s="78">
        <f>'Pvt Draft SPBY'!I17</f>
        <v>0</v>
      </c>
      <c r="I19" s="78">
        <f>'Pvt Draft SPBY'!J17</f>
        <v>0</v>
      </c>
    </row>
    <row r="20" spans="1:9" s="44" customFormat="1" ht="13.8" x14ac:dyDescent="0.25">
      <c r="A20" s="4" t="s">
        <v>357</v>
      </c>
    </row>
    <row r="21" spans="1:9" s="44" customFormat="1" ht="13.8" x14ac:dyDescent="0.25">
      <c r="A21" s="46" t="str">
        <f>A2</f>
        <v>Berdasarkan Pengajuan GUP Ke 9, Pusat Pendidikan KP</v>
      </c>
    </row>
    <row r="23" spans="1:9" ht="26.4" x14ac:dyDescent="0.25">
      <c r="A23" s="88" t="s">
        <v>0</v>
      </c>
      <c r="B23" s="89" t="s">
        <v>394</v>
      </c>
      <c r="C23" s="89" t="s">
        <v>355</v>
      </c>
      <c r="D23" s="89" t="s">
        <v>16</v>
      </c>
      <c r="E23" s="89" t="s">
        <v>1489</v>
      </c>
      <c r="F23" s="89" t="s">
        <v>1487</v>
      </c>
      <c r="G23" s="89" t="s">
        <v>1488</v>
      </c>
      <c r="H23" s="89" t="s">
        <v>1490</v>
      </c>
      <c r="I23" s="89" t="s">
        <v>1491</v>
      </c>
    </row>
    <row r="24" spans="1:9" x14ac:dyDescent="0.25">
      <c r="A24" s="90" t="s">
        <v>35</v>
      </c>
      <c r="B24" s="91">
        <v>99971700</v>
      </c>
      <c r="C24" s="92">
        <v>24</v>
      </c>
      <c r="D24" s="91">
        <v>2165316</v>
      </c>
      <c r="E24" s="91">
        <v>0</v>
      </c>
      <c r="F24" s="91">
        <v>0</v>
      </c>
      <c r="G24" s="91">
        <v>5423644</v>
      </c>
      <c r="H24" s="91">
        <v>0</v>
      </c>
      <c r="I24" s="91">
        <v>7588960</v>
      </c>
    </row>
    <row r="25" spans="1:9" x14ac:dyDescent="0.25">
      <c r="A25" s="93" t="s">
        <v>65</v>
      </c>
      <c r="B25" s="94">
        <v>99971700</v>
      </c>
      <c r="C25" s="95">
        <v>24</v>
      </c>
      <c r="D25" s="94">
        <v>2165316</v>
      </c>
      <c r="E25" s="94">
        <v>0</v>
      </c>
      <c r="F25" s="94">
        <v>0</v>
      </c>
      <c r="G25" s="94">
        <v>5423644</v>
      </c>
      <c r="H25" s="94">
        <v>0</v>
      </c>
      <c r="I25" s="94">
        <v>7588960</v>
      </c>
    </row>
    <row r="26" spans="1:9" x14ac:dyDescent="0.25">
      <c r="A26" s="96" t="s">
        <v>88</v>
      </c>
      <c r="B26" s="101">
        <v>3997500</v>
      </c>
      <c r="C26" s="102">
        <v>3</v>
      </c>
      <c r="D26" s="101">
        <v>0</v>
      </c>
      <c r="E26" s="101">
        <v>0</v>
      </c>
      <c r="F26" s="101">
        <v>0</v>
      </c>
      <c r="G26" s="101">
        <v>29950</v>
      </c>
      <c r="H26" s="101">
        <v>0</v>
      </c>
      <c r="I26" s="101">
        <v>29950</v>
      </c>
    </row>
    <row r="27" spans="1:9" x14ac:dyDescent="0.25">
      <c r="A27" s="99" t="s">
        <v>272</v>
      </c>
      <c r="B27" s="97">
        <v>3997500</v>
      </c>
      <c r="C27" s="98">
        <v>3</v>
      </c>
      <c r="D27" s="97">
        <v>0</v>
      </c>
      <c r="E27" s="97">
        <v>0</v>
      </c>
      <c r="F27" s="97">
        <v>0</v>
      </c>
      <c r="G27" s="97">
        <v>29950</v>
      </c>
      <c r="H27" s="97">
        <v>0</v>
      </c>
      <c r="I27" s="97">
        <v>29950</v>
      </c>
    </row>
    <row r="28" spans="1:9" x14ac:dyDescent="0.25">
      <c r="A28" s="96" t="s">
        <v>66</v>
      </c>
      <c r="B28" s="101">
        <v>95974200</v>
      </c>
      <c r="C28" s="102">
        <v>21</v>
      </c>
      <c r="D28" s="101">
        <v>2165316</v>
      </c>
      <c r="E28" s="101">
        <v>0</v>
      </c>
      <c r="F28" s="101">
        <v>0</v>
      </c>
      <c r="G28" s="101">
        <v>5393694</v>
      </c>
      <c r="H28" s="101">
        <v>0</v>
      </c>
      <c r="I28" s="101">
        <v>7559010</v>
      </c>
    </row>
    <row r="29" spans="1:9" x14ac:dyDescent="0.25">
      <c r="A29" s="99" t="s">
        <v>1726</v>
      </c>
      <c r="B29" s="97">
        <v>54950000</v>
      </c>
      <c r="C29" s="98">
        <v>2</v>
      </c>
      <c r="D29" s="97">
        <v>490541</v>
      </c>
      <c r="E29" s="97">
        <v>0</v>
      </c>
      <c r="F29" s="97">
        <v>0</v>
      </c>
      <c r="G29" s="97">
        <v>5089189</v>
      </c>
      <c r="H29" s="97">
        <v>0</v>
      </c>
      <c r="I29" s="97">
        <v>5579730</v>
      </c>
    </row>
    <row r="30" spans="1:9" x14ac:dyDescent="0.25">
      <c r="A30" s="99" t="s">
        <v>604</v>
      </c>
      <c r="B30" s="97">
        <v>11340800</v>
      </c>
      <c r="C30" s="98">
        <v>11</v>
      </c>
      <c r="D30" s="97">
        <v>0</v>
      </c>
      <c r="E30" s="97">
        <v>0</v>
      </c>
      <c r="F30" s="97">
        <v>0</v>
      </c>
      <c r="G30" s="97">
        <v>0</v>
      </c>
      <c r="H30" s="97">
        <v>0</v>
      </c>
      <c r="I30" s="97">
        <v>0</v>
      </c>
    </row>
    <row r="31" spans="1:9" x14ac:dyDescent="0.25">
      <c r="A31" s="99" t="s">
        <v>495</v>
      </c>
      <c r="B31" s="97">
        <v>10104400</v>
      </c>
      <c r="C31" s="98">
        <v>5</v>
      </c>
      <c r="D31" s="97">
        <v>0</v>
      </c>
      <c r="E31" s="97">
        <v>0</v>
      </c>
      <c r="F31" s="97">
        <v>0</v>
      </c>
      <c r="G31" s="97">
        <v>0</v>
      </c>
      <c r="H31" s="97">
        <v>0</v>
      </c>
      <c r="I31" s="97">
        <v>0</v>
      </c>
    </row>
    <row r="32" spans="1:9" x14ac:dyDescent="0.25">
      <c r="A32" s="99" t="s">
        <v>629</v>
      </c>
      <c r="B32" s="97">
        <v>19579000</v>
      </c>
      <c r="C32" s="98">
        <v>3</v>
      </c>
      <c r="D32" s="97">
        <v>1674775</v>
      </c>
      <c r="E32" s="97">
        <v>0</v>
      </c>
      <c r="F32" s="97">
        <v>0</v>
      </c>
      <c r="G32" s="97">
        <v>304505</v>
      </c>
      <c r="H32" s="97">
        <v>0</v>
      </c>
      <c r="I32" s="97">
        <v>1979280</v>
      </c>
    </row>
    <row r="33" spans="1:9" x14ac:dyDescent="0.25">
      <c r="A33" s="100" t="s">
        <v>269</v>
      </c>
      <c r="B33" s="97">
        <v>99971700</v>
      </c>
      <c r="C33" s="98">
        <v>24</v>
      </c>
      <c r="D33" s="97">
        <v>2165316</v>
      </c>
      <c r="E33" s="97">
        <v>0</v>
      </c>
      <c r="F33" s="97">
        <v>0</v>
      </c>
      <c r="G33" s="97">
        <v>5423644</v>
      </c>
      <c r="H33" s="97">
        <v>0</v>
      </c>
      <c r="I33" s="97">
        <v>7588960</v>
      </c>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97"/>
  <sheetViews>
    <sheetView showGridLines="0" view="pageBreakPreview" topLeftCell="A57" zoomScaleNormal="100" zoomScaleSheetLayoutView="100" workbookViewId="0">
      <selection activeCell="C86" sqref="C86"/>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9, Pusat Pendidikan KP</v>
      </c>
    </row>
    <row r="4" spans="1:9" ht="26.4" x14ac:dyDescent="0.25">
      <c r="A4" s="88" t="s">
        <v>0</v>
      </c>
      <c r="B4" s="89" t="s">
        <v>394</v>
      </c>
      <c r="C4" s="89" t="s">
        <v>355</v>
      </c>
      <c r="D4" s="89" t="s">
        <v>16</v>
      </c>
      <c r="E4" s="89" t="s">
        <v>1489</v>
      </c>
      <c r="F4" s="89" t="s">
        <v>1487</v>
      </c>
      <c r="G4" s="89" t="s">
        <v>1488</v>
      </c>
      <c r="H4" s="89" t="s">
        <v>1490</v>
      </c>
      <c r="I4" s="89" t="s">
        <v>1491</v>
      </c>
    </row>
    <row r="5" spans="1:9" x14ac:dyDescent="0.25">
      <c r="A5" s="90" t="s">
        <v>35</v>
      </c>
      <c r="B5" s="105">
        <v>99971700</v>
      </c>
      <c r="C5" s="106">
        <v>24</v>
      </c>
      <c r="D5" s="105">
        <v>2165316</v>
      </c>
      <c r="E5" s="105">
        <v>0</v>
      </c>
      <c r="F5" s="105">
        <v>0</v>
      </c>
      <c r="G5" s="105">
        <v>5423644</v>
      </c>
      <c r="H5" s="105">
        <v>0</v>
      </c>
      <c r="I5" s="105">
        <v>7588960</v>
      </c>
    </row>
    <row r="6" spans="1:9" x14ac:dyDescent="0.25">
      <c r="A6" s="93" t="s">
        <v>65</v>
      </c>
      <c r="B6" s="107">
        <v>99971700</v>
      </c>
      <c r="C6" s="108">
        <v>24</v>
      </c>
      <c r="D6" s="107">
        <v>2165316</v>
      </c>
      <c r="E6" s="107">
        <v>0</v>
      </c>
      <c r="F6" s="107">
        <v>0</v>
      </c>
      <c r="G6" s="107">
        <v>5423644</v>
      </c>
      <c r="H6" s="107">
        <v>0</v>
      </c>
      <c r="I6" s="107">
        <v>7588960</v>
      </c>
    </row>
    <row r="7" spans="1:9" x14ac:dyDescent="0.25">
      <c r="A7" s="96" t="s">
        <v>88</v>
      </c>
      <c r="B7" s="116">
        <v>3997500</v>
      </c>
      <c r="C7" s="115">
        <v>3</v>
      </c>
      <c r="D7" s="86">
        <v>0</v>
      </c>
      <c r="E7" s="86">
        <v>0</v>
      </c>
      <c r="F7" s="86">
        <v>0</v>
      </c>
      <c r="G7" s="86">
        <v>29950</v>
      </c>
      <c r="H7" s="86">
        <v>0</v>
      </c>
      <c r="I7" s="86">
        <v>29950</v>
      </c>
    </row>
    <row r="8" spans="1:9" x14ac:dyDescent="0.25">
      <c r="A8" s="99" t="s">
        <v>57</v>
      </c>
      <c r="B8" s="109">
        <v>3997500</v>
      </c>
      <c r="C8" s="110">
        <v>3</v>
      </c>
      <c r="D8" s="109">
        <v>0</v>
      </c>
      <c r="E8" s="109">
        <v>0</v>
      </c>
      <c r="F8" s="109">
        <v>0</v>
      </c>
      <c r="G8" s="109">
        <v>29950</v>
      </c>
      <c r="H8" s="109">
        <v>0</v>
      </c>
      <c r="I8" s="109">
        <v>29950</v>
      </c>
    </row>
    <row r="9" spans="1:9" x14ac:dyDescent="0.25">
      <c r="A9" s="60" t="s">
        <v>85</v>
      </c>
      <c r="B9" s="109">
        <v>3997500</v>
      </c>
      <c r="C9" s="110">
        <v>3</v>
      </c>
      <c r="D9" s="109">
        <v>0</v>
      </c>
      <c r="E9" s="109">
        <v>0</v>
      </c>
      <c r="F9" s="109">
        <v>0</v>
      </c>
      <c r="G9" s="109">
        <v>29950</v>
      </c>
      <c r="H9" s="109">
        <v>0</v>
      </c>
      <c r="I9" s="109">
        <v>29950</v>
      </c>
    </row>
    <row r="10" spans="1:9" x14ac:dyDescent="0.25">
      <c r="A10" s="120" t="s">
        <v>86</v>
      </c>
      <c r="B10" s="114">
        <v>3997500</v>
      </c>
      <c r="C10" s="113">
        <v>3</v>
      </c>
      <c r="D10" s="114">
        <v>0</v>
      </c>
      <c r="E10" s="114">
        <v>0</v>
      </c>
      <c r="F10" s="114">
        <v>0</v>
      </c>
      <c r="G10" s="114">
        <v>29950</v>
      </c>
      <c r="H10" s="114">
        <v>0</v>
      </c>
      <c r="I10" s="114">
        <v>29950</v>
      </c>
    </row>
    <row r="11" spans="1:9" x14ac:dyDescent="0.25">
      <c r="A11" s="104" t="s">
        <v>3902</v>
      </c>
      <c r="B11" s="117">
        <v>3997500</v>
      </c>
      <c r="C11" s="110">
        <v>3</v>
      </c>
      <c r="D11" s="109">
        <v>0</v>
      </c>
      <c r="E11" s="109">
        <v>0</v>
      </c>
      <c r="F11" s="109">
        <v>0</v>
      </c>
      <c r="G11" s="109">
        <v>29950</v>
      </c>
      <c r="H11" s="109">
        <v>0</v>
      </c>
      <c r="I11" s="109">
        <v>29950</v>
      </c>
    </row>
    <row r="12" spans="1:9" x14ac:dyDescent="0.25">
      <c r="A12" s="103" t="s">
        <v>33</v>
      </c>
      <c r="B12" s="109">
        <v>3997500</v>
      </c>
      <c r="C12" s="110">
        <v>3</v>
      </c>
      <c r="D12" s="109">
        <v>0</v>
      </c>
      <c r="E12" s="109">
        <v>0</v>
      </c>
      <c r="F12" s="109">
        <v>0</v>
      </c>
      <c r="G12" s="109">
        <v>29950</v>
      </c>
      <c r="H12" s="109">
        <v>0</v>
      </c>
      <c r="I12" s="109">
        <v>29950</v>
      </c>
    </row>
    <row r="13" spans="1:9" x14ac:dyDescent="0.25">
      <c r="A13" s="121" t="s">
        <v>89</v>
      </c>
      <c r="B13" s="109">
        <v>1000000</v>
      </c>
      <c r="C13" s="110">
        <v>1</v>
      </c>
      <c r="D13" s="109">
        <v>0</v>
      </c>
      <c r="E13" s="109">
        <v>0</v>
      </c>
      <c r="F13" s="109">
        <v>0</v>
      </c>
      <c r="G13" s="109">
        <v>0</v>
      </c>
      <c r="H13" s="109">
        <v>0</v>
      </c>
      <c r="I13" s="109">
        <v>0</v>
      </c>
    </row>
    <row r="14" spans="1:9" x14ac:dyDescent="0.25">
      <c r="A14" s="121" t="s">
        <v>90</v>
      </c>
      <c r="B14" s="109">
        <v>1500000</v>
      </c>
      <c r="C14" s="110">
        <v>1</v>
      </c>
      <c r="D14" s="109">
        <v>0</v>
      </c>
      <c r="E14" s="109">
        <v>0</v>
      </c>
      <c r="F14" s="109">
        <v>0</v>
      </c>
      <c r="G14" s="109">
        <v>0</v>
      </c>
      <c r="H14" s="109">
        <v>0</v>
      </c>
      <c r="I14" s="109">
        <v>0</v>
      </c>
    </row>
    <row r="15" spans="1:9" x14ac:dyDescent="0.25">
      <c r="A15" s="121" t="s">
        <v>681</v>
      </c>
      <c r="B15" s="109">
        <v>1497500</v>
      </c>
      <c r="C15" s="110">
        <v>1</v>
      </c>
      <c r="D15" s="109">
        <v>0</v>
      </c>
      <c r="E15" s="109">
        <v>0</v>
      </c>
      <c r="F15" s="109">
        <v>0</v>
      </c>
      <c r="G15" s="109">
        <v>29950</v>
      </c>
      <c r="H15" s="109">
        <v>0</v>
      </c>
      <c r="I15" s="109">
        <v>29950</v>
      </c>
    </row>
    <row r="16" spans="1:9" x14ac:dyDescent="0.25">
      <c r="A16" s="96" t="s">
        <v>66</v>
      </c>
      <c r="B16" s="116">
        <v>95974200</v>
      </c>
      <c r="C16" s="115">
        <v>21</v>
      </c>
      <c r="D16" s="86">
        <v>2165316</v>
      </c>
      <c r="E16" s="86">
        <v>0</v>
      </c>
      <c r="F16" s="86">
        <v>0</v>
      </c>
      <c r="G16" s="86">
        <v>5393694</v>
      </c>
      <c r="H16" s="86">
        <v>0</v>
      </c>
      <c r="I16" s="86">
        <v>7559010</v>
      </c>
    </row>
    <row r="17" spans="1:9" x14ac:dyDescent="0.25">
      <c r="A17" s="99" t="s">
        <v>57</v>
      </c>
      <c r="B17" s="109">
        <v>95974200</v>
      </c>
      <c r="C17" s="110">
        <v>21</v>
      </c>
      <c r="D17" s="109">
        <v>2165316</v>
      </c>
      <c r="E17" s="109">
        <v>0</v>
      </c>
      <c r="F17" s="109">
        <v>0</v>
      </c>
      <c r="G17" s="109">
        <v>5393694</v>
      </c>
      <c r="H17" s="109">
        <v>0</v>
      </c>
      <c r="I17" s="109">
        <v>7559010</v>
      </c>
    </row>
    <row r="18" spans="1:9" x14ac:dyDescent="0.25">
      <c r="A18" s="60" t="s">
        <v>60</v>
      </c>
      <c r="B18" s="109">
        <v>10104400</v>
      </c>
      <c r="C18" s="110">
        <v>5</v>
      </c>
      <c r="D18" s="109">
        <v>0</v>
      </c>
      <c r="E18" s="109">
        <v>0</v>
      </c>
      <c r="F18" s="109">
        <v>0</v>
      </c>
      <c r="G18" s="109">
        <v>0</v>
      </c>
      <c r="H18" s="109">
        <v>0</v>
      </c>
      <c r="I18" s="109">
        <v>0</v>
      </c>
    </row>
    <row r="19" spans="1:9" ht="26.4" x14ac:dyDescent="0.25">
      <c r="A19" s="120" t="s">
        <v>61</v>
      </c>
      <c r="B19" s="114">
        <v>10104400</v>
      </c>
      <c r="C19" s="113">
        <v>5</v>
      </c>
      <c r="D19" s="114">
        <v>0</v>
      </c>
      <c r="E19" s="114">
        <v>0</v>
      </c>
      <c r="F19" s="114">
        <v>0</v>
      </c>
      <c r="G19" s="114">
        <v>0</v>
      </c>
      <c r="H19" s="114">
        <v>0</v>
      </c>
      <c r="I19" s="114">
        <v>0</v>
      </c>
    </row>
    <row r="20" spans="1:9" x14ac:dyDescent="0.25">
      <c r="A20" s="104" t="s">
        <v>563</v>
      </c>
      <c r="B20" s="117">
        <v>600000</v>
      </c>
      <c r="C20" s="118">
        <v>2</v>
      </c>
      <c r="D20" s="109">
        <v>0</v>
      </c>
      <c r="E20" s="109">
        <v>0</v>
      </c>
      <c r="F20" s="109">
        <v>0</v>
      </c>
      <c r="G20" s="109">
        <v>0</v>
      </c>
      <c r="H20" s="109">
        <v>0</v>
      </c>
      <c r="I20" s="109">
        <v>0</v>
      </c>
    </row>
    <row r="21" spans="1:9" x14ac:dyDescent="0.25">
      <c r="A21" s="103" t="s">
        <v>216</v>
      </c>
      <c r="B21" s="109">
        <v>600000</v>
      </c>
      <c r="C21" s="110">
        <v>2</v>
      </c>
      <c r="D21" s="109">
        <v>0</v>
      </c>
      <c r="E21" s="109">
        <v>0</v>
      </c>
      <c r="F21" s="109">
        <v>0</v>
      </c>
      <c r="G21" s="109">
        <v>0</v>
      </c>
      <c r="H21" s="109">
        <v>0</v>
      </c>
      <c r="I21" s="109">
        <v>0</v>
      </c>
    </row>
    <row r="22" spans="1:9" x14ac:dyDescent="0.25">
      <c r="A22" s="121" t="s">
        <v>2517</v>
      </c>
      <c r="B22" s="109">
        <v>600000</v>
      </c>
      <c r="C22" s="110">
        <v>2</v>
      </c>
      <c r="D22" s="109">
        <v>0</v>
      </c>
      <c r="E22" s="109">
        <v>0</v>
      </c>
      <c r="F22" s="109">
        <v>0</v>
      </c>
      <c r="G22" s="109">
        <v>0</v>
      </c>
      <c r="H22" s="109">
        <v>0</v>
      </c>
      <c r="I22" s="109">
        <v>0</v>
      </c>
    </row>
    <row r="23" spans="1:9" x14ac:dyDescent="0.25">
      <c r="A23" s="104" t="s">
        <v>571</v>
      </c>
      <c r="B23" s="117">
        <v>9193900</v>
      </c>
      <c r="C23" s="118">
        <v>2</v>
      </c>
      <c r="D23" s="87">
        <v>0</v>
      </c>
      <c r="E23" s="87">
        <v>0</v>
      </c>
      <c r="F23" s="87">
        <v>0</v>
      </c>
      <c r="G23" s="87">
        <v>0</v>
      </c>
      <c r="H23" s="87">
        <v>0</v>
      </c>
      <c r="I23" s="87">
        <v>0</v>
      </c>
    </row>
    <row r="24" spans="1:9" x14ac:dyDescent="0.25">
      <c r="A24" s="103" t="s">
        <v>41</v>
      </c>
      <c r="B24" s="109">
        <v>9193900</v>
      </c>
      <c r="C24" s="110">
        <v>2</v>
      </c>
      <c r="D24" s="109">
        <v>0</v>
      </c>
      <c r="E24" s="109">
        <v>0</v>
      </c>
      <c r="F24" s="109">
        <v>0</v>
      </c>
      <c r="G24" s="109">
        <v>0</v>
      </c>
      <c r="H24" s="109">
        <v>0</v>
      </c>
      <c r="I24" s="109">
        <v>0</v>
      </c>
    </row>
    <row r="25" spans="1:9" x14ac:dyDescent="0.25">
      <c r="A25" s="121" t="s">
        <v>3836</v>
      </c>
      <c r="B25" s="109">
        <v>9193900</v>
      </c>
      <c r="C25" s="110">
        <v>2</v>
      </c>
      <c r="D25" s="109">
        <v>0</v>
      </c>
      <c r="E25" s="109">
        <v>0</v>
      </c>
      <c r="F25" s="109">
        <v>0</v>
      </c>
      <c r="G25" s="109">
        <v>0</v>
      </c>
      <c r="H25" s="109">
        <v>0</v>
      </c>
      <c r="I25" s="109">
        <v>0</v>
      </c>
    </row>
    <row r="26" spans="1:9" x14ac:dyDescent="0.25">
      <c r="A26" s="104" t="s">
        <v>208</v>
      </c>
      <c r="B26" s="117">
        <v>310500</v>
      </c>
      <c r="C26" s="118">
        <v>1</v>
      </c>
      <c r="D26" s="109">
        <v>0</v>
      </c>
      <c r="E26" s="109">
        <v>0</v>
      </c>
      <c r="F26" s="109">
        <v>0</v>
      </c>
      <c r="G26" s="109">
        <v>0</v>
      </c>
      <c r="H26" s="109">
        <v>0</v>
      </c>
      <c r="I26" s="109">
        <v>0</v>
      </c>
    </row>
    <row r="27" spans="1:9" x14ac:dyDescent="0.25">
      <c r="A27" s="103" t="s">
        <v>41</v>
      </c>
      <c r="B27" s="109">
        <v>310500</v>
      </c>
      <c r="C27" s="110">
        <v>1</v>
      </c>
      <c r="D27" s="109">
        <v>0</v>
      </c>
      <c r="E27" s="109">
        <v>0</v>
      </c>
      <c r="F27" s="109">
        <v>0</v>
      </c>
      <c r="G27" s="109">
        <v>0</v>
      </c>
      <c r="H27" s="109">
        <v>0</v>
      </c>
      <c r="I27" s="109">
        <v>0</v>
      </c>
    </row>
    <row r="28" spans="1:9" x14ac:dyDescent="0.25">
      <c r="A28" s="121" t="s">
        <v>2872</v>
      </c>
      <c r="B28" s="109">
        <v>310500</v>
      </c>
      <c r="C28" s="110">
        <v>1</v>
      </c>
      <c r="D28" s="109">
        <v>0</v>
      </c>
      <c r="E28" s="109">
        <v>0</v>
      </c>
      <c r="F28" s="109">
        <v>0</v>
      </c>
      <c r="G28" s="109">
        <v>0</v>
      </c>
      <c r="H28" s="109">
        <v>0</v>
      </c>
      <c r="I28" s="109">
        <v>0</v>
      </c>
    </row>
    <row r="29" spans="1:9" x14ac:dyDescent="0.25">
      <c r="A29" s="60" t="s">
        <v>126</v>
      </c>
      <c r="B29" s="109">
        <v>85869800</v>
      </c>
      <c r="C29" s="110">
        <v>16</v>
      </c>
      <c r="D29" s="109">
        <v>2165316</v>
      </c>
      <c r="E29" s="109">
        <v>0</v>
      </c>
      <c r="F29" s="109">
        <v>0</v>
      </c>
      <c r="G29" s="109">
        <v>5393694</v>
      </c>
      <c r="H29" s="109">
        <v>0</v>
      </c>
      <c r="I29" s="109">
        <v>7559010</v>
      </c>
    </row>
    <row r="30" spans="1:9" x14ac:dyDescent="0.25">
      <c r="A30" s="120" t="s">
        <v>127</v>
      </c>
      <c r="B30" s="111">
        <v>85869800</v>
      </c>
      <c r="C30" s="113">
        <v>16</v>
      </c>
      <c r="D30" s="114">
        <v>2165316</v>
      </c>
      <c r="E30" s="114">
        <v>0</v>
      </c>
      <c r="F30" s="114">
        <v>0</v>
      </c>
      <c r="G30" s="114">
        <v>5393694</v>
      </c>
      <c r="H30" s="114">
        <v>0</v>
      </c>
      <c r="I30" s="114">
        <v>7559010</v>
      </c>
    </row>
    <row r="31" spans="1:9" x14ac:dyDescent="0.25">
      <c r="A31" s="104" t="s">
        <v>128</v>
      </c>
      <c r="B31" s="87">
        <v>30919800</v>
      </c>
      <c r="C31" s="112">
        <v>14</v>
      </c>
      <c r="D31" s="87">
        <v>1674775</v>
      </c>
      <c r="E31" s="87">
        <v>0</v>
      </c>
      <c r="F31" s="87">
        <v>0</v>
      </c>
      <c r="G31" s="87">
        <v>304505</v>
      </c>
      <c r="H31" s="87">
        <v>0</v>
      </c>
      <c r="I31" s="87">
        <v>1979280</v>
      </c>
    </row>
    <row r="32" spans="1:9" x14ac:dyDescent="0.25">
      <c r="A32" s="103" t="s">
        <v>129</v>
      </c>
      <c r="B32" s="109">
        <v>11340800</v>
      </c>
      <c r="C32" s="110">
        <v>11</v>
      </c>
      <c r="D32" s="109">
        <v>0</v>
      </c>
      <c r="E32" s="109">
        <v>0</v>
      </c>
      <c r="F32" s="109">
        <v>0</v>
      </c>
      <c r="G32" s="109">
        <v>0</v>
      </c>
      <c r="H32" s="109">
        <v>0</v>
      </c>
      <c r="I32" s="109">
        <v>0</v>
      </c>
    </row>
    <row r="33" spans="1:9" x14ac:dyDescent="0.25">
      <c r="A33" s="121" t="s">
        <v>202</v>
      </c>
      <c r="B33" s="109">
        <v>1750000</v>
      </c>
      <c r="C33" s="110">
        <v>1</v>
      </c>
      <c r="D33" s="109">
        <v>0</v>
      </c>
      <c r="E33" s="109">
        <v>0</v>
      </c>
      <c r="F33" s="109">
        <v>0</v>
      </c>
      <c r="G33" s="109">
        <v>0</v>
      </c>
      <c r="H33" s="109">
        <v>0</v>
      </c>
      <c r="I33" s="109">
        <v>0</v>
      </c>
    </row>
    <row r="34" spans="1:9" x14ac:dyDescent="0.25">
      <c r="A34" s="121" t="s">
        <v>134</v>
      </c>
      <c r="B34" s="109">
        <v>7905000</v>
      </c>
      <c r="C34" s="110">
        <v>4</v>
      </c>
      <c r="D34" s="109">
        <v>0</v>
      </c>
      <c r="E34" s="109">
        <v>0</v>
      </c>
      <c r="F34" s="109">
        <v>0</v>
      </c>
      <c r="G34" s="109">
        <v>0</v>
      </c>
      <c r="H34" s="109">
        <v>0</v>
      </c>
      <c r="I34" s="109">
        <v>0</v>
      </c>
    </row>
    <row r="35" spans="1:9" x14ac:dyDescent="0.25">
      <c r="A35" s="121" t="s">
        <v>131</v>
      </c>
      <c r="B35" s="109">
        <v>1437400</v>
      </c>
      <c r="C35" s="110">
        <v>5</v>
      </c>
      <c r="D35" s="109">
        <v>0</v>
      </c>
      <c r="E35" s="109">
        <v>0</v>
      </c>
      <c r="F35" s="109">
        <v>0</v>
      </c>
      <c r="G35" s="109">
        <v>0</v>
      </c>
      <c r="H35" s="109">
        <v>0</v>
      </c>
      <c r="I35" s="109">
        <v>0</v>
      </c>
    </row>
    <row r="36" spans="1:9" x14ac:dyDescent="0.25">
      <c r="A36" s="121" t="s">
        <v>135</v>
      </c>
      <c r="B36" s="109">
        <v>248400</v>
      </c>
      <c r="C36" s="110">
        <v>1</v>
      </c>
      <c r="D36" s="109">
        <v>0</v>
      </c>
      <c r="E36" s="109">
        <v>0</v>
      </c>
      <c r="F36" s="109">
        <v>0</v>
      </c>
      <c r="G36" s="109">
        <v>0</v>
      </c>
      <c r="H36" s="109">
        <v>0</v>
      </c>
      <c r="I36" s="109">
        <v>0</v>
      </c>
    </row>
    <row r="37" spans="1:9" x14ac:dyDescent="0.25">
      <c r="A37" s="103" t="s">
        <v>98</v>
      </c>
      <c r="B37" s="109">
        <v>19579000</v>
      </c>
      <c r="C37" s="110">
        <v>3</v>
      </c>
      <c r="D37" s="109">
        <v>1674775</v>
      </c>
      <c r="E37" s="109">
        <v>0</v>
      </c>
      <c r="F37" s="109">
        <v>0</v>
      </c>
      <c r="G37" s="109">
        <v>304505</v>
      </c>
      <c r="H37" s="109">
        <v>0</v>
      </c>
      <c r="I37" s="109">
        <v>1979280</v>
      </c>
    </row>
    <row r="38" spans="1:9" x14ac:dyDescent="0.25">
      <c r="A38" s="121" t="s">
        <v>3886</v>
      </c>
      <c r="B38" s="109">
        <v>5450000</v>
      </c>
      <c r="C38" s="110">
        <v>1</v>
      </c>
      <c r="D38" s="109">
        <v>1674775</v>
      </c>
      <c r="E38" s="109">
        <v>0</v>
      </c>
      <c r="F38" s="109">
        <v>0</v>
      </c>
      <c r="G38" s="109">
        <v>304505</v>
      </c>
      <c r="H38" s="109">
        <v>0</v>
      </c>
      <c r="I38" s="109">
        <v>1979280</v>
      </c>
    </row>
    <row r="39" spans="1:9" x14ac:dyDescent="0.25">
      <c r="A39" s="121" t="s">
        <v>89</v>
      </c>
      <c r="B39" s="109">
        <v>999000</v>
      </c>
      <c r="C39" s="110">
        <v>1</v>
      </c>
      <c r="D39" s="109">
        <v>0</v>
      </c>
      <c r="E39" s="109">
        <v>0</v>
      </c>
      <c r="F39" s="109">
        <v>0</v>
      </c>
      <c r="G39" s="109">
        <v>0</v>
      </c>
      <c r="H39" s="109">
        <v>0</v>
      </c>
      <c r="I39" s="109">
        <v>0</v>
      </c>
    </row>
    <row r="40" spans="1:9" x14ac:dyDescent="0.25">
      <c r="A40" s="121" t="s">
        <v>1712</v>
      </c>
      <c r="B40" s="109">
        <v>800000</v>
      </c>
      <c r="C40" s="110">
        <v>1</v>
      </c>
      <c r="D40" s="109">
        <v>0</v>
      </c>
      <c r="E40" s="109">
        <v>0</v>
      </c>
      <c r="F40" s="109">
        <v>0</v>
      </c>
      <c r="G40" s="109">
        <v>0</v>
      </c>
      <c r="H40" s="109">
        <v>0</v>
      </c>
      <c r="I40" s="109">
        <v>0</v>
      </c>
    </row>
    <row r="41" spans="1:9" x14ac:dyDescent="0.25">
      <c r="A41" s="121" t="s">
        <v>1717</v>
      </c>
      <c r="B41" s="109">
        <v>880000</v>
      </c>
      <c r="C41" s="110">
        <v>1</v>
      </c>
      <c r="D41" s="109">
        <v>0</v>
      </c>
      <c r="E41" s="109">
        <v>0</v>
      </c>
      <c r="F41" s="109">
        <v>0</v>
      </c>
      <c r="G41" s="109">
        <v>0</v>
      </c>
      <c r="H41" s="109">
        <v>0</v>
      </c>
      <c r="I41" s="109">
        <v>0</v>
      </c>
    </row>
    <row r="42" spans="1:9" x14ac:dyDescent="0.25">
      <c r="A42" s="121" t="s">
        <v>249</v>
      </c>
      <c r="B42" s="109">
        <v>5450000</v>
      </c>
      <c r="C42" s="110">
        <v>1</v>
      </c>
      <c r="D42" s="109">
        <v>1674775</v>
      </c>
      <c r="E42" s="109">
        <v>0</v>
      </c>
      <c r="F42" s="109">
        <v>0</v>
      </c>
      <c r="G42" s="109">
        <v>304505</v>
      </c>
      <c r="H42" s="109">
        <v>0</v>
      </c>
      <c r="I42" s="109">
        <v>1979280</v>
      </c>
    </row>
    <row r="43" spans="1:9" x14ac:dyDescent="0.25">
      <c r="A43" s="121" t="s">
        <v>251</v>
      </c>
      <c r="B43" s="109">
        <v>6000000</v>
      </c>
      <c r="C43" s="110">
        <v>1</v>
      </c>
      <c r="D43" s="109">
        <v>1674775</v>
      </c>
      <c r="E43" s="109">
        <v>0</v>
      </c>
      <c r="F43" s="109">
        <v>0</v>
      </c>
      <c r="G43" s="109">
        <v>304505</v>
      </c>
      <c r="H43" s="109">
        <v>0</v>
      </c>
      <c r="I43" s="109">
        <v>1979280</v>
      </c>
    </row>
    <row r="44" spans="1:9" x14ac:dyDescent="0.25">
      <c r="A44" s="104" t="s">
        <v>137</v>
      </c>
      <c r="B44" s="87">
        <v>54950000</v>
      </c>
      <c r="C44" s="112">
        <v>2</v>
      </c>
      <c r="D44" s="87">
        <v>490541</v>
      </c>
      <c r="E44" s="87">
        <v>0</v>
      </c>
      <c r="F44" s="87">
        <v>0</v>
      </c>
      <c r="G44" s="87">
        <v>5089189</v>
      </c>
      <c r="H44" s="87">
        <v>0</v>
      </c>
      <c r="I44" s="87">
        <v>5579730</v>
      </c>
    </row>
    <row r="45" spans="1:9" x14ac:dyDescent="0.25">
      <c r="A45" s="103" t="s">
        <v>256</v>
      </c>
      <c r="B45" s="109">
        <v>54950000</v>
      </c>
      <c r="C45" s="110">
        <v>2</v>
      </c>
      <c r="D45" s="109">
        <v>490541</v>
      </c>
      <c r="E45" s="109">
        <v>0</v>
      </c>
      <c r="F45" s="109">
        <v>0</v>
      </c>
      <c r="G45" s="109">
        <v>5089189</v>
      </c>
      <c r="H45" s="109">
        <v>0</v>
      </c>
      <c r="I45" s="109">
        <v>5579730</v>
      </c>
    </row>
    <row r="46" spans="1:9" x14ac:dyDescent="0.25">
      <c r="A46" s="121" t="s">
        <v>258</v>
      </c>
      <c r="B46" s="109">
        <v>4950000</v>
      </c>
      <c r="C46" s="110">
        <v>1</v>
      </c>
      <c r="D46" s="109">
        <v>490541</v>
      </c>
      <c r="E46" s="109">
        <v>0</v>
      </c>
      <c r="F46" s="109">
        <v>0</v>
      </c>
      <c r="G46" s="109">
        <v>89189</v>
      </c>
      <c r="H46" s="109">
        <v>0</v>
      </c>
      <c r="I46" s="109">
        <v>579730</v>
      </c>
    </row>
    <row r="47" spans="1:9" x14ac:dyDescent="0.25">
      <c r="A47" s="121" t="s">
        <v>3896</v>
      </c>
      <c r="B47" s="109">
        <v>50000000</v>
      </c>
      <c r="C47" s="110">
        <v>1</v>
      </c>
      <c r="D47" s="109">
        <v>0</v>
      </c>
      <c r="E47" s="109">
        <v>0</v>
      </c>
      <c r="F47" s="109">
        <v>0</v>
      </c>
      <c r="G47" s="109">
        <v>5000000</v>
      </c>
      <c r="H47" s="109">
        <v>0</v>
      </c>
      <c r="I47" s="109">
        <v>5000000</v>
      </c>
    </row>
    <row r="48" spans="1:9" x14ac:dyDescent="0.25">
      <c r="A48" s="119" t="s">
        <v>269</v>
      </c>
      <c r="B48" s="105">
        <v>99971700</v>
      </c>
      <c r="C48" s="106">
        <v>24</v>
      </c>
      <c r="D48" s="105">
        <v>2165316</v>
      </c>
      <c r="E48" s="105">
        <v>0</v>
      </c>
      <c r="F48" s="105">
        <v>0</v>
      </c>
      <c r="G48" s="105">
        <v>5423644</v>
      </c>
      <c r="H48" s="105">
        <v>0</v>
      </c>
      <c r="I48" s="105">
        <v>7588960</v>
      </c>
    </row>
    <row r="49" spans="1:9" ht="14.4" x14ac:dyDescent="0.3">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x14ac:dyDescent="0.25">
      <c r="A52"/>
      <c r="B52"/>
      <c r="C52"/>
      <c r="D52"/>
      <c r="E52"/>
      <c r="F52"/>
      <c r="G52"/>
      <c r="H52"/>
      <c r="I52"/>
    </row>
    <row r="53" spans="1:9" x14ac:dyDescent="0.25">
      <c r="A53"/>
      <c r="B53"/>
      <c r="C53"/>
      <c r="D53"/>
      <c r="E53"/>
      <c r="F53"/>
      <c r="G53"/>
      <c r="H53"/>
      <c r="I53"/>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x14ac:dyDescent="0.25">
      <c r="A58"/>
      <c r="B58"/>
      <c r="C58"/>
      <c r="D58"/>
      <c r="E58"/>
      <c r="F58"/>
      <c r="G58"/>
      <c r="H58"/>
      <c r="I58"/>
    </row>
    <row r="59" spans="1:9" x14ac:dyDescent="0.25">
      <c r="A59"/>
      <c r="B59"/>
      <c r="C59"/>
      <c r="D59"/>
      <c r="E59"/>
      <c r="F59"/>
      <c r="G59"/>
      <c r="H59"/>
      <c r="I59"/>
    </row>
    <row r="60" spans="1:9" x14ac:dyDescent="0.25">
      <c r="A60"/>
      <c r="B60"/>
      <c r="C60"/>
      <c r="D60"/>
      <c r="E60"/>
      <c r="F60"/>
      <c r="G60"/>
      <c r="H60"/>
      <c r="I60"/>
    </row>
    <row r="61" spans="1:9" x14ac:dyDescent="0.25">
      <c r="A61"/>
      <c r="B61"/>
      <c r="C61"/>
      <c r="D61"/>
      <c r="E61"/>
      <c r="F61"/>
      <c r="G61"/>
      <c r="H61"/>
      <c r="I61"/>
    </row>
    <row r="62" spans="1:9" x14ac:dyDescent="0.25">
      <c r="A62"/>
      <c r="B62"/>
      <c r="C62"/>
      <c r="D62"/>
      <c r="E62"/>
      <c r="F62"/>
      <c r="G62"/>
      <c r="H62"/>
      <c r="I62"/>
    </row>
    <row r="63" spans="1:9" x14ac:dyDescent="0.25">
      <c r="A63"/>
      <c r="B63"/>
      <c r="C63"/>
      <c r="D63"/>
      <c r="E63"/>
      <c r="F63"/>
      <c r="G63"/>
      <c r="H63"/>
      <c r="I63"/>
    </row>
    <row r="64" spans="1:9" x14ac:dyDescent="0.25">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x14ac:dyDescent="0.25">
      <c r="A67"/>
      <c r="B67"/>
      <c r="C67"/>
      <c r="D67"/>
      <c r="E67"/>
      <c r="F67"/>
      <c r="G67"/>
      <c r="H67"/>
      <c r="I67"/>
    </row>
    <row r="68" spans="1:9" x14ac:dyDescent="0.25">
      <c r="A68"/>
      <c r="B68"/>
      <c r="C68"/>
      <c r="D68"/>
      <c r="E68"/>
      <c r="F68"/>
      <c r="G68"/>
      <c r="H68"/>
      <c r="I68"/>
    </row>
    <row r="69" spans="1:9" x14ac:dyDescent="0.25">
      <c r="A69"/>
      <c r="B69"/>
      <c r="C69"/>
      <c r="D69"/>
      <c r="E69"/>
      <c r="F69"/>
      <c r="G69"/>
      <c r="H69"/>
      <c r="I69"/>
    </row>
    <row r="70" spans="1:9" x14ac:dyDescent="0.25">
      <c r="A70"/>
      <c r="B70"/>
      <c r="C70"/>
      <c r="D70"/>
      <c r="E70"/>
      <c r="F70"/>
      <c r="G70"/>
      <c r="H70"/>
      <c r="I70"/>
    </row>
    <row r="71" spans="1:9" x14ac:dyDescent="0.25">
      <c r="A71"/>
      <c r="B71"/>
      <c r="C71"/>
      <c r="D71"/>
      <c r="E71"/>
      <c r="F71"/>
      <c r="G71"/>
      <c r="H71"/>
      <c r="I71"/>
    </row>
    <row r="72" spans="1:9" x14ac:dyDescent="0.25">
      <c r="A72"/>
      <c r="B72"/>
      <c r="C72"/>
      <c r="D72"/>
      <c r="E72"/>
      <c r="F72"/>
      <c r="G72"/>
      <c r="H72"/>
      <c r="I72"/>
    </row>
    <row r="73" spans="1:9" x14ac:dyDescent="0.25">
      <c r="A73"/>
      <c r="B73"/>
      <c r="C73"/>
      <c r="D73"/>
      <c r="E73"/>
      <c r="F73"/>
      <c r="G73"/>
      <c r="H73"/>
      <c r="I73"/>
    </row>
    <row r="74" spans="1:9" x14ac:dyDescent="0.25">
      <c r="A74"/>
      <c r="B74"/>
      <c r="C74"/>
      <c r="D74"/>
      <c r="E74"/>
      <c r="F74"/>
      <c r="G74"/>
      <c r="H74"/>
      <c r="I74"/>
    </row>
    <row r="75" spans="1:9" x14ac:dyDescent="0.25">
      <c r="A75"/>
      <c r="B75"/>
      <c r="C75"/>
      <c r="D75"/>
      <c r="E75"/>
      <c r="F75"/>
      <c r="G75"/>
      <c r="H75"/>
      <c r="I75"/>
    </row>
    <row r="76" spans="1:9" x14ac:dyDescent="0.25">
      <c r="A76"/>
      <c r="B76"/>
      <c r="C76"/>
      <c r="D76"/>
      <c r="E76"/>
      <c r="F76"/>
      <c r="G76"/>
      <c r="H76"/>
      <c r="I76"/>
    </row>
    <row r="77" spans="1:9" x14ac:dyDescent="0.25">
      <c r="A77"/>
      <c r="B77"/>
      <c r="C77"/>
      <c r="D77"/>
      <c r="E77"/>
      <c r="F77"/>
      <c r="G77"/>
      <c r="H77"/>
      <c r="I77"/>
    </row>
    <row r="78" spans="1:9" x14ac:dyDescent="0.25">
      <c r="A78"/>
      <c r="B78"/>
      <c r="C78"/>
      <c r="D78"/>
      <c r="E78"/>
      <c r="F78"/>
      <c r="G78"/>
      <c r="H78"/>
      <c r="I78"/>
    </row>
    <row r="79" spans="1:9" x14ac:dyDescent="0.25">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x14ac:dyDescent="0.25">
      <c r="A82"/>
      <c r="B82"/>
      <c r="C82"/>
      <c r="D82"/>
      <c r="E82"/>
      <c r="F82"/>
      <c r="G82"/>
      <c r="H82"/>
      <c r="I82"/>
    </row>
    <row r="83" spans="1:9" x14ac:dyDescent="0.25">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row r="390" spans="1:9" ht="14.4" x14ac:dyDescent="0.3">
      <c r="A390"/>
      <c r="B390"/>
      <c r="C390"/>
      <c r="D390"/>
      <c r="E390"/>
      <c r="F390"/>
      <c r="G390"/>
      <c r="H390"/>
      <c r="I390"/>
    </row>
    <row r="391" spans="1:9" ht="14.4" x14ac:dyDescent="0.3">
      <c r="A391"/>
      <c r="B391"/>
      <c r="C391"/>
      <c r="D391"/>
      <c r="E391"/>
      <c r="F391"/>
      <c r="G391"/>
      <c r="H391"/>
      <c r="I391"/>
    </row>
    <row r="392" spans="1:9" ht="14.4" x14ac:dyDescent="0.3">
      <c r="A392"/>
      <c r="B392"/>
      <c r="C392"/>
      <c r="D392"/>
      <c r="E392"/>
      <c r="F392"/>
      <c r="G392"/>
      <c r="H392"/>
      <c r="I392"/>
    </row>
    <row r="393" spans="1:9" ht="14.4" x14ac:dyDescent="0.3">
      <c r="A393"/>
      <c r="B393"/>
      <c r="C393"/>
      <c r="D393"/>
      <c r="E393"/>
      <c r="F393"/>
      <c r="G393"/>
      <c r="H393"/>
      <c r="I393"/>
    </row>
    <row r="394" spans="1:9" ht="14.4" x14ac:dyDescent="0.3">
      <c r="A394"/>
      <c r="B394"/>
      <c r="C394"/>
      <c r="D394"/>
      <c r="E394"/>
      <c r="F394"/>
      <c r="G394"/>
      <c r="H394"/>
      <c r="I394"/>
    </row>
    <row r="395" spans="1:9" ht="14.4" x14ac:dyDescent="0.3">
      <c r="A395"/>
      <c r="B395"/>
      <c r="C395"/>
      <c r="D395"/>
      <c r="E395"/>
      <c r="F395"/>
      <c r="G395"/>
      <c r="H395"/>
      <c r="I395"/>
    </row>
    <row r="396" spans="1:9" ht="14.4" x14ac:dyDescent="0.3">
      <c r="A396"/>
      <c r="B396"/>
      <c r="C396"/>
      <c r="D396"/>
      <c r="E396"/>
      <c r="F396"/>
      <c r="G396"/>
      <c r="H396"/>
      <c r="I396"/>
    </row>
    <row r="397" spans="1:9" ht="14.4" x14ac:dyDescent="0.3">
      <c r="A397"/>
      <c r="B397"/>
      <c r="C397"/>
      <c r="D397"/>
      <c r="E397"/>
      <c r="F397"/>
      <c r="G397"/>
      <c r="H397"/>
      <c r="I397"/>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rowBreaks count="1" manualBreakCount="1">
    <brk id="58" max="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2"/>
  <sheetViews>
    <sheetView showGridLines="0" workbookViewId="0">
      <selection activeCell="C15" sqref="C15"/>
    </sheetView>
  </sheetViews>
  <sheetFormatPr defaultRowHeight="14.4" x14ac:dyDescent="0.3"/>
  <cols>
    <col min="1" max="1" width="3.6640625" customWidth="1"/>
    <col min="2" max="2" width="36.109375" bestFit="1" customWidth="1"/>
    <col min="3" max="3" width="11.6640625" bestFit="1" customWidth="1"/>
    <col min="4" max="4" width="7.33203125" bestFit="1" customWidth="1"/>
    <col min="5" max="5" width="8.88671875" bestFit="1" customWidth="1"/>
    <col min="6" max="6" width="6.33203125" bestFit="1" customWidth="1"/>
    <col min="7" max="7" width="8.88671875" bestFit="1" customWidth="1"/>
    <col min="8" max="8" width="6.88671875" bestFit="1" customWidth="1"/>
    <col min="9" max="9" width="6.33203125" bestFit="1" customWidth="1"/>
    <col min="10" max="10" width="8.8867187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63465349</v>
      </c>
      <c r="D4" s="133">
        <v>41</v>
      </c>
      <c r="E4" s="17">
        <v>217820</v>
      </c>
      <c r="F4" s="17">
        <v>0</v>
      </c>
      <c r="G4" s="17">
        <v>237359</v>
      </c>
      <c r="H4" s="17">
        <v>2700</v>
      </c>
      <c r="I4" s="17">
        <v>0</v>
      </c>
      <c r="J4" s="17">
        <v>457879</v>
      </c>
    </row>
    <row r="5" spans="2:10" x14ac:dyDescent="0.3">
      <c r="B5" s="84" t="s">
        <v>36</v>
      </c>
      <c r="C5" s="83">
        <v>4092801</v>
      </c>
      <c r="D5" s="135">
        <v>1</v>
      </c>
      <c r="E5" s="83">
        <v>0</v>
      </c>
      <c r="F5" s="83">
        <v>0</v>
      </c>
      <c r="G5" s="83">
        <v>0</v>
      </c>
      <c r="H5" s="83">
        <v>0</v>
      </c>
      <c r="I5" s="83">
        <v>0</v>
      </c>
      <c r="J5" s="83">
        <v>0</v>
      </c>
    </row>
    <row r="6" spans="2:10" x14ac:dyDescent="0.3">
      <c r="B6" s="75" t="s">
        <v>47</v>
      </c>
      <c r="C6" s="17">
        <v>4092801</v>
      </c>
      <c r="D6" s="133">
        <v>1</v>
      </c>
      <c r="E6" s="17">
        <v>0</v>
      </c>
      <c r="F6" s="17">
        <v>0</v>
      </c>
      <c r="G6" s="17">
        <v>0</v>
      </c>
      <c r="H6" s="17">
        <v>0</v>
      </c>
      <c r="I6" s="17">
        <v>0</v>
      </c>
      <c r="J6" s="17">
        <v>0</v>
      </c>
    </row>
    <row r="7" spans="2:10" x14ac:dyDescent="0.3">
      <c r="B7" s="84" t="s">
        <v>82</v>
      </c>
      <c r="C7" s="83">
        <v>20639828</v>
      </c>
      <c r="D7" s="135">
        <v>8</v>
      </c>
      <c r="E7" s="83">
        <v>0</v>
      </c>
      <c r="F7" s="83">
        <v>0</v>
      </c>
      <c r="G7" s="83">
        <v>78750</v>
      </c>
      <c r="H7" s="83">
        <v>0</v>
      </c>
      <c r="I7" s="83">
        <v>0</v>
      </c>
      <c r="J7" s="83">
        <v>78750</v>
      </c>
    </row>
    <row r="8" spans="2:10" x14ac:dyDescent="0.3">
      <c r="B8" s="75" t="s">
        <v>83</v>
      </c>
      <c r="C8" s="17">
        <v>13224228</v>
      </c>
      <c r="D8" s="133">
        <v>2</v>
      </c>
      <c r="E8" s="17">
        <v>0</v>
      </c>
      <c r="F8" s="17">
        <v>0</v>
      </c>
      <c r="G8" s="17">
        <v>0</v>
      </c>
      <c r="H8" s="17">
        <v>0</v>
      </c>
      <c r="I8" s="17">
        <v>0</v>
      </c>
      <c r="J8" s="17">
        <v>0</v>
      </c>
    </row>
    <row r="9" spans="2:10" x14ac:dyDescent="0.3">
      <c r="B9" s="75" t="s">
        <v>96</v>
      </c>
      <c r="C9" s="17">
        <v>7415600</v>
      </c>
      <c r="D9" s="133">
        <v>6</v>
      </c>
      <c r="E9" s="17">
        <v>0</v>
      </c>
      <c r="F9" s="17">
        <v>0</v>
      </c>
      <c r="G9" s="17">
        <v>78750</v>
      </c>
      <c r="H9" s="17">
        <v>0</v>
      </c>
      <c r="I9" s="17">
        <v>0</v>
      </c>
      <c r="J9" s="17">
        <v>78750</v>
      </c>
    </row>
    <row r="10" spans="2:10" x14ac:dyDescent="0.3">
      <c r="B10" s="84" t="s">
        <v>65</v>
      </c>
      <c r="C10" s="83">
        <v>38732720</v>
      </c>
      <c r="D10" s="135">
        <v>32</v>
      </c>
      <c r="E10" s="83">
        <v>217820</v>
      </c>
      <c r="F10" s="83">
        <v>0</v>
      </c>
      <c r="G10" s="83">
        <v>158609</v>
      </c>
      <c r="H10" s="83">
        <v>2700</v>
      </c>
      <c r="I10" s="83">
        <v>0</v>
      </c>
      <c r="J10" s="83">
        <v>379129</v>
      </c>
    </row>
    <row r="11" spans="2:10" x14ac:dyDescent="0.3">
      <c r="B11" s="75" t="s">
        <v>66</v>
      </c>
      <c r="C11" s="134">
        <v>38732720</v>
      </c>
      <c r="D11" s="133">
        <v>32</v>
      </c>
      <c r="E11" s="17">
        <v>217820</v>
      </c>
      <c r="F11" s="17">
        <v>0</v>
      </c>
      <c r="G11" s="17">
        <v>158609</v>
      </c>
      <c r="H11" s="17">
        <v>2700</v>
      </c>
      <c r="I11" s="17">
        <v>0</v>
      </c>
      <c r="J11" s="17">
        <v>379129</v>
      </c>
    </row>
    <row r="12" spans="2:10" x14ac:dyDescent="0.3">
      <c r="B12" s="82" t="s">
        <v>269</v>
      </c>
      <c r="C12" s="17">
        <v>63465349</v>
      </c>
      <c r="D12" s="133">
        <v>41</v>
      </c>
      <c r="E12" s="17">
        <v>217820</v>
      </c>
      <c r="F12" s="17">
        <v>0</v>
      </c>
      <c r="G12" s="17">
        <v>237359</v>
      </c>
      <c r="H12" s="17">
        <v>2700</v>
      </c>
      <c r="I12" s="17">
        <v>0</v>
      </c>
      <c r="J12" s="17">
        <v>457879</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zoomScale="95" zoomScaleNormal="95" workbookViewId="0">
      <selection activeCell="A2" sqref="A2:BC43"/>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37.664062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47.4414062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12" style="19" bestFit="1" customWidth="1"/>
    <col min="31" max="31" width="11.88671875" style="19" bestFit="1" customWidth="1"/>
    <col min="32" max="32" width="21.6640625" style="19" bestFit="1" customWidth="1"/>
    <col min="33" max="33" width="12.109375" style="19" bestFit="1" customWidth="1"/>
    <col min="34" max="34" width="17.6640625" style="19" customWidth="1"/>
    <col min="35" max="35" width="11.6640625" style="19" bestFit="1" customWidth="1"/>
    <col min="36" max="36" width="12.21875" style="19" bestFit="1" customWidth="1"/>
    <col min="37" max="38" width="8.3320312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4.6640625" style="19" bestFit="1" customWidth="1"/>
    <col min="50" max="50" width="30.21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31" t="s">
        <v>465</v>
      </c>
      <c r="B2" s="131" t="s">
        <v>466</v>
      </c>
      <c r="C2" s="131" t="s">
        <v>467</v>
      </c>
      <c r="D2" s="131" t="s">
        <v>468</v>
      </c>
      <c r="E2" s="131" t="s">
        <v>469</v>
      </c>
      <c r="F2" s="131" t="s">
        <v>470</v>
      </c>
      <c r="G2" s="131" t="s">
        <v>558</v>
      </c>
      <c r="H2" s="131" t="s">
        <v>57</v>
      </c>
      <c r="I2" s="131" t="s">
        <v>559</v>
      </c>
      <c r="J2" s="131" t="s">
        <v>58</v>
      </c>
      <c r="K2" s="131" t="s">
        <v>560</v>
      </c>
      <c r="L2" s="131" t="s">
        <v>59</v>
      </c>
      <c r="M2" s="131" t="s">
        <v>768</v>
      </c>
      <c r="N2" s="131" t="s">
        <v>94</v>
      </c>
      <c r="O2" s="131" t="s">
        <v>940</v>
      </c>
      <c r="P2" s="131" t="s">
        <v>941</v>
      </c>
      <c r="Q2" s="131" t="s">
        <v>503</v>
      </c>
      <c r="R2" s="131" t="s">
        <v>95</v>
      </c>
      <c r="S2" s="131" t="s">
        <v>271</v>
      </c>
      <c r="T2" s="131" t="s">
        <v>33</v>
      </c>
      <c r="U2" s="131" t="s">
        <v>354</v>
      </c>
      <c r="V2" s="131" t="s">
        <v>3045</v>
      </c>
      <c r="W2" s="132" t="s">
        <v>3972</v>
      </c>
      <c r="X2" s="19">
        <v>909000</v>
      </c>
      <c r="Y2" s="131"/>
      <c r="Z2" s="80"/>
      <c r="AA2" s="131"/>
      <c r="AB2" s="80"/>
      <c r="AC2" s="131"/>
      <c r="AD2" s="131" t="s">
        <v>2855</v>
      </c>
      <c r="AE2" s="131" t="s">
        <v>2855</v>
      </c>
      <c r="AF2" s="131" t="s">
        <v>3973</v>
      </c>
      <c r="AG2" s="131" t="s">
        <v>3974</v>
      </c>
      <c r="AH2" s="131" t="s">
        <v>3975</v>
      </c>
      <c r="AI2" s="131"/>
      <c r="AJ2" s="131"/>
      <c r="AK2" s="131" t="s">
        <v>2855</v>
      </c>
      <c r="AL2" s="80"/>
      <c r="AM2" s="131" t="s">
        <v>3976</v>
      </c>
      <c r="AN2" s="80">
        <v>45062</v>
      </c>
      <c r="AO2" s="131" t="s">
        <v>3832</v>
      </c>
      <c r="AP2" s="131" t="s">
        <v>483</v>
      </c>
      <c r="AQ2" s="131" t="s">
        <v>39</v>
      </c>
      <c r="AR2" s="131" t="s">
        <v>272</v>
      </c>
      <c r="AS2" s="131" t="s">
        <v>484</v>
      </c>
      <c r="AT2" s="131" t="s">
        <v>1970</v>
      </c>
      <c r="AU2" s="131" t="s">
        <v>1450</v>
      </c>
      <c r="AV2" s="131" t="s">
        <v>35</v>
      </c>
      <c r="AW2" s="131" t="s">
        <v>82</v>
      </c>
      <c r="AX2" s="131" t="s">
        <v>96</v>
      </c>
      <c r="AY2" s="66">
        <v>0</v>
      </c>
      <c r="AZ2" s="66">
        <v>0</v>
      </c>
      <c r="BA2" s="66">
        <v>0</v>
      </c>
      <c r="BB2" s="66">
        <v>0</v>
      </c>
      <c r="BC2" s="66">
        <v>0</v>
      </c>
    </row>
    <row r="3" spans="1:55" ht="28.8" x14ac:dyDescent="0.3">
      <c r="A3" s="131" t="s">
        <v>465</v>
      </c>
      <c r="B3" s="131" t="s">
        <v>466</v>
      </c>
      <c r="C3" s="131" t="s">
        <v>467</v>
      </c>
      <c r="D3" s="131" t="s">
        <v>468</v>
      </c>
      <c r="E3" s="131" t="s">
        <v>469</v>
      </c>
      <c r="F3" s="131" t="s">
        <v>470</v>
      </c>
      <c r="G3" s="131" t="s">
        <v>558</v>
      </c>
      <c r="H3" s="131" t="s">
        <v>57</v>
      </c>
      <c r="I3" s="131" t="s">
        <v>559</v>
      </c>
      <c r="J3" s="131" t="s">
        <v>58</v>
      </c>
      <c r="K3" s="131" t="s">
        <v>560</v>
      </c>
      <c r="L3" s="131" t="s">
        <v>59</v>
      </c>
      <c r="M3" s="131" t="s">
        <v>768</v>
      </c>
      <c r="N3" s="131" t="s">
        <v>94</v>
      </c>
      <c r="O3" s="131" t="s">
        <v>940</v>
      </c>
      <c r="P3" s="131" t="s">
        <v>941</v>
      </c>
      <c r="Q3" s="131" t="s">
        <v>503</v>
      </c>
      <c r="R3" s="131" t="s">
        <v>95</v>
      </c>
      <c r="S3" s="131" t="s">
        <v>271</v>
      </c>
      <c r="T3" s="131" t="s">
        <v>33</v>
      </c>
      <c r="U3" s="131" t="s">
        <v>354</v>
      </c>
      <c r="V3" s="131" t="s">
        <v>3045</v>
      </c>
      <c r="W3" s="132" t="s">
        <v>3977</v>
      </c>
      <c r="X3" s="19">
        <v>317600</v>
      </c>
      <c r="Y3" s="131"/>
      <c r="Z3" s="80"/>
      <c r="AA3" s="131"/>
      <c r="AB3" s="80"/>
      <c r="AC3" s="131"/>
      <c r="AD3" s="131" t="s">
        <v>2855</v>
      </c>
      <c r="AE3" s="131" t="s">
        <v>2855</v>
      </c>
      <c r="AF3" s="131" t="s">
        <v>3978</v>
      </c>
      <c r="AG3" s="131" t="s">
        <v>3780</v>
      </c>
      <c r="AH3" s="131" t="s">
        <v>3975</v>
      </c>
      <c r="AI3" s="131"/>
      <c r="AJ3" s="131"/>
      <c r="AK3" s="131" t="s">
        <v>2855</v>
      </c>
      <c r="AL3" s="80"/>
      <c r="AM3" s="131" t="s">
        <v>3979</v>
      </c>
      <c r="AN3" s="80">
        <v>45063</v>
      </c>
      <c r="AO3" s="131" t="s">
        <v>3832</v>
      </c>
      <c r="AP3" s="131" t="s">
        <v>483</v>
      </c>
      <c r="AQ3" s="131" t="s">
        <v>39</v>
      </c>
      <c r="AR3" s="131" t="s">
        <v>272</v>
      </c>
      <c r="AS3" s="131" t="s">
        <v>484</v>
      </c>
      <c r="AT3" s="131" t="s">
        <v>1970</v>
      </c>
      <c r="AU3" s="131" t="s">
        <v>1450</v>
      </c>
      <c r="AV3" s="131" t="s">
        <v>35</v>
      </c>
      <c r="AW3" s="131" t="s">
        <v>82</v>
      </c>
      <c r="AX3" s="131" t="s">
        <v>96</v>
      </c>
      <c r="AY3" s="66">
        <v>0</v>
      </c>
      <c r="AZ3" s="66">
        <v>0</v>
      </c>
      <c r="BA3" s="66">
        <v>0</v>
      </c>
      <c r="BB3" s="66">
        <v>0</v>
      </c>
      <c r="BC3" s="66">
        <v>0</v>
      </c>
    </row>
    <row r="4" spans="1:55" ht="28.8" x14ac:dyDescent="0.3">
      <c r="A4" s="131" t="s">
        <v>465</v>
      </c>
      <c r="B4" s="131" t="s">
        <v>466</v>
      </c>
      <c r="C4" s="131" t="s">
        <v>467</v>
      </c>
      <c r="D4" s="131" t="s">
        <v>468</v>
      </c>
      <c r="E4" s="131" t="s">
        <v>469</v>
      </c>
      <c r="F4" s="131" t="s">
        <v>470</v>
      </c>
      <c r="G4" s="131" t="s">
        <v>558</v>
      </c>
      <c r="H4" s="131" t="s">
        <v>57</v>
      </c>
      <c r="I4" s="131" t="s">
        <v>559</v>
      </c>
      <c r="J4" s="131" t="s">
        <v>58</v>
      </c>
      <c r="K4" s="131" t="s">
        <v>560</v>
      </c>
      <c r="L4" s="131" t="s">
        <v>59</v>
      </c>
      <c r="M4" s="131" t="s">
        <v>768</v>
      </c>
      <c r="N4" s="131" t="s">
        <v>94</v>
      </c>
      <c r="O4" s="131" t="s">
        <v>940</v>
      </c>
      <c r="P4" s="131" t="s">
        <v>941</v>
      </c>
      <c r="Q4" s="131" t="s">
        <v>503</v>
      </c>
      <c r="R4" s="131" t="s">
        <v>95</v>
      </c>
      <c r="S4" s="131" t="s">
        <v>271</v>
      </c>
      <c r="T4" s="131" t="s">
        <v>33</v>
      </c>
      <c r="U4" s="131" t="s">
        <v>354</v>
      </c>
      <c r="V4" s="131" t="s">
        <v>3045</v>
      </c>
      <c r="W4" s="132" t="s">
        <v>3980</v>
      </c>
      <c r="X4" s="19">
        <v>864000</v>
      </c>
      <c r="Y4" s="131"/>
      <c r="Z4" s="80"/>
      <c r="AA4" s="131"/>
      <c r="AB4" s="80"/>
      <c r="AC4" s="131"/>
      <c r="AD4" s="131" t="s">
        <v>2855</v>
      </c>
      <c r="AE4" s="131" t="s">
        <v>2855</v>
      </c>
      <c r="AF4" s="131" t="s">
        <v>3981</v>
      </c>
      <c r="AG4" s="131" t="s">
        <v>3780</v>
      </c>
      <c r="AH4" s="131" t="s">
        <v>3975</v>
      </c>
      <c r="AI4" s="131"/>
      <c r="AJ4" s="131"/>
      <c r="AK4" s="131" t="s">
        <v>2855</v>
      </c>
      <c r="AL4" s="80"/>
      <c r="AM4" s="131" t="s">
        <v>3982</v>
      </c>
      <c r="AN4" s="80">
        <v>45063</v>
      </c>
      <c r="AO4" s="131" t="s">
        <v>3832</v>
      </c>
      <c r="AP4" s="131" t="s">
        <v>483</v>
      </c>
      <c r="AQ4" s="131" t="s">
        <v>39</v>
      </c>
      <c r="AR4" s="131" t="s">
        <v>272</v>
      </c>
      <c r="AS4" s="131" t="s">
        <v>484</v>
      </c>
      <c r="AT4" s="131" t="s">
        <v>1970</v>
      </c>
      <c r="AU4" s="131" t="s">
        <v>1450</v>
      </c>
      <c r="AV4" s="131" t="s">
        <v>35</v>
      </c>
      <c r="AW4" s="131" t="s">
        <v>82</v>
      </c>
      <c r="AX4" s="131" t="s">
        <v>96</v>
      </c>
      <c r="AY4" s="66">
        <v>0</v>
      </c>
      <c r="AZ4" s="66">
        <v>0</v>
      </c>
      <c r="BA4" s="66">
        <v>0</v>
      </c>
      <c r="BB4" s="66">
        <v>0</v>
      </c>
      <c r="BC4" s="66">
        <v>0</v>
      </c>
    </row>
    <row r="5" spans="1:55" ht="28.8" x14ac:dyDescent="0.3">
      <c r="A5" s="131" t="s">
        <v>465</v>
      </c>
      <c r="B5" s="131" t="s">
        <v>466</v>
      </c>
      <c r="C5" s="131" t="s">
        <v>467</v>
      </c>
      <c r="D5" s="131" t="s">
        <v>468</v>
      </c>
      <c r="E5" s="131" t="s">
        <v>469</v>
      </c>
      <c r="F5" s="131" t="s">
        <v>470</v>
      </c>
      <c r="G5" s="131" t="s">
        <v>558</v>
      </c>
      <c r="H5" s="131" t="s">
        <v>57</v>
      </c>
      <c r="I5" s="131" t="s">
        <v>559</v>
      </c>
      <c r="J5" s="131" t="s">
        <v>58</v>
      </c>
      <c r="K5" s="131" t="s">
        <v>560</v>
      </c>
      <c r="L5" s="131" t="s">
        <v>59</v>
      </c>
      <c r="M5" s="131" t="s">
        <v>561</v>
      </c>
      <c r="N5" s="131" t="s">
        <v>60</v>
      </c>
      <c r="O5" s="131" t="s">
        <v>562</v>
      </c>
      <c r="P5" s="131" t="s">
        <v>61</v>
      </c>
      <c r="Q5" s="131" t="s">
        <v>503</v>
      </c>
      <c r="R5" s="131" t="s">
        <v>563</v>
      </c>
      <c r="S5" s="131" t="s">
        <v>278</v>
      </c>
      <c r="T5" s="131" t="s">
        <v>216</v>
      </c>
      <c r="U5" s="131" t="s">
        <v>2517</v>
      </c>
      <c r="V5" s="131" t="s">
        <v>2518</v>
      </c>
      <c r="W5" s="132" t="s">
        <v>3983</v>
      </c>
      <c r="X5" s="19">
        <v>150000</v>
      </c>
      <c r="Y5" s="131"/>
      <c r="Z5" s="80"/>
      <c r="AA5" s="131"/>
      <c r="AB5" s="80"/>
      <c r="AC5" s="131"/>
      <c r="AD5" s="131" t="s">
        <v>2855</v>
      </c>
      <c r="AE5" s="131" t="s">
        <v>2855</v>
      </c>
      <c r="AF5" s="131" t="s">
        <v>3984</v>
      </c>
      <c r="AG5" s="131" t="s">
        <v>3067</v>
      </c>
      <c r="AH5" s="131" t="s">
        <v>3975</v>
      </c>
      <c r="AI5" s="131"/>
      <c r="AJ5" s="131"/>
      <c r="AK5" s="131" t="s">
        <v>2855</v>
      </c>
      <c r="AL5" s="80"/>
      <c r="AM5" s="131" t="s">
        <v>3985</v>
      </c>
      <c r="AN5" s="80">
        <v>45019</v>
      </c>
      <c r="AO5" s="131" t="s">
        <v>3832</v>
      </c>
      <c r="AP5" s="131" t="s">
        <v>483</v>
      </c>
      <c r="AQ5" s="131" t="s">
        <v>39</v>
      </c>
      <c r="AR5" s="131" t="s">
        <v>495</v>
      </c>
      <c r="AS5" s="131" t="s">
        <v>484</v>
      </c>
      <c r="AT5" s="131" t="s">
        <v>384</v>
      </c>
      <c r="AU5" s="131" t="s">
        <v>227</v>
      </c>
      <c r="AV5" s="131" t="s">
        <v>35</v>
      </c>
      <c r="AW5" s="131" t="s">
        <v>65</v>
      </c>
      <c r="AX5" s="131" t="s">
        <v>66</v>
      </c>
      <c r="AY5" s="66">
        <v>0</v>
      </c>
      <c r="AZ5" s="66">
        <v>0</v>
      </c>
      <c r="BA5" s="66">
        <v>0</v>
      </c>
      <c r="BB5" s="66">
        <v>0</v>
      </c>
      <c r="BC5" s="66">
        <v>0</v>
      </c>
    </row>
    <row r="6" spans="1:55" ht="28.8" x14ac:dyDescent="0.3">
      <c r="A6" s="131" t="s">
        <v>465</v>
      </c>
      <c r="B6" s="131" t="s">
        <v>466</v>
      </c>
      <c r="C6" s="131" t="s">
        <v>467</v>
      </c>
      <c r="D6" s="131" t="s">
        <v>468</v>
      </c>
      <c r="E6" s="131" t="s">
        <v>469</v>
      </c>
      <c r="F6" s="131" t="s">
        <v>470</v>
      </c>
      <c r="G6" s="131" t="s">
        <v>558</v>
      </c>
      <c r="H6" s="131" t="s">
        <v>57</v>
      </c>
      <c r="I6" s="131" t="s">
        <v>559</v>
      </c>
      <c r="J6" s="131" t="s">
        <v>58</v>
      </c>
      <c r="K6" s="131" t="s">
        <v>560</v>
      </c>
      <c r="L6" s="131" t="s">
        <v>59</v>
      </c>
      <c r="M6" s="131" t="s">
        <v>561</v>
      </c>
      <c r="N6" s="131" t="s">
        <v>60</v>
      </c>
      <c r="O6" s="131" t="s">
        <v>562</v>
      </c>
      <c r="P6" s="131" t="s">
        <v>61</v>
      </c>
      <c r="Q6" s="131" t="s">
        <v>476</v>
      </c>
      <c r="R6" s="131" t="s">
        <v>571</v>
      </c>
      <c r="S6" s="131" t="s">
        <v>274</v>
      </c>
      <c r="T6" s="131" t="s">
        <v>41</v>
      </c>
      <c r="U6" s="131" t="s">
        <v>3836</v>
      </c>
      <c r="V6" s="131" t="s">
        <v>573</v>
      </c>
      <c r="W6" s="132" t="s">
        <v>3986</v>
      </c>
      <c r="X6" s="19">
        <v>850000</v>
      </c>
      <c r="Y6" s="131"/>
      <c r="Z6" s="80"/>
      <c r="AA6" s="131"/>
      <c r="AB6" s="80"/>
      <c r="AC6" s="131"/>
      <c r="AD6" s="131" t="s">
        <v>2855</v>
      </c>
      <c r="AE6" s="131" t="s">
        <v>2855</v>
      </c>
      <c r="AF6" s="131" t="s">
        <v>3987</v>
      </c>
      <c r="AG6" s="131" t="s">
        <v>3615</v>
      </c>
      <c r="AH6" s="131" t="s">
        <v>3975</v>
      </c>
      <c r="AI6" s="131"/>
      <c r="AJ6" s="131"/>
      <c r="AK6" s="131" t="s">
        <v>2855</v>
      </c>
      <c r="AL6" s="80"/>
      <c r="AM6" s="131" t="s">
        <v>3988</v>
      </c>
      <c r="AN6" s="80">
        <v>45047</v>
      </c>
      <c r="AO6" s="131" t="s">
        <v>3832</v>
      </c>
      <c r="AP6" s="131" t="s">
        <v>483</v>
      </c>
      <c r="AQ6" s="131" t="s">
        <v>39</v>
      </c>
      <c r="AR6" s="131" t="s">
        <v>495</v>
      </c>
      <c r="AS6" s="131" t="s">
        <v>484</v>
      </c>
      <c r="AT6" s="131" t="s">
        <v>379</v>
      </c>
      <c r="AU6" s="131" t="s">
        <v>67</v>
      </c>
      <c r="AV6" s="131" t="s">
        <v>35</v>
      </c>
      <c r="AW6" s="131" t="s">
        <v>65</v>
      </c>
      <c r="AX6" s="131" t="s">
        <v>66</v>
      </c>
      <c r="AY6" s="66">
        <v>0</v>
      </c>
      <c r="AZ6" s="66">
        <v>0</v>
      </c>
      <c r="BA6" s="66">
        <v>0</v>
      </c>
      <c r="BB6" s="66">
        <v>0</v>
      </c>
      <c r="BC6" s="66">
        <v>0</v>
      </c>
    </row>
    <row r="7" spans="1:55" ht="28.8" x14ac:dyDescent="0.3">
      <c r="A7" s="131" t="s">
        <v>465</v>
      </c>
      <c r="B7" s="131" t="s">
        <v>466</v>
      </c>
      <c r="C7" s="131" t="s">
        <v>467</v>
      </c>
      <c r="D7" s="131" t="s">
        <v>468</v>
      </c>
      <c r="E7" s="131" t="s">
        <v>469</v>
      </c>
      <c r="F7" s="131" t="s">
        <v>470</v>
      </c>
      <c r="G7" s="131" t="s">
        <v>558</v>
      </c>
      <c r="H7" s="131" t="s">
        <v>57</v>
      </c>
      <c r="I7" s="131" t="s">
        <v>559</v>
      </c>
      <c r="J7" s="131" t="s">
        <v>58</v>
      </c>
      <c r="K7" s="131" t="s">
        <v>560</v>
      </c>
      <c r="L7" s="131" t="s">
        <v>59</v>
      </c>
      <c r="M7" s="131" t="s">
        <v>561</v>
      </c>
      <c r="N7" s="131" t="s">
        <v>60</v>
      </c>
      <c r="O7" s="131" t="s">
        <v>562</v>
      </c>
      <c r="P7" s="131" t="s">
        <v>61</v>
      </c>
      <c r="Q7" s="131" t="s">
        <v>577</v>
      </c>
      <c r="R7" s="131" t="s">
        <v>68</v>
      </c>
      <c r="S7" s="131" t="s">
        <v>274</v>
      </c>
      <c r="T7" s="131" t="s">
        <v>41</v>
      </c>
      <c r="U7" s="131" t="s">
        <v>70</v>
      </c>
      <c r="V7" s="131" t="s">
        <v>578</v>
      </c>
      <c r="W7" s="132" t="s">
        <v>3989</v>
      </c>
      <c r="X7" s="19">
        <v>300000</v>
      </c>
      <c r="Y7" s="131"/>
      <c r="Z7" s="80"/>
      <c r="AA7" s="131"/>
      <c r="AB7" s="80"/>
      <c r="AC7" s="131"/>
      <c r="AD7" s="131" t="s">
        <v>2855</v>
      </c>
      <c r="AE7" s="131" t="s">
        <v>2855</v>
      </c>
      <c r="AF7" s="131" t="s">
        <v>3990</v>
      </c>
      <c r="AG7" s="131" t="s">
        <v>3751</v>
      </c>
      <c r="AH7" s="131" t="s">
        <v>3975</v>
      </c>
      <c r="AI7" s="131"/>
      <c r="AJ7" s="131"/>
      <c r="AK7" s="131" t="s">
        <v>2855</v>
      </c>
      <c r="AL7" s="80"/>
      <c r="AM7" s="131" t="s">
        <v>3991</v>
      </c>
      <c r="AN7" s="80">
        <v>45050</v>
      </c>
      <c r="AO7" s="131" t="s">
        <v>3832</v>
      </c>
      <c r="AP7" s="131" t="s">
        <v>483</v>
      </c>
      <c r="AQ7" s="131" t="s">
        <v>39</v>
      </c>
      <c r="AR7" s="131" t="s">
        <v>495</v>
      </c>
      <c r="AS7" s="131" t="s">
        <v>484</v>
      </c>
      <c r="AT7" s="131" t="s">
        <v>380</v>
      </c>
      <c r="AU7" s="131" t="s">
        <v>69</v>
      </c>
      <c r="AV7" s="131" t="s">
        <v>35</v>
      </c>
      <c r="AW7" s="131" t="s">
        <v>65</v>
      </c>
      <c r="AX7" s="131" t="s">
        <v>66</v>
      </c>
      <c r="AY7" s="66">
        <v>0</v>
      </c>
      <c r="AZ7" s="66">
        <v>0</v>
      </c>
      <c r="BA7" s="66">
        <v>0</v>
      </c>
      <c r="BB7" s="66">
        <v>0</v>
      </c>
      <c r="BC7" s="66">
        <v>0</v>
      </c>
    </row>
    <row r="8" spans="1:55" ht="28.8" x14ac:dyDescent="0.3">
      <c r="A8" s="131" t="s">
        <v>465</v>
      </c>
      <c r="B8" s="131" t="s">
        <v>466</v>
      </c>
      <c r="C8" s="131" t="s">
        <v>467</v>
      </c>
      <c r="D8" s="131" t="s">
        <v>468</v>
      </c>
      <c r="E8" s="131" t="s">
        <v>469</v>
      </c>
      <c r="F8" s="131" t="s">
        <v>470</v>
      </c>
      <c r="G8" s="131" t="s">
        <v>558</v>
      </c>
      <c r="H8" s="131" t="s">
        <v>57</v>
      </c>
      <c r="I8" s="131" t="s">
        <v>559</v>
      </c>
      <c r="J8" s="131" t="s">
        <v>58</v>
      </c>
      <c r="K8" s="131" t="s">
        <v>560</v>
      </c>
      <c r="L8" s="131" t="s">
        <v>59</v>
      </c>
      <c r="M8" s="131" t="s">
        <v>561</v>
      </c>
      <c r="N8" s="131" t="s">
        <v>60</v>
      </c>
      <c r="O8" s="131" t="s">
        <v>562</v>
      </c>
      <c r="P8" s="131" t="s">
        <v>61</v>
      </c>
      <c r="Q8" s="131" t="s">
        <v>270</v>
      </c>
      <c r="R8" s="131" t="s">
        <v>208</v>
      </c>
      <c r="S8" s="131" t="s">
        <v>274</v>
      </c>
      <c r="T8" s="131" t="s">
        <v>41</v>
      </c>
      <c r="U8" s="131" t="s">
        <v>2872</v>
      </c>
      <c r="V8" s="131" t="s">
        <v>2873</v>
      </c>
      <c r="W8" s="132" t="s">
        <v>3992</v>
      </c>
      <c r="X8" s="19">
        <v>144900</v>
      </c>
      <c r="Y8" s="131"/>
      <c r="Z8" s="80"/>
      <c r="AA8" s="131"/>
      <c r="AB8" s="80"/>
      <c r="AC8" s="131"/>
      <c r="AD8" s="131" t="s">
        <v>2855</v>
      </c>
      <c r="AE8" s="131" t="s">
        <v>2855</v>
      </c>
      <c r="AF8" s="131" t="s">
        <v>3993</v>
      </c>
      <c r="AG8" s="131" t="s">
        <v>3994</v>
      </c>
      <c r="AH8" s="131" t="s">
        <v>3975</v>
      </c>
      <c r="AI8" s="131"/>
      <c r="AJ8" s="131"/>
      <c r="AK8" s="131" t="s">
        <v>2855</v>
      </c>
      <c r="AL8" s="80"/>
      <c r="AM8" s="131" t="s">
        <v>3995</v>
      </c>
      <c r="AN8" s="80">
        <v>45076</v>
      </c>
      <c r="AO8" s="131" t="s">
        <v>3832</v>
      </c>
      <c r="AP8" s="131" t="s">
        <v>483</v>
      </c>
      <c r="AQ8" s="131" t="s">
        <v>39</v>
      </c>
      <c r="AR8" s="131" t="s">
        <v>495</v>
      </c>
      <c r="AS8" s="131" t="s">
        <v>484</v>
      </c>
      <c r="AT8" s="131" t="s">
        <v>2064</v>
      </c>
      <c r="AU8" s="131" t="s">
        <v>209</v>
      </c>
      <c r="AV8" s="131" t="s">
        <v>35</v>
      </c>
      <c r="AW8" s="131" t="s">
        <v>65</v>
      </c>
      <c r="AX8" s="131" t="s">
        <v>66</v>
      </c>
      <c r="AY8" s="66">
        <v>0</v>
      </c>
      <c r="AZ8" s="66">
        <v>0</v>
      </c>
      <c r="BA8" s="66">
        <v>0</v>
      </c>
      <c r="BB8" s="66">
        <v>0</v>
      </c>
      <c r="BC8" s="66">
        <v>0</v>
      </c>
    </row>
    <row r="9" spans="1:55" ht="28.8" x14ac:dyDescent="0.3">
      <c r="A9" s="131" t="s">
        <v>465</v>
      </c>
      <c r="B9" s="131" t="s">
        <v>466</v>
      </c>
      <c r="C9" s="131" t="s">
        <v>467</v>
      </c>
      <c r="D9" s="131" t="s">
        <v>468</v>
      </c>
      <c r="E9" s="131" t="s">
        <v>469</v>
      </c>
      <c r="F9" s="131" t="s">
        <v>470</v>
      </c>
      <c r="G9" s="131" t="s">
        <v>558</v>
      </c>
      <c r="H9" s="131" t="s">
        <v>57</v>
      </c>
      <c r="I9" s="131" t="s">
        <v>559</v>
      </c>
      <c r="J9" s="131" t="s">
        <v>58</v>
      </c>
      <c r="K9" s="131" t="s">
        <v>560</v>
      </c>
      <c r="L9" s="131" t="s">
        <v>59</v>
      </c>
      <c r="M9" s="131" t="s">
        <v>561</v>
      </c>
      <c r="N9" s="131" t="s">
        <v>60</v>
      </c>
      <c r="O9" s="131" t="s">
        <v>562</v>
      </c>
      <c r="P9" s="131" t="s">
        <v>61</v>
      </c>
      <c r="Q9" s="131" t="s">
        <v>582</v>
      </c>
      <c r="R9" s="131" t="s">
        <v>71</v>
      </c>
      <c r="S9" s="131" t="s">
        <v>274</v>
      </c>
      <c r="T9" s="131" t="s">
        <v>41</v>
      </c>
      <c r="U9" s="131" t="s">
        <v>73</v>
      </c>
      <c r="V9" s="131" t="s">
        <v>583</v>
      </c>
      <c r="W9" s="132" t="s">
        <v>3996</v>
      </c>
      <c r="X9" s="19">
        <v>310000</v>
      </c>
      <c r="Y9" s="131"/>
      <c r="Z9" s="80"/>
      <c r="AA9" s="131"/>
      <c r="AB9" s="80"/>
      <c r="AC9" s="131"/>
      <c r="AD9" s="131" t="s">
        <v>2855</v>
      </c>
      <c r="AE9" s="131" t="s">
        <v>2855</v>
      </c>
      <c r="AF9" s="131" t="s">
        <v>3997</v>
      </c>
      <c r="AG9" s="131" t="s">
        <v>3994</v>
      </c>
      <c r="AH9" s="131" t="s">
        <v>3975</v>
      </c>
      <c r="AI9" s="131"/>
      <c r="AJ9" s="131"/>
      <c r="AK9" s="131" t="s">
        <v>2855</v>
      </c>
      <c r="AL9" s="80"/>
      <c r="AM9" s="131" t="s">
        <v>3998</v>
      </c>
      <c r="AN9" s="80">
        <v>45076</v>
      </c>
      <c r="AO9" s="131" t="s">
        <v>3832</v>
      </c>
      <c r="AP9" s="131" t="s">
        <v>483</v>
      </c>
      <c r="AQ9" s="131" t="s">
        <v>39</v>
      </c>
      <c r="AR9" s="131" t="s">
        <v>495</v>
      </c>
      <c r="AS9" s="131" t="s">
        <v>484</v>
      </c>
      <c r="AT9" s="131" t="s">
        <v>378</v>
      </c>
      <c r="AU9" s="131" t="s">
        <v>72</v>
      </c>
      <c r="AV9" s="131" t="s">
        <v>35</v>
      </c>
      <c r="AW9" s="131" t="s">
        <v>65</v>
      </c>
      <c r="AX9" s="131" t="s">
        <v>66</v>
      </c>
      <c r="AY9" s="66">
        <v>0</v>
      </c>
      <c r="AZ9" s="66">
        <v>0</v>
      </c>
      <c r="BA9" s="66">
        <v>0</v>
      </c>
      <c r="BB9" s="66">
        <v>0</v>
      </c>
      <c r="BC9" s="66">
        <v>0</v>
      </c>
    </row>
    <row r="10" spans="1:55" ht="28.8" x14ac:dyDescent="0.3">
      <c r="A10" s="131" t="s">
        <v>465</v>
      </c>
      <c r="B10" s="131" t="s">
        <v>466</v>
      </c>
      <c r="C10" s="131" t="s">
        <v>467</v>
      </c>
      <c r="D10" s="131" t="s">
        <v>468</v>
      </c>
      <c r="E10" s="131" t="s">
        <v>469</v>
      </c>
      <c r="F10" s="131" t="s">
        <v>470</v>
      </c>
      <c r="G10" s="131" t="s">
        <v>558</v>
      </c>
      <c r="H10" s="131" t="s">
        <v>57</v>
      </c>
      <c r="I10" s="131" t="s">
        <v>559</v>
      </c>
      <c r="J10" s="131" t="s">
        <v>58</v>
      </c>
      <c r="K10" s="131" t="s">
        <v>560</v>
      </c>
      <c r="L10" s="131" t="s">
        <v>59</v>
      </c>
      <c r="M10" s="131" t="s">
        <v>561</v>
      </c>
      <c r="N10" s="131" t="s">
        <v>60</v>
      </c>
      <c r="O10" s="131" t="s">
        <v>562</v>
      </c>
      <c r="P10" s="131" t="s">
        <v>61</v>
      </c>
      <c r="Q10" s="131" t="s">
        <v>582</v>
      </c>
      <c r="R10" s="131" t="s">
        <v>71</v>
      </c>
      <c r="S10" s="131" t="s">
        <v>274</v>
      </c>
      <c r="T10" s="131" t="s">
        <v>41</v>
      </c>
      <c r="U10" s="131" t="s">
        <v>73</v>
      </c>
      <c r="V10" s="131" t="s">
        <v>583</v>
      </c>
      <c r="W10" s="132" t="s">
        <v>3999</v>
      </c>
      <c r="X10" s="19">
        <v>1172000</v>
      </c>
      <c r="Y10" s="131"/>
      <c r="Z10" s="80"/>
      <c r="AA10" s="131"/>
      <c r="AB10" s="80"/>
      <c r="AC10" s="131"/>
      <c r="AD10" s="131" t="s">
        <v>2855</v>
      </c>
      <c r="AE10" s="131" t="s">
        <v>2855</v>
      </c>
      <c r="AF10" s="131" t="s">
        <v>4000</v>
      </c>
      <c r="AG10" s="131" t="s">
        <v>4001</v>
      </c>
      <c r="AH10" s="131" t="s">
        <v>3975</v>
      </c>
      <c r="AI10" s="131"/>
      <c r="AJ10" s="131"/>
      <c r="AK10" s="131" t="s">
        <v>2855</v>
      </c>
      <c r="AL10" s="80"/>
      <c r="AM10" s="131" t="s">
        <v>4002</v>
      </c>
      <c r="AN10" s="80">
        <v>45077</v>
      </c>
      <c r="AO10" s="131" t="s">
        <v>3832</v>
      </c>
      <c r="AP10" s="131" t="s">
        <v>483</v>
      </c>
      <c r="AQ10" s="131" t="s">
        <v>39</v>
      </c>
      <c r="AR10" s="131" t="s">
        <v>495</v>
      </c>
      <c r="AS10" s="131" t="s">
        <v>484</v>
      </c>
      <c r="AT10" s="131" t="s">
        <v>378</v>
      </c>
      <c r="AU10" s="131" t="s">
        <v>72</v>
      </c>
      <c r="AV10" s="131" t="s">
        <v>35</v>
      </c>
      <c r="AW10" s="131" t="s">
        <v>65</v>
      </c>
      <c r="AX10" s="131" t="s">
        <v>66</v>
      </c>
      <c r="AY10" s="66">
        <v>0</v>
      </c>
      <c r="AZ10" s="66">
        <v>0</v>
      </c>
      <c r="BA10" s="66">
        <v>0</v>
      </c>
      <c r="BB10" s="66">
        <v>0</v>
      </c>
      <c r="BC10" s="66">
        <v>0</v>
      </c>
    </row>
    <row r="11" spans="1:55" ht="28.8" x14ac:dyDescent="0.3">
      <c r="A11" s="131" t="s">
        <v>465</v>
      </c>
      <c r="B11" s="131" t="s">
        <v>466</v>
      </c>
      <c r="C11" s="131" t="s">
        <v>467</v>
      </c>
      <c r="D11" s="131" t="s">
        <v>468</v>
      </c>
      <c r="E11" s="131" t="s">
        <v>469</v>
      </c>
      <c r="F11" s="131" t="s">
        <v>470</v>
      </c>
      <c r="G11" s="131" t="s">
        <v>558</v>
      </c>
      <c r="H11" s="131" t="s">
        <v>57</v>
      </c>
      <c r="I11" s="131" t="s">
        <v>559</v>
      </c>
      <c r="J11" s="131" t="s">
        <v>58</v>
      </c>
      <c r="K11" s="131" t="s">
        <v>560</v>
      </c>
      <c r="L11" s="131" t="s">
        <v>59</v>
      </c>
      <c r="M11" s="131" t="s">
        <v>561</v>
      </c>
      <c r="N11" s="131" t="s">
        <v>60</v>
      </c>
      <c r="O11" s="131" t="s">
        <v>562</v>
      </c>
      <c r="P11" s="131" t="s">
        <v>61</v>
      </c>
      <c r="Q11" s="131" t="s">
        <v>582</v>
      </c>
      <c r="R11" s="131" t="s">
        <v>71</v>
      </c>
      <c r="S11" s="131" t="s">
        <v>274</v>
      </c>
      <c r="T11" s="131" t="s">
        <v>41</v>
      </c>
      <c r="U11" s="131" t="s">
        <v>73</v>
      </c>
      <c r="V11" s="131" t="s">
        <v>583</v>
      </c>
      <c r="W11" s="132" t="s">
        <v>4003</v>
      </c>
      <c r="X11" s="19">
        <v>360000</v>
      </c>
      <c r="Y11" s="131"/>
      <c r="Z11" s="80"/>
      <c r="AA11" s="131"/>
      <c r="AB11" s="80"/>
      <c r="AC11" s="131"/>
      <c r="AD11" s="131" t="s">
        <v>2855</v>
      </c>
      <c r="AE11" s="131" t="s">
        <v>2855</v>
      </c>
      <c r="AF11" s="131" t="s">
        <v>4004</v>
      </c>
      <c r="AG11" s="131" t="s">
        <v>4001</v>
      </c>
      <c r="AH11" s="131" t="s">
        <v>3975</v>
      </c>
      <c r="AI11" s="131"/>
      <c r="AJ11" s="131"/>
      <c r="AK11" s="131" t="s">
        <v>2855</v>
      </c>
      <c r="AL11" s="80"/>
      <c r="AM11" s="131" t="s">
        <v>4005</v>
      </c>
      <c r="AN11" s="80">
        <v>45077</v>
      </c>
      <c r="AO11" s="131" t="s">
        <v>3832</v>
      </c>
      <c r="AP11" s="131" t="s">
        <v>483</v>
      </c>
      <c r="AQ11" s="131" t="s">
        <v>39</v>
      </c>
      <c r="AR11" s="131" t="s">
        <v>495</v>
      </c>
      <c r="AS11" s="131" t="s">
        <v>484</v>
      </c>
      <c r="AT11" s="131" t="s">
        <v>378</v>
      </c>
      <c r="AU11" s="131" t="s">
        <v>72</v>
      </c>
      <c r="AV11" s="131" t="s">
        <v>35</v>
      </c>
      <c r="AW11" s="131" t="s">
        <v>65</v>
      </c>
      <c r="AX11" s="131" t="s">
        <v>66</v>
      </c>
      <c r="AY11" s="66">
        <v>0</v>
      </c>
      <c r="AZ11" s="66">
        <v>0</v>
      </c>
      <c r="BA11" s="66">
        <v>0</v>
      </c>
      <c r="BB11" s="66">
        <v>0</v>
      </c>
      <c r="BC11" s="66">
        <v>0</v>
      </c>
    </row>
    <row r="12" spans="1:55" ht="28.8" x14ac:dyDescent="0.3">
      <c r="A12" s="131" t="s">
        <v>465</v>
      </c>
      <c r="B12" s="131" t="s">
        <v>466</v>
      </c>
      <c r="C12" s="131" t="s">
        <v>467</v>
      </c>
      <c r="D12" s="131" t="s">
        <v>468</v>
      </c>
      <c r="E12" s="131" t="s">
        <v>469</v>
      </c>
      <c r="F12" s="131" t="s">
        <v>470</v>
      </c>
      <c r="G12" s="131" t="s">
        <v>558</v>
      </c>
      <c r="H12" s="131" t="s">
        <v>57</v>
      </c>
      <c r="I12" s="131" t="s">
        <v>559</v>
      </c>
      <c r="J12" s="131" t="s">
        <v>58</v>
      </c>
      <c r="K12" s="131" t="s">
        <v>560</v>
      </c>
      <c r="L12" s="131" t="s">
        <v>59</v>
      </c>
      <c r="M12" s="131" t="s">
        <v>561</v>
      </c>
      <c r="N12" s="131" t="s">
        <v>60</v>
      </c>
      <c r="O12" s="131" t="s">
        <v>562</v>
      </c>
      <c r="P12" s="131" t="s">
        <v>61</v>
      </c>
      <c r="Q12" s="131" t="s">
        <v>587</v>
      </c>
      <c r="R12" s="131" t="s">
        <v>588</v>
      </c>
      <c r="S12" s="131" t="s">
        <v>274</v>
      </c>
      <c r="T12" s="131" t="s">
        <v>41</v>
      </c>
      <c r="U12" s="131" t="s">
        <v>589</v>
      </c>
      <c r="V12" s="131" t="s">
        <v>110</v>
      </c>
      <c r="W12" s="132" t="s">
        <v>4006</v>
      </c>
      <c r="X12" s="19">
        <v>4092801</v>
      </c>
      <c r="Y12" s="131"/>
      <c r="Z12" s="80"/>
      <c r="AA12" s="131"/>
      <c r="AB12" s="80"/>
      <c r="AC12" s="131"/>
      <c r="AD12" s="131" t="s">
        <v>2855</v>
      </c>
      <c r="AE12" s="131" t="s">
        <v>2855</v>
      </c>
      <c r="AF12" s="131" t="s">
        <v>4007</v>
      </c>
      <c r="AG12" s="131" t="s">
        <v>3759</v>
      </c>
      <c r="AH12" s="131" t="s">
        <v>3975</v>
      </c>
      <c r="AI12" s="131"/>
      <c r="AJ12" s="131"/>
      <c r="AK12" s="131" t="s">
        <v>2855</v>
      </c>
      <c r="AL12" s="80"/>
      <c r="AM12" s="131" t="s">
        <v>4008</v>
      </c>
      <c r="AN12" s="80">
        <v>45051</v>
      </c>
      <c r="AO12" s="131" t="s">
        <v>3832</v>
      </c>
      <c r="AP12" s="131" t="s">
        <v>483</v>
      </c>
      <c r="AQ12" s="131" t="s">
        <v>39</v>
      </c>
      <c r="AR12" s="131" t="s">
        <v>495</v>
      </c>
      <c r="AS12" s="131" t="s">
        <v>484</v>
      </c>
      <c r="AT12" s="131" t="s">
        <v>592</v>
      </c>
      <c r="AU12" s="131" t="s">
        <v>294</v>
      </c>
      <c r="AV12" s="131" t="s">
        <v>35</v>
      </c>
      <c r="AW12" s="131" t="s">
        <v>36</v>
      </c>
      <c r="AX12" s="131" t="s">
        <v>47</v>
      </c>
      <c r="AY12" s="66">
        <v>0</v>
      </c>
      <c r="AZ12" s="66">
        <v>0</v>
      </c>
      <c r="BA12" s="66">
        <v>0</v>
      </c>
      <c r="BB12" s="66">
        <v>0</v>
      </c>
      <c r="BC12" s="66">
        <v>0</v>
      </c>
    </row>
    <row r="13" spans="1:55" ht="28.8" x14ac:dyDescent="0.3">
      <c r="A13" s="131" t="s">
        <v>465</v>
      </c>
      <c r="B13" s="131" t="s">
        <v>466</v>
      </c>
      <c r="C13" s="131" t="s">
        <v>467</v>
      </c>
      <c r="D13" s="131" t="s">
        <v>468</v>
      </c>
      <c r="E13" s="131" t="s">
        <v>469</v>
      </c>
      <c r="F13" s="131" t="s">
        <v>470</v>
      </c>
      <c r="G13" s="131" t="s">
        <v>558</v>
      </c>
      <c r="H13" s="131" t="s">
        <v>57</v>
      </c>
      <c r="I13" s="131" t="s">
        <v>559</v>
      </c>
      <c r="J13" s="131" t="s">
        <v>58</v>
      </c>
      <c r="K13" s="131" t="s">
        <v>560</v>
      </c>
      <c r="L13" s="131" t="s">
        <v>59</v>
      </c>
      <c r="M13" s="131" t="s">
        <v>596</v>
      </c>
      <c r="N13" s="131" t="s">
        <v>126</v>
      </c>
      <c r="O13" s="131" t="s">
        <v>597</v>
      </c>
      <c r="P13" s="131" t="s">
        <v>127</v>
      </c>
      <c r="Q13" s="131" t="s">
        <v>598</v>
      </c>
      <c r="R13" s="131" t="s">
        <v>128</v>
      </c>
      <c r="S13" s="131" t="s">
        <v>316</v>
      </c>
      <c r="T13" s="131" t="s">
        <v>129</v>
      </c>
      <c r="U13" s="131" t="s">
        <v>131</v>
      </c>
      <c r="V13" s="131" t="s">
        <v>599</v>
      </c>
      <c r="W13" s="132" t="s">
        <v>4009</v>
      </c>
      <c r="X13" s="19">
        <v>110000</v>
      </c>
      <c r="Y13" s="131"/>
      <c r="Z13" s="80"/>
      <c r="AA13" s="131"/>
      <c r="AB13" s="80"/>
      <c r="AC13" s="131"/>
      <c r="AD13" s="131" t="s">
        <v>2855</v>
      </c>
      <c r="AE13" s="131" t="s">
        <v>2855</v>
      </c>
      <c r="AF13" s="131" t="s">
        <v>4010</v>
      </c>
      <c r="AG13" s="131" t="s">
        <v>3696</v>
      </c>
      <c r="AH13" s="131" t="s">
        <v>3975</v>
      </c>
      <c r="AI13" s="131"/>
      <c r="AJ13" s="131"/>
      <c r="AK13" s="131" t="s">
        <v>2855</v>
      </c>
      <c r="AL13" s="80"/>
      <c r="AM13" s="131" t="s">
        <v>4011</v>
      </c>
      <c r="AN13" s="80">
        <v>45030</v>
      </c>
      <c r="AO13" s="131" t="s">
        <v>3832</v>
      </c>
      <c r="AP13" s="131" t="s">
        <v>483</v>
      </c>
      <c r="AQ13" s="131" t="s">
        <v>132</v>
      </c>
      <c r="AR13" s="131" t="s">
        <v>604</v>
      </c>
      <c r="AS13" s="131" t="s">
        <v>484</v>
      </c>
      <c r="AT13" s="131" t="s">
        <v>383</v>
      </c>
      <c r="AU13" s="131" t="s">
        <v>130</v>
      </c>
      <c r="AV13" s="131" t="s">
        <v>35</v>
      </c>
      <c r="AW13" s="131" t="s">
        <v>65</v>
      </c>
      <c r="AX13" s="131" t="s">
        <v>66</v>
      </c>
      <c r="AY13" s="66">
        <v>0</v>
      </c>
      <c r="AZ13" s="66">
        <v>0</v>
      </c>
      <c r="BA13" s="66">
        <v>0</v>
      </c>
      <c r="BB13" s="66">
        <v>0</v>
      </c>
      <c r="BC13" s="66">
        <v>0</v>
      </c>
    </row>
    <row r="14" spans="1:55" ht="28.8" x14ac:dyDescent="0.3">
      <c r="A14" s="131" t="s">
        <v>465</v>
      </c>
      <c r="B14" s="131" t="s">
        <v>466</v>
      </c>
      <c r="C14" s="131" t="s">
        <v>467</v>
      </c>
      <c r="D14" s="131" t="s">
        <v>468</v>
      </c>
      <c r="E14" s="131" t="s">
        <v>469</v>
      </c>
      <c r="F14" s="131" t="s">
        <v>470</v>
      </c>
      <c r="G14" s="131" t="s">
        <v>558</v>
      </c>
      <c r="H14" s="131" t="s">
        <v>57</v>
      </c>
      <c r="I14" s="131" t="s">
        <v>559</v>
      </c>
      <c r="J14" s="131" t="s">
        <v>58</v>
      </c>
      <c r="K14" s="131" t="s">
        <v>560</v>
      </c>
      <c r="L14" s="131" t="s">
        <v>59</v>
      </c>
      <c r="M14" s="131" t="s">
        <v>596</v>
      </c>
      <c r="N14" s="131" t="s">
        <v>126</v>
      </c>
      <c r="O14" s="131" t="s">
        <v>597</v>
      </c>
      <c r="P14" s="131" t="s">
        <v>127</v>
      </c>
      <c r="Q14" s="131" t="s">
        <v>598</v>
      </c>
      <c r="R14" s="131" t="s">
        <v>128</v>
      </c>
      <c r="S14" s="131" t="s">
        <v>316</v>
      </c>
      <c r="T14" s="131" t="s">
        <v>129</v>
      </c>
      <c r="U14" s="131" t="s">
        <v>204</v>
      </c>
      <c r="V14" s="131" t="s">
        <v>610</v>
      </c>
      <c r="W14" s="132" t="s">
        <v>4012</v>
      </c>
      <c r="X14" s="19">
        <v>360720</v>
      </c>
      <c r="Y14" s="131"/>
      <c r="Z14" s="80"/>
      <c r="AA14" s="131"/>
      <c r="AB14" s="80"/>
      <c r="AC14" s="131"/>
      <c r="AD14" s="131" t="s">
        <v>2855</v>
      </c>
      <c r="AE14" s="131" t="s">
        <v>2855</v>
      </c>
      <c r="AF14" s="131" t="s">
        <v>4013</v>
      </c>
      <c r="AG14" s="131" t="s">
        <v>3655</v>
      </c>
      <c r="AH14" s="131" t="s">
        <v>3975</v>
      </c>
      <c r="AI14" s="131"/>
      <c r="AJ14" s="131"/>
      <c r="AK14" s="131" t="s">
        <v>2855</v>
      </c>
      <c r="AL14" s="80"/>
      <c r="AM14" s="131" t="s">
        <v>4014</v>
      </c>
      <c r="AN14" s="80">
        <v>45048</v>
      </c>
      <c r="AO14" s="131" t="s">
        <v>3832</v>
      </c>
      <c r="AP14" s="131" t="s">
        <v>483</v>
      </c>
      <c r="AQ14" s="131" t="s">
        <v>132</v>
      </c>
      <c r="AR14" s="131" t="s">
        <v>604</v>
      </c>
      <c r="AS14" s="131" t="s">
        <v>484</v>
      </c>
      <c r="AT14" s="131" t="s">
        <v>383</v>
      </c>
      <c r="AU14" s="131" t="s">
        <v>130</v>
      </c>
      <c r="AV14" s="131" t="s">
        <v>35</v>
      </c>
      <c r="AW14" s="131" t="s">
        <v>65</v>
      </c>
      <c r="AX14" s="131" t="s">
        <v>66</v>
      </c>
      <c r="AY14" s="66">
        <v>0</v>
      </c>
      <c r="AZ14" s="66">
        <v>0</v>
      </c>
      <c r="BA14" s="66">
        <v>0</v>
      </c>
      <c r="BB14" s="66">
        <v>0</v>
      </c>
      <c r="BC14" s="66">
        <v>0</v>
      </c>
    </row>
    <row r="15" spans="1:55" ht="28.8" x14ac:dyDescent="0.3">
      <c r="A15" s="131" t="s">
        <v>465</v>
      </c>
      <c r="B15" s="131" t="s">
        <v>466</v>
      </c>
      <c r="C15" s="131" t="s">
        <v>467</v>
      </c>
      <c r="D15" s="131" t="s">
        <v>468</v>
      </c>
      <c r="E15" s="131" t="s">
        <v>469</v>
      </c>
      <c r="F15" s="131" t="s">
        <v>470</v>
      </c>
      <c r="G15" s="131" t="s">
        <v>558</v>
      </c>
      <c r="H15" s="131" t="s">
        <v>57</v>
      </c>
      <c r="I15" s="131" t="s">
        <v>559</v>
      </c>
      <c r="J15" s="131" t="s">
        <v>58</v>
      </c>
      <c r="K15" s="131" t="s">
        <v>560</v>
      </c>
      <c r="L15" s="131" t="s">
        <v>59</v>
      </c>
      <c r="M15" s="131" t="s">
        <v>596</v>
      </c>
      <c r="N15" s="131" t="s">
        <v>126</v>
      </c>
      <c r="O15" s="131" t="s">
        <v>597</v>
      </c>
      <c r="P15" s="131" t="s">
        <v>127</v>
      </c>
      <c r="Q15" s="131" t="s">
        <v>598</v>
      </c>
      <c r="R15" s="131" t="s">
        <v>128</v>
      </c>
      <c r="S15" s="131" t="s">
        <v>316</v>
      </c>
      <c r="T15" s="131" t="s">
        <v>129</v>
      </c>
      <c r="U15" s="131" t="s">
        <v>131</v>
      </c>
      <c r="V15" s="131" t="s">
        <v>599</v>
      </c>
      <c r="W15" s="132" t="s">
        <v>4015</v>
      </c>
      <c r="X15" s="19">
        <v>1993700</v>
      </c>
      <c r="Y15" s="131"/>
      <c r="Z15" s="80"/>
      <c r="AA15" s="131"/>
      <c r="AB15" s="80"/>
      <c r="AC15" s="131"/>
      <c r="AD15" s="131" t="s">
        <v>2855</v>
      </c>
      <c r="AE15" s="131" t="s">
        <v>2855</v>
      </c>
      <c r="AF15" s="131" t="s">
        <v>4016</v>
      </c>
      <c r="AG15" s="131" t="s">
        <v>3776</v>
      </c>
      <c r="AH15" s="131" t="s">
        <v>3975</v>
      </c>
      <c r="AI15" s="131"/>
      <c r="AJ15" s="131"/>
      <c r="AK15" s="131" t="s">
        <v>2855</v>
      </c>
      <c r="AL15" s="80"/>
      <c r="AM15" s="131" t="s">
        <v>4017</v>
      </c>
      <c r="AN15" s="80">
        <v>45061</v>
      </c>
      <c r="AO15" s="131" t="s">
        <v>3832</v>
      </c>
      <c r="AP15" s="131" t="s">
        <v>483</v>
      </c>
      <c r="AQ15" s="131" t="s">
        <v>132</v>
      </c>
      <c r="AR15" s="131" t="s">
        <v>604</v>
      </c>
      <c r="AS15" s="131" t="s">
        <v>484</v>
      </c>
      <c r="AT15" s="131" t="s">
        <v>383</v>
      </c>
      <c r="AU15" s="131" t="s">
        <v>130</v>
      </c>
      <c r="AV15" s="131" t="s">
        <v>35</v>
      </c>
      <c r="AW15" s="131" t="s">
        <v>65</v>
      </c>
      <c r="AX15" s="131" t="s">
        <v>66</v>
      </c>
      <c r="AY15" s="66">
        <v>0</v>
      </c>
      <c r="AZ15" s="66">
        <v>0</v>
      </c>
      <c r="BA15" s="66">
        <v>29906</v>
      </c>
      <c r="BB15" s="66">
        <v>0</v>
      </c>
      <c r="BC15" s="66">
        <v>0</v>
      </c>
    </row>
    <row r="16" spans="1:55" ht="28.8" x14ac:dyDescent="0.3">
      <c r="A16" s="131" t="s">
        <v>465</v>
      </c>
      <c r="B16" s="131" t="s">
        <v>466</v>
      </c>
      <c r="C16" s="131" t="s">
        <v>467</v>
      </c>
      <c r="D16" s="131" t="s">
        <v>468</v>
      </c>
      <c r="E16" s="131" t="s">
        <v>469</v>
      </c>
      <c r="F16" s="131" t="s">
        <v>470</v>
      </c>
      <c r="G16" s="131" t="s">
        <v>558</v>
      </c>
      <c r="H16" s="131" t="s">
        <v>57</v>
      </c>
      <c r="I16" s="131" t="s">
        <v>559</v>
      </c>
      <c r="J16" s="131" t="s">
        <v>58</v>
      </c>
      <c r="K16" s="131" t="s">
        <v>560</v>
      </c>
      <c r="L16" s="131" t="s">
        <v>59</v>
      </c>
      <c r="M16" s="131" t="s">
        <v>596</v>
      </c>
      <c r="N16" s="131" t="s">
        <v>126</v>
      </c>
      <c r="O16" s="131" t="s">
        <v>597</v>
      </c>
      <c r="P16" s="131" t="s">
        <v>127</v>
      </c>
      <c r="Q16" s="131" t="s">
        <v>598</v>
      </c>
      <c r="R16" s="131" t="s">
        <v>128</v>
      </c>
      <c r="S16" s="131" t="s">
        <v>316</v>
      </c>
      <c r="T16" s="131" t="s">
        <v>129</v>
      </c>
      <c r="U16" s="131" t="s">
        <v>131</v>
      </c>
      <c r="V16" s="131" t="s">
        <v>599</v>
      </c>
      <c r="W16" s="132" t="s">
        <v>4018</v>
      </c>
      <c r="X16" s="19">
        <v>2198000</v>
      </c>
      <c r="Y16" s="131"/>
      <c r="Z16" s="80"/>
      <c r="AA16" s="131"/>
      <c r="AB16" s="80"/>
      <c r="AC16" s="131"/>
      <c r="AD16" s="131" t="s">
        <v>2855</v>
      </c>
      <c r="AE16" s="131" t="s">
        <v>2855</v>
      </c>
      <c r="AF16" s="131" t="s">
        <v>4019</v>
      </c>
      <c r="AG16" s="131" t="s">
        <v>3776</v>
      </c>
      <c r="AH16" s="131" t="s">
        <v>3975</v>
      </c>
      <c r="AI16" s="131"/>
      <c r="AJ16" s="131"/>
      <c r="AK16" s="131" t="s">
        <v>2855</v>
      </c>
      <c r="AL16" s="80"/>
      <c r="AM16" s="131" t="s">
        <v>4020</v>
      </c>
      <c r="AN16" s="80">
        <v>45061</v>
      </c>
      <c r="AO16" s="131" t="s">
        <v>3832</v>
      </c>
      <c r="AP16" s="131" t="s">
        <v>483</v>
      </c>
      <c r="AQ16" s="131" t="s">
        <v>132</v>
      </c>
      <c r="AR16" s="131" t="s">
        <v>604</v>
      </c>
      <c r="AS16" s="131" t="s">
        <v>484</v>
      </c>
      <c r="AT16" s="131" t="s">
        <v>383</v>
      </c>
      <c r="AU16" s="131" t="s">
        <v>130</v>
      </c>
      <c r="AV16" s="131" t="s">
        <v>35</v>
      </c>
      <c r="AW16" s="131" t="s">
        <v>65</v>
      </c>
      <c r="AX16" s="131" t="s">
        <v>66</v>
      </c>
      <c r="AY16" s="66">
        <v>217820</v>
      </c>
      <c r="AZ16" s="66">
        <v>0</v>
      </c>
      <c r="BA16" s="66">
        <v>29703</v>
      </c>
      <c r="BB16" s="66">
        <v>0</v>
      </c>
      <c r="BC16" s="66">
        <v>0</v>
      </c>
    </row>
    <row r="17" spans="1:55" ht="28.8" x14ac:dyDescent="0.3">
      <c r="A17" s="131" t="s">
        <v>465</v>
      </c>
      <c r="B17" s="131" t="s">
        <v>466</v>
      </c>
      <c r="C17" s="131" t="s">
        <v>467</v>
      </c>
      <c r="D17" s="131" t="s">
        <v>468</v>
      </c>
      <c r="E17" s="131" t="s">
        <v>469</v>
      </c>
      <c r="F17" s="131" t="s">
        <v>470</v>
      </c>
      <c r="G17" s="131" t="s">
        <v>558</v>
      </c>
      <c r="H17" s="131" t="s">
        <v>57</v>
      </c>
      <c r="I17" s="131" t="s">
        <v>559</v>
      </c>
      <c r="J17" s="131" t="s">
        <v>58</v>
      </c>
      <c r="K17" s="131" t="s">
        <v>560</v>
      </c>
      <c r="L17" s="131" t="s">
        <v>59</v>
      </c>
      <c r="M17" s="131" t="s">
        <v>596</v>
      </c>
      <c r="N17" s="131" t="s">
        <v>126</v>
      </c>
      <c r="O17" s="131" t="s">
        <v>597</v>
      </c>
      <c r="P17" s="131" t="s">
        <v>127</v>
      </c>
      <c r="Q17" s="131" t="s">
        <v>598</v>
      </c>
      <c r="R17" s="131" t="s">
        <v>128</v>
      </c>
      <c r="S17" s="131" t="s">
        <v>316</v>
      </c>
      <c r="T17" s="131" t="s">
        <v>129</v>
      </c>
      <c r="U17" s="131" t="s">
        <v>134</v>
      </c>
      <c r="V17" s="131" t="s">
        <v>1654</v>
      </c>
      <c r="W17" s="132" t="s">
        <v>4021</v>
      </c>
      <c r="X17" s="19">
        <v>135100</v>
      </c>
      <c r="Y17" s="131"/>
      <c r="Z17" s="80"/>
      <c r="AA17" s="131"/>
      <c r="AB17" s="80"/>
      <c r="AC17" s="131"/>
      <c r="AD17" s="131" t="s">
        <v>2855</v>
      </c>
      <c r="AE17" s="131" t="s">
        <v>2855</v>
      </c>
      <c r="AF17" s="131" t="s">
        <v>4022</v>
      </c>
      <c r="AG17" s="131" t="s">
        <v>4023</v>
      </c>
      <c r="AH17" s="131" t="s">
        <v>3975</v>
      </c>
      <c r="AI17" s="131"/>
      <c r="AJ17" s="131"/>
      <c r="AK17" s="131" t="s">
        <v>2855</v>
      </c>
      <c r="AL17" s="80"/>
      <c r="AM17" s="131" t="s">
        <v>4024</v>
      </c>
      <c r="AN17" s="80">
        <v>45072</v>
      </c>
      <c r="AO17" s="131" t="s">
        <v>3832</v>
      </c>
      <c r="AP17" s="131" t="s">
        <v>483</v>
      </c>
      <c r="AQ17" s="131" t="s">
        <v>132</v>
      </c>
      <c r="AR17" s="131" t="s">
        <v>604</v>
      </c>
      <c r="AS17" s="131" t="s">
        <v>484</v>
      </c>
      <c r="AT17" s="131" t="s">
        <v>383</v>
      </c>
      <c r="AU17" s="131" t="s">
        <v>130</v>
      </c>
      <c r="AV17" s="131" t="s">
        <v>35</v>
      </c>
      <c r="AW17" s="131" t="s">
        <v>65</v>
      </c>
      <c r="AX17" s="131" t="s">
        <v>66</v>
      </c>
      <c r="AY17" s="66">
        <v>0</v>
      </c>
      <c r="AZ17" s="66">
        <v>0</v>
      </c>
      <c r="BA17" s="66">
        <v>0</v>
      </c>
      <c r="BB17" s="66">
        <v>0</v>
      </c>
      <c r="BC17" s="66">
        <v>0</v>
      </c>
    </row>
    <row r="18" spans="1:55" ht="28.8" x14ac:dyDescent="0.3">
      <c r="A18" s="131" t="s">
        <v>465</v>
      </c>
      <c r="B18" s="131" t="s">
        <v>466</v>
      </c>
      <c r="C18" s="131" t="s">
        <v>467</v>
      </c>
      <c r="D18" s="131" t="s">
        <v>468</v>
      </c>
      <c r="E18" s="131" t="s">
        <v>469</v>
      </c>
      <c r="F18" s="131" t="s">
        <v>470</v>
      </c>
      <c r="G18" s="131" t="s">
        <v>558</v>
      </c>
      <c r="H18" s="131" t="s">
        <v>57</v>
      </c>
      <c r="I18" s="131" t="s">
        <v>559</v>
      </c>
      <c r="J18" s="131" t="s">
        <v>58</v>
      </c>
      <c r="K18" s="131" t="s">
        <v>560</v>
      </c>
      <c r="L18" s="131" t="s">
        <v>59</v>
      </c>
      <c r="M18" s="131" t="s">
        <v>596</v>
      </c>
      <c r="N18" s="131" t="s">
        <v>126</v>
      </c>
      <c r="O18" s="131" t="s">
        <v>597</v>
      </c>
      <c r="P18" s="131" t="s">
        <v>127</v>
      </c>
      <c r="Q18" s="131" t="s">
        <v>598</v>
      </c>
      <c r="R18" s="131" t="s">
        <v>128</v>
      </c>
      <c r="S18" s="131" t="s">
        <v>316</v>
      </c>
      <c r="T18" s="131" t="s">
        <v>129</v>
      </c>
      <c r="U18" s="131" t="s">
        <v>134</v>
      </c>
      <c r="V18" s="131" t="s">
        <v>1654</v>
      </c>
      <c r="W18" s="132" t="s">
        <v>4025</v>
      </c>
      <c r="X18" s="19">
        <v>385000</v>
      </c>
      <c r="Y18" s="131"/>
      <c r="Z18" s="80"/>
      <c r="AA18" s="131"/>
      <c r="AB18" s="80"/>
      <c r="AC18" s="131"/>
      <c r="AD18" s="131" t="s">
        <v>2855</v>
      </c>
      <c r="AE18" s="131" t="s">
        <v>2855</v>
      </c>
      <c r="AF18" s="131" t="s">
        <v>4026</v>
      </c>
      <c r="AG18" s="131" t="s">
        <v>4023</v>
      </c>
      <c r="AH18" s="131" t="s">
        <v>3975</v>
      </c>
      <c r="AI18" s="131"/>
      <c r="AJ18" s="131"/>
      <c r="AK18" s="131" t="s">
        <v>2855</v>
      </c>
      <c r="AL18" s="80"/>
      <c r="AM18" s="131" t="s">
        <v>4027</v>
      </c>
      <c r="AN18" s="80">
        <v>45072</v>
      </c>
      <c r="AO18" s="131" t="s">
        <v>3832</v>
      </c>
      <c r="AP18" s="131" t="s">
        <v>483</v>
      </c>
      <c r="AQ18" s="131" t="s">
        <v>132</v>
      </c>
      <c r="AR18" s="131" t="s">
        <v>604</v>
      </c>
      <c r="AS18" s="131" t="s">
        <v>484</v>
      </c>
      <c r="AT18" s="131" t="s">
        <v>383</v>
      </c>
      <c r="AU18" s="131" t="s">
        <v>130</v>
      </c>
      <c r="AV18" s="131" t="s">
        <v>35</v>
      </c>
      <c r="AW18" s="131" t="s">
        <v>65</v>
      </c>
      <c r="AX18" s="131" t="s">
        <v>66</v>
      </c>
      <c r="AY18" s="66">
        <v>0</v>
      </c>
      <c r="AZ18" s="66">
        <v>0</v>
      </c>
      <c r="BA18" s="66">
        <v>0</v>
      </c>
      <c r="BB18" s="66">
        <v>0</v>
      </c>
      <c r="BC18" s="66">
        <v>0</v>
      </c>
    </row>
    <row r="19" spans="1:55" ht="28.8" x14ac:dyDescent="0.3">
      <c r="A19" s="131" t="s">
        <v>465</v>
      </c>
      <c r="B19" s="131" t="s">
        <v>466</v>
      </c>
      <c r="C19" s="131" t="s">
        <v>467</v>
      </c>
      <c r="D19" s="131" t="s">
        <v>468</v>
      </c>
      <c r="E19" s="131" t="s">
        <v>469</v>
      </c>
      <c r="F19" s="131" t="s">
        <v>470</v>
      </c>
      <c r="G19" s="131" t="s">
        <v>558</v>
      </c>
      <c r="H19" s="131" t="s">
        <v>57</v>
      </c>
      <c r="I19" s="131" t="s">
        <v>559</v>
      </c>
      <c r="J19" s="131" t="s">
        <v>58</v>
      </c>
      <c r="K19" s="131" t="s">
        <v>560</v>
      </c>
      <c r="L19" s="131" t="s">
        <v>59</v>
      </c>
      <c r="M19" s="131" t="s">
        <v>596</v>
      </c>
      <c r="N19" s="131" t="s">
        <v>126</v>
      </c>
      <c r="O19" s="131" t="s">
        <v>597</v>
      </c>
      <c r="P19" s="131" t="s">
        <v>127</v>
      </c>
      <c r="Q19" s="131" t="s">
        <v>598</v>
      </c>
      <c r="R19" s="131" t="s">
        <v>128</v>
      </c>
      <c r="S19" s="131" t="s">
        <v>316</v>
      </c>
      <c r="T19" s="131" t="s">
        <v>129</v>
      </c>
      <c r="U19" s="131" t="s">
        <v>134</v>
      </c>
      <c r="V19" s="131" t="s">
        <v>1654</v>
      </c>
      <c r="W19" s="132" t="s">
        <v>4028</v>
      </c>
      <c r="X19" s="19">
        <v>1100000</v>
      </c>
      <c r="Y19" s="131"/>
      <c r="Z19" s="80"/>
      <c r="AA19" s="131"/>
      <c r="AB19" s="80"/>
      <c r="AC19" s="131"/>
      <c r="AD19" s="131" t="s">
        <v>2855</v>
      </c>
      <c r="AE19" s="131" t="s">
        <v>2855</v>
      </c>
      <c r="AF19" s="131" t="s">
        <v>4029</v>
      </c>
      <c r="AG19" s="131" t="s">
        <v>3994</v>
      </c>
      <c r="AH19" s="131" t="s">
        <v>3975</v>
      </c>
      <c r="AI19" s="131"/>
      <c r="AJ19" s="131"/>
      <c r="AK19" s="131" t="s">
        <v>2855</v>
      </c>
      <c r="AL19" s="80"/>
      <c r="AM19" s="131" t="s">
        <v>4030</v>
      </c>
      <c r="AN19" s="80">
        <v>45076</v>
      </c>
      <c r="AO19" s="131" t="s">
        <v>3832</v>
      </c>
      <c r="AP19" s="131" t="s">
        <v>483</v>
      </c>
      <c r="AQ19" s="131" t="s">
        <v>132</v>
      </c>
      <c r="AR19" s="131" t="s">
        <v>604</v>
      </c>
      <c r="AS19" s="131" t="s">
        <v>484</v>
      </c>
      <c r="AT19" s="131" t="s">
        <v>383</v>
      </c>
      <c r="AU19" s="131" t="s">
        <v>130</v>
      </c>
      <c r="AV19" s="131" t="s">
        <v>35</v>
      </c>
      <c r="AW19" s="131" t="s">
        <v>65</v>
      </c>
      <c r="AX19" s="131" t="s">
        <v>66</v>
      </c>
      <c r="AY19" s="66">
        <v>0</v>
      </c>
      <c r="AZ19" s="66">
        <v>0</v>
      </c>
      <c r="BA19" s="66">
        <v>0</v>
      </c>
      <c r="BB19" s="66">
        <v>0</v>
      </c>
      <c r="BC19" s="66">
        <v>0</v>
      </c>
    </row>
    <row r="20" spans="1:55" ht="28.8" x14ac:dyDescent="0.3">
      <c r="A20" s="131" t="s">
        <v>465</v>
      </c>
      <c r="B20" s="131" t="s">
        <v>466</v>
      </c>
      <c r="C20" s="131" t="s">
        <v>467</v>
      </c>
      <c r="D20" s="131" t="s">
        <v>468</v>
      </c>
      <c r="E20" s="131" t="s">
        <v>469</v>
      </c>
      <c r="F20" s="131" t="s">
        <v>470</v>
      </c>
      <c r="G20" s="131" t="s">
        <v>558</v>
      </c>
      <c r="H20" s="131" t="s">
        <v>57</v>
      </c>
      <c r="I20" s="131" t="s">
        <v>559</v>
      </c>
      <c r="J20" s="131" t="s">
        <v>58</v>
      </c>
      <c r="K20" s="131" t="s">
        <v>560</v>
      </c>
      <c r="L20" s="131" t="s">
        <v>59</v>
      </c>
      <c r="M20" s="131" t="s">
        <v>596</v>
      </c>
      <c r="N20" s="131" t="s">
        <v>126</v>
      </c>
      <c r="O20" s="131" t="s">
        <v>597</v>
      </c>
      <c r="P20" s="131" t="s">
        <v>127</v>
      </c>
      <c r="Q20" s="131" t="s">
        <v>598</v>
      </c>
      <c r="R20" s="131" t="s">
        <v>128</v>
      </c>
      <c r="S20" s="131" t="s">
        <v>316</v>
      </c>
      <c r="T20" s="131" t="s">
        <v>129</v>
      </c>
      <c r="U20" s="131" t="s">
        <v>134</v>
      </c>
      <c r="V20" s="131" t="s">
        <v>1654</v>
      </c>
      <c r="W20" s="132" t="s">
        <v>4031</v>
      </c>
      <c r="X20" s="19">
        <v>1904000</v>
      </c>
      <c r="Y20" s="131"/>
      <c r="Z20" s="80"/>
      <c r="AA20" s="131"/>
      <c r="AB20" s="80"/>
      <c r="AC20" s="131"/>
      <c r="AD20" s="131" t="s">
        <v>2855</v>
      </c>
      <c r="AE20" s="131" t="s">
        <v>2855</v>
      </c>
      <c r="AF20" s="131" t="s">
        <v>4032</v>
      </c>
      <c r="AG20" s="131" t="s">
        <v>3994</v>
      </c>
      <c r="AH20" s="131" t="s">
        <v>3975</v>
      </c>
      <c r="AI20" s="131"/>
      <c r="AJ20" s="131"/>
      <c r="AK20" s="131" t="s">
        <v>2855</v>
      </c>
      <c r="AL20" s="80"/>
      <c r="AM20" s="131" t="s">
        <v>4033</v>
      </c>
      <c r="AN20" s="80">
        <v>45076</v>
      </c>
      <c r="AO20" s="131" t="s">
        <v>3832</v>
      </c>
      <c r="AP20" s="131" t="s">
        <v>483</v>
      </c>
      <c r="AQ20" s="131" t="s">
        <v>132</v>
      </c>
      <c r="AR20" s="131" t="s">
        <v>604</v>
      </c>
      <c r="AS20" s="131" t="s">
        <v>484</v>
      </c>
      <c r="AT20" s="131" t="s">
        <v>383</v>
      </c>
      <c r="AU20" s="131" t="s">
        <v>130</v>
      </c>
      <c r="AV20" s="131" t="s">
        <v>35</v>
      </c>
      <c r="AW20" s="131" t="s">
        <v>65</v>
      </c>
      <c r="AX20" s="131" t="s">
        <v>66</v>
      </c>
      <c r="AY20" s="66">
        <v>0</v>
      </c>
      <c r="AZ20" s="66">
        <v>0</v>
      </c>
      <c r="BA20" s="66">
        <v>0</v>
      </c>
      <c r="BB20" s="66">
        <v>0</v>
      </c>
      <c r="BC20" s="66">
        <v>0</v>
      </c>
    </row>
    <row r="21" spans="1:55" ht="28.8" x14ac:dyDescent="0.3">
      <c r="A21" s="131" t="s">
        <v>465</v>
      </c>
      <c r="B21" s="131" t="s">
        <v>466</v>
      </c>
      <c r="C21" s="131" t="s">
        <v>467</v>
      </c>
      <c r="D21" s="131" t="s">
        <v>468</v>
      </c>
      <c r="E21" s="131" t="s">
        <v>469</v>
      </c>
      <c r="F21" s="131" t="s">
        <v>470</v>
      </c>
      <c r="G21" s="131" t="s">
        <v>558</v>
      </c>
      <c r="H21" s="131" t="s">
        <v>57</v>
      </c>
      <c r="I21" s="131" t="s">
        <v>559</v>
      </c>
      <c r="J21" s="131" t="s">
        <v>58</v>
      </c>
      <c r="K21" s="131" t="s">
        <v>560</v>
      </c>
      <c r="L21" s="131" t="s">
        <v>59</v>
      </c>
      <c r="M21" s="131" t="s">
        <v>596</v>
      </c>
      <c r="N21" s="131" t="s">
        <v>126</v>
      </c>
      <c r="O21" s="131" t="s">
        <v>597</v>
      </c>
      <c r="P21" s="131" t="s">
        <v>127</v>
      </c>
      <c r="Q21" s="131" t="s">
        <v>598</v>
      </c>
      <c r="R21" s="131" t="s">
        <v>128</v>
      </c>
      <c r="S21" s="131" t="s">
        <v>316</v>
      </c>
      <c r="T21" s="131" t="s">
        <v>129</v>
      </c>
      <c r="U21" s="131" t="s">
        <v>134</v>
      </c>
      <c r="V21" s="131" t="s">
        <v>1654</v>
      </c>
      <c r="W21" s="132" t="s">
        <v>4034</v>
      </c>
      <c r="X21" s="19">
        <v>1320000</v>
      </c>
      <c r="Y21" s="131"/>
      <c r="Z21" s="80"/>
      <c r="AA21" s="131"/>
      <c r="AB21" s="80"/>
      <c r="AC21" s="131"/>
      <c r="AD21" s="131" t="s">
        <v>2855</v>
      </c>
      <c r="AE21" s="131" t="s">
        <v>2855</v>
      </c>
      <c r="AF21" s="131" t="s">
        <v>4035</v>
      </c>
      <c r="AG21" s="131" t="s">
        <v>4001</v>
      </c>
      <c r="AH21" s="131" t="s">
        <v>3975</v>
      </c>
      <c r="AI21" s="131"/>
      <c r="AJ21" s="131"/>
      <c r="AK21" s="131" t="s">
        <v>2855</v>
      </c>
      <c r="AL21" s="80"/>
      <c r="AM21" s="131" t="s">
        <v>4036</v>
      </c>
      <c r="AN21" s="80">
        <v>45077</v>
      </c>
      <c r="AO21" s="131" t="s">
        <v>3832</v>
      </c>
      <c r="AP21" s="131" t="s">
        <v>483</v>
      </c>
      <c r="AQ21" s="131" t="s">
        <v>132</v>
      </c>
      <c r="AR21" s="131" t="s">
        <v>604</v>
      </c>
      <c r="AS21" s="131" t="s">
        <v>484</v>
      </c>
      <c r="AT21" s="131" t="s">
        <v>383</v>
      </c>
      <c r="AU21" s="131" t="s">
        <v>130</v>
      </c>
      <c r="AV21" s="131" t="s">
        <v>35</v>
      </c>
      <c r="AW21" s="131" t="s">
        <v>65</v>
      </c>
      <c r="AX21" s="131" t="s">
        <v>66</v>
      </c>
      <c r="AY21" s="66">
        <v>0</v>
      </c>
      <c r="AZ21" s="66">
        <v>0</v>
      </c>
      <c r="BA21" s="66">
        <v>0</v>
      </c>
      <c r="BB21" s="66">
        <v>0</v>
      </c>
      <c r="BC21" s="66">
        <v>0</v>
      </c>
    </row>
    <row r="22" spans="1:55" ht="28.8" x14ac:dyDescent="0.3">
      <c r="A22" s="131" t="s">
        <v>465</v>
      </c>
      <c r="B22" s="131" t="s">
        <v>466</v>
      </c>
      <c r="C22" s="131" t="s">
        <v>467</v>
      </c>
      <c r="D22" s="131" t="s">
        <v>468</v>
      </c>
      <c r="E22" s="131" t="s">
        <v>469</v>
      </c>
      <c r="F22" s="131" t="s">
        <v>470</v>
      </c>
      <c r="G22" s="131" t="s">
        <v>558</v>
      </c>
      <c r="H22" s="131" t="s">
        <v>57</v>
      </c>
      <c r="I22" s="131" t="s">
        <v>559</v>
      </c>
      <c r="J22" s="131" t="s">
        <v>58</v>
      </c>
      <c r="K22" s="131" t="s">
        <v>560</v>
      </c>
      <c r="L22" s="131" t="s">
        <v>59</v>
      </c>
      <c r="M22" s="131" t="s">
        <v>596</v>
      </c>
      <c r="N22" s="131" t="s">
        <v>126</v>
      </c>
      <c r="O22" s="131" t="s">
        <v>597</v>
      </c>
      <c r="P22" s="131" t="s">
        <v>127</v>
      </c>
      <c r="Q22" s="131" t="s">
        <v>598</v>
      </c>
      <c r="R22" s="131" t="s">
        <v>128</v>
      </c>
      <c r="S22" s="131" t="s">
        <v>316</v>
      </c>
      <c r="T22" s="131" t="s">
        <v>129</v>
      </c>
      <c r="U22" s="131" t="s">
        <v>134</v>
      </c>
      <c r="V22" s="131" t="s">
        <v>1654</v>
      </c>
      <c r="W22" s="132" t="s">
        <v>4037</v>
      </c>
      <c r="X22" s="19">
        <v>3300000</v>
      </c>
      <c r="Y22" s="131"/>
      <c r="Z22" s="80"/>
      <c r="AA22" s="131"/>
      <c r="AB22" s="80"/>
      <c r="AC22" s="131"/>
      <c r="AD22" s="131" t="s">
        <v>2855</v>
      </c>
      <c r="AE22" s="131" t="s">
        <v>2855</v>
      </c>
      <c r="AF22" s="131" t="s">
        <v>4038</v>
      </c>
      <c r="AG22" s="131" t="s">
        <v>4001</v>
      </c>
      <c r="AH22" s="131" t="s">
        <v>3975</v>
      </c>
      <c r="AI22" s="131"/>
      <c r="AJ22" s="131"/>
      <c r="AK22" s="131" t="s">
        <v>2855</v>
      </c>
      <c r="AL22" s="80"/>
      <c r="AM22" s="131" t="s">
        <v>4039</v>
      </c>
      <c r="AN22" s="80">
        <v>45077</v>
      </c>
      <c r="AO22" s="131" t="s">
        <v>3832</v>
      </c>
      <c r="AP22" s="131" t="s">
        <v>483</v>
      </c>
      <c r="AQ22" s="131" t="s">
        <v>132</v>
      </c>
      <c r="AR22" s="131" t="s">
        <v>604</v>
      </c>
      <c r="AS22" s="131" t="s">
        <v>484</v>
      </c>
      <c r="AT22" s="131" t="s">
        <v>383</v>
      </c>
      <c r="AU22" s="131" t="s">
        <v>130</v>
      </c>
      <c r="AV22" s="131" t="s">
        <v>35</v>
      </c>
      <c r="AW22" s="131" t="s">
        <v>65</v>
      </c>
      <c r="AX22" s="131" t="s">
        <v>66</v>
      </c>
      <c r="AY22" s="66">
        <v>0</v>
      </c>
      <c r="AZ22" s="66">
        <v>0</v>
      </c>
      <c r="BA22" s="66">
        <v>99000</v>
      </c>
      <c r="BB22" s="66">
        <v>0</v>
      </c>
      <c r="BC22" s="66">
        <v>0</v>
      </c>
    </row>
    <row r="23" spans="1:55" ht="28.8" x14ac:dyDescent="0.3">
      <c r="A23" s="131" t="s">
        <v>465</v>
      </c>
      <c r="B23" s="131" t="s">
        <v>466</v>
      </c>
      <c r="C23" s="131" t="s">
        <v>467</v>
      </c>
      <c r="D23" s="131" t="s">
        <v>468</v>
      </c>
      <c r="E23" s="131" t="s">
        <v>469</v>
      </c>
      <c r="F23" s="131" t="s">
        <v>470</v>
      </c>
      <c r="G23" s="131" t="s">
        <v>558</v>
      </c>
      <c r="H23" s="131" t="s">
        <v>57</v>
      </c>
      <c r="I23" s="131" t="s">
        <v>559</v>
      </c>
      <c r="J23" s="131" t="s">
        <v>58</v>
      </c>
      <c r="K23" s="131" t="s">
        <v>560</v>
      </c>
      <c r="L23" s="131" t="s">
        <v>59</v>
      </c>
      <c r="M23" s="131" t="s">
        <v>596</v>
      </c>
      <c r="N23" s="131" t="s">
        <v>126</v>
      </c>
      <c r="O23" s="131" t="s">
        <v>597</v>
      </c>
      <c r="P23" s="131" t="s">
        <v>127</v>
      </c>
      <c r="Q23" s="131" t="s">
        <v>598</v>
      </c>
      <c r="R23" s="131" t="s">
        <v>128</v>
      </c>
      <c r="S23" s="131" t="s">
        <v>276</v>
      </c>
      <c r="T23" s="131" t="s">
        <v>98</v>
      </c>
      <c r="U23" s="131" t="s">
        <v>89</v>
      </c>
      <c r="V23" s="131" t="s">
        <v>1689</v>
      </c>
      <c r="W23" s="132" t="s">
        <v>4040</v>
      </c>
      <c r="X23" s="19">
        <v>995000</v>
      </c>
      <c r="Y23" s="131"/>
      <c r="Z23" s="80"/>
      <c r="AA23" s="131"/>
      <c r="AB23" s="80"/>
      <c r="AC23" s="131"/>
      <c r="AD23" s="131" t="s">
        <v>2855</v>
      </c>
      <c r="AE23" s="131" t="s">
        <v>2855</v>
      </c>
      <c r="AF23" s="131" t="s">
        <v>4041</v>
      </c>
      <c r="AG23" s="131" t="s">
        <v>3863</v>
      </c>
      <c r="AH23" s="131" t="s">
        <v>3975</v>
      </c>
      <c r="AI23" s="131"/>
      <c r="AJ23" s="131"/>
      <c r="AK23" s="131" t="s">
        <v>2855</v>
      </c>
      <c r="AL23" s="80"/>
      <c r="AM23" s="131" t="s">
        <v>4042</v>
      </c>
      <c r="AN23" s="80">
        <v>45055</v>
      </c>
      <c r="AO23" s="131" t="s">
        <v>3832</v>
      </c>
      <c r="AP23" s="131" t="s">
        <v>483</v>
      </c>
      <c r="AQ23" s="131" t="s">
        <v>132</v>
      </c>
      <c r="AR23" s="131" t="s">
        <v>629</v>
      </c>
      <c r="AS23" s="131" t="s">
        <v>484</v>
      </c>
      <c r="AT23" s="131" t="s">
        <v>383</v>
      </c>
      <c r="AU23" s="131" t="s">
        <v>136</v>
      </c>
      <c r="AV23" s="131" t="s">
        <v>35</v>
      </c>
      <c r="AW23" s="131" t="s">
        <v>65</v>
      </c>
      <c r="AX23" s="131" t="s">
        <v>66</v>
      </c>
      <c r="AY23" s="66">
        <v>0</v>
      </c>
      <c r="AZ23" s="66">
        <v>0</v>
      </c>
      <c r="BA23" s="66">
        <v>0</v>
      </c>
      <c r="BB23" s="66">
        <v>0</v>
      </c>
      <c r="BC23" s="66">
        <v>0</v>
      </c>
    </row>
    <row r="24" spans="1:55" ht="28.8" x14ac:dyDescent="0.3">
      <c r="A24" s="131" t="s">
        <v>465</v>
      </c>
      <c r="B24" s="131" t="s">
        <v>466</v>
      </c>
      <c r="C24" s="131" t="s">
        <v>467</v>
      </c>
      <c r="D24" s="131" t="s">
        <v>468</v>
      </c>
      <c r="E24" s="131" t="s">
        <v>469</v>
      </c>
      <c r="F24" s="131" t="s">
        <v>470</v>
      </c>
      <c r="G24" s="131" t="s">
        <v>558</v>
      </c>
      <c r="H24" s="131" t="s">
        <v>57</v>
      </c>
      <c r="I24" s="131" t="s">
        <v>559</v>
      </c>
      <c r="J24" s="131" t="s">
        <v>58</v>
      </c>
      <c r="K24" s="131" t="s">
        <v>560</v>
      </c>
      <c r="L24" s="131" t="s">
        <v>59</v>
      </c>
      <c r="M24" s="131" t="s">
        <v>596</v>
      </c>
      <c r="N24" s="131" t="s">
        <v>126</v>
      </c>
      <c r="O24" s="131" t="s">
        <v>597</v>
      </c>
      <c r="P24" s="131" t="s">
        <v>127</v>
      </c>
      <c r="Q24" s="131" t="s">
        <v>598</v>
      </c>
      <c r="R24" s="131" t="s">
        <v>128</v>
      </c>
      <c r="S24" s="131" t="s">
        <v>276</v>
      </c>
      <c r="T24" s="131" t="s">
        <v>98</v>
      </c>
      <c r="U24" s="131" t="s">
        <v>89</v>
      </c>
      <c r="V24" s="131" t="s">
        <v>1689</v>
      </c>
      <c r="W24" s="132" t="s">
        <v>4043</v>
      </c>
      <c r="X24" s="19">
        <v>992000</v>
      </c>
      <c r="Y24" s="131"/>
      <c r="Z24" s="80"/>
      <c r="AA24" s="131"/>
      <c r="AB24" s="80"/>
      <c r="AC24" s="131"/>
      <c r="AD24" s="131" t="s">
        <v>2855</v>
      </c>
      <c r="AE24" s="131" t="s">
        <v>2855</v>
      </c>
      <c r="AF24" s="131" t="s">
        <v>4044</v>
      </c>
      <c r="AG24" s="131" t="s">
        <v>3863</v>
      </c>
      <c r="AH24" s="131" t="s">
        <v>3975</v>
      </c>
      <c r="AI24" s="131"/>
      <c r="AJ24" s="131"/>
      <c r="AK24" s="131" t="s">
        <v>2855</v>
      </c>
      <c r="AL24" s="80"/>
      <c r="AM24" s="131" t="s">
        <v>4045</v>
      </c>
      <c r="AN24" s="80">
        <v>45055</v>
      </c>
      <c r="AO24" s="131" t="s">
        <v>3832</v>
      </c>
      <c r="AP24" s="131" t="s">
        <v>483</v>
      </c>
      <c r="AQ24" s="131" t="s">
        <v>132</v>
      </c>
      <c r="AR24" s="131" t="s">
        <v>629</v>
      </c>
      <c r="AS24" s="131" t="s">
        <v>484</v>
      </c>
      <c r="AT24" s="131" t="s">
        <v>383</v>
      </c>
      <c r="AU24" s="131" t="s">
        <v>136</v>
      </c>
      <c r="AV24" s="131" t="s">
        <v>35</v>
      </c>
      <c r="AW24" s="131" t="s">
        <v>65</v>
      </c>
      <c r="AX24" s="131" t="s">
        <v>66</v>
      </c>
      <c r="AY24" s="66">
        <v>0</v>
      </c>
      <c r="AZ24" s="66">
        <v>0</v>
      </c>
      <c r="BA24" s="66">
        <v>0</v>
      </c>
      <c r="BB24" s="66">
        <v>0</v>
      </c>
      <c r="BC24" s="66">
        <v>0</v>
      </c>
    </row>
    <row r="25" spans="1:55" ht="28.8" x14ac:dyDescent="0.3">
      <c r="A25" s="131" t="s">
        <v>465</v>
      </c>
      <c r="B25" s="131" t="s">
        <v>466</v>
      </c>
      <c r="C25" s="131" t="s">
        <v>467</v>
      </c>
      <c r="D25" s="131" t="s">
        <v>468</v>
      </c>
      <c r="E25" s="131" t="s">
        <v>469</v>
      </c>
      <c r="F25" s="131" t="s">
        <v>470</v>
      </c>
      <c r="G25" s="131" t="s">
        <v>558</v>
      </c>
      <c r="H25" s="131" t="s">
        <v>57</v>
      </c>
      <c r="I25" s="131" t="s">
        <v>559</v>
      </c>
      <c r="J25" s="131" t="s">
        <v>58</v>
      </c>
      <c r="K25" s="131" t="s">
        <v>560</v>
      </c>
      <c r="L25" s="131" t="s">
        <v>59</v>
      </c>
      <c r="M25" s="131" t="s">
        <v>596</v>
      </c>
      <c r="N25" s="131" t="s">
        <v>126</v>
      </c>
      <c r="O25" s="131" t="s">
        <v>597</v>
      </c>
      <c r="P25" s="131" t="s">
        <v>127</v>
      </c>
      <c r="Q25" s="131" t="s">
        <v>598</v>
      </c>
      <c r="R25" s="131" t="s">
        <v>128</v>
      </c>
      <c r="S25" s="131" t="s">
        <v>276</v>
      </c>
      <c r="T25" s="131" t="s">
        <v>98</v>
      </c>
      <c r="U25" s="131" t="s">
        <v>89</v>
      </c>
      <c r="V25" s="131" t="s">
        <v>1689</v>
      </c>
      <c r="W25" s="132" t="s">
        <v>4046</v>
      </c>
      <c r="X25" s="19">
        <v>998000</v>
      </c>
      <c r="Y25" s="131"/>
      <c r="Z25" s="80"/>
      <c r="AA25" s="131"/>
      <c r="AB25" s="80"/>
      <c r="AC25" s="131"/>
      <c r="AD25" s="131" t="s">
        <v>2855</v>
      </c>
      <c r="AE25" s="131" t="s">
        <v>2855</v>
      </c>
      <c r="AF25" s="131" t="s">
        <v>4047</v>
      </c>
      <c r="AG25" s="131" t="s">
        <v>3863</v>
      </c>
      <c r="AH25" s="131" t="s">
        <v>3975</v>
      </c>
      <c r="AI25" s="131"/>
      <c r="AJ25" s="131"/>
      <c r="AK25" s="131" t="s">
        <v>2855</v>
      </c>
      <c r="AL25" s="80"/>
      <c r="AM25" s="131" t="s">
        <v>4048</v>
      </c>
      <c r="AN25" s="80">
        <v>45055</v>
      </c>
      <c r="AO25" s="131" t="s">
        <v>3832</v>
      </c>
      <c r="AP25" s="131" t="s">
        <v>483</v>
      </c>
      <c r="AQ25" s="131" t="s">
        <v>132</v>
      </c>
      <c r="AR25" s="131" t="s">
        <v>629</v>
      </c>
      <c r="AS25" s="131" t="s">
        <v>484</v>
      </c>
      <c r="AT25" s="131" t="s">
        <v>383</v>
      </c>
      <c r="AU25" s="131" t="s">
        <v>136</v>
      </c>
      <c r="AV25" s="131" t="s">
        <v>35</v>
      </c>
      <c r="AW25" s="131" t="s">
        <v>65</v>
      </c>
      <c r="AX25" s="131" t="s">
        <v>66</v>
      </c>
      <c r="AY25" s="66">
        <v>0</v>
      </c>
      <c r="AZ25" s="66">
        <v>0</v>
      </c>
      <c r="BA25" s="66">
        <v>0</v>
      </c>
      <c r="BB25" s="66">
        <v>0</v>
      </c>
      <c r="BC25" s="66">
        <v>0</v>
      </c>
    </row>
    <row r="26" spans="1:55" ht="28.8" x14ac:dyDescent="0.3">
      <c r="A26" s="131" t="s">
        <v>465</v>
      </c>
      <c r="B26" s="131" t="s">
        <v>466</v>
      </c>
      <c r="C26" s="131" t="s">
        <v>467</v>
      </c>
      <c r="D26" s="131" t="s">
        <v>468</v>
      </c>
      <c r="E26" s="131" t="s">
        <v>469</v>
      </c>
      <c r="F26" s="131" t="s">
        <v>470</v>
      </c>
      <c r="G26" s="131" t="s">
        <v>558</v>
      </c>
      <c r="H26" s="131" t="s">
        <v>57</v>
      </c>
      <c r="I26" s="131" t="s">
        <v>559</v>
      </c>
      <c r="J26" s="131" t="s">
        <v>58</v>
      </c>
      <c r="K26" s="131" t="s">
        <v>560</v>
      </c>
      <c r="L26" s="131" t="s">
        <v>59</v>
      </c>
      <c r="M26" s="131" t="s">
        <v>596</v>
      </c>
      <c r="N26" s="131" t="s">
        <v>126</v>
      </c>
      <c r="O26" s="131" t="s">
        <v>597</v>
      </c>
      <c r="P26" s="131" t="s">
        <v>127</v>
      </c>
      <c r="Q26" s="131" t="s">
        <v>598</v>
      </c>
      <c r="R26" s="131" t="s">
        <v>128</v>
      </c>
      <c r="S26" s="131" t="s">
        <v>276</v>
      </c>
      <c r="T26" s="131" t="s">
        <v>98</v>
      </c>
      <c r="U26" s="131" t="s">
        <v>90</v>
      </c>
      <c r="V26" s="131" t="s">
        <v>1702</v>
      </c>
      <c r="W26" s="132" t="s">
        <v>4049</v>
      </c>
      <c r="X26" s="19">
        <v>1480000</v>
      </c>
      <c r="Y26" s="131"/>
      <c r="Z26" s="80"/>
      <c r="AA26" s="131"/>
      <c r="AB26" s="80"/>
      <c r="AC26" s="131"/>
      <c r="AD26" s="131" t="s">
        <v>2855</v>
      </c>
      <c r="AE26" s="131" t="s">
        <v>2855</v>
      </c>
      <c r="AF26" s="131" t="s">
        <v>4050</v>
      </c>
      <c r="AG26" s="131" t="s">
        <v>3863</v>
      </c>
      <c r="AH26" s="131" t="s">
        <v>3975</v>
      </c>
      <c r="AI26" s="131"/>
      <c r="AJ26" s="131"/>
      <c r="AK26" s="131" t="s">
        <v>2855</v>
      </c>
      <c r="AL26" s="80"/>
      <c r="AM26" s="131" t="s">
        <v>4051</v>
      </c>
      <c r="AN26" s="80">
        <v>45055</v>
      </c>
      <c r="AO26" s="131" t="s">
        <v>3832</v>
      </c>
      <c r="AP26" s="131" t="s">
        <v>483</v>
      </c>
      <c r="AQ26" s="131" t="s">
        <v>132</v>
      </c>
      <c r="AR26" s="131" t="s">
        <v>629</v>
      </c>
      <c r="AS26" s="131" t="s">
        <v>484</v>
      </c>
      <c r="AT26" s="131" t="s">
        <v>383</v>
      </c>
      <c r="AU26" s="131" t="s">
        <v>136</v>
      </c>
      <c r="AV26" s="131" t="s">
        <v>35</v>
      </c>
      <c r="AW26" s="131" t="s">
        <v>65</v>
      </c>
      <c r="AX26" s="131" t="s">
        <v>66</v>
      </c>
      <c r="AY26" s="66">
        <v>0</v>
      </c>
      <c r="AZ26" s="66">
        <v>0</v>
      </c>
      <c r="BA26" s="66">
        <v>0</v>
      </c>
      <c r="BB26" s="66">
        <v>0</v>
      </c>
      <c r="BC26" s="66">
        <v>0</v>
      </c>
    </row>
    <row r="27" spans="1:55" ht="28.8" x14ac:dyDescent="0.3">
      <c r="A27" s="131" t="s">
        <v>465</v>
      </c>
      <c r="B27" s="131" t="s">
        <v>466</v>
      </c>
      <c r="C27" s="131" t="s">
        <v>467</v>
      </c>
      <c r="D27" s="131" t="s">
        <v>468</v>
      </c>
      <c r="E27" s="131" t="s">
        <v>469</v>
      </c>
      <c r="F27" s="131" t="s">
        <v>470</v>
      </c>
      <c r="G27" s="131" t="s">
        <v>558</v>
      </c>
      <c r="H27" s="131" t="s">
        <v>57</v>
      </c>
      <c r="I27" s="131" t="s">
        <v>559</v>
      </c>
      <c r="J27" s="131" t="s">
        <v>58</v>
      </c>
      <c r="K27" s="131" t="s">
        <v>560</v>
      </c>
      <c r="L27" s="131" t="s">
        <v>59</v>
      </c>
      <c r="M27" s="131" t="s">
        <v>596</v>
      </c>
      <c r="N27" s="131" t="s">
        <v>126</v>
      </c>
      <c r="O27" s="131" t="s">
        <v>597</v>
      </c>
      <c r="P27" s="131" t="s">
        <v>127</v>
      </c>
      <c r="Q27" s="131" t="s">
        <v>598</v>
      </c>
      <c r="R27" s="131" t="s">
        <v>128</v>
      </c>
      <c r="S27" s="131" t="s">
        <v>276</v>
      </c>
      <c r="T27" s="131" t="s">
        <v>98</v>
      </c>
      <c r="U27" s="131" t="s">
        <v>90</v>
      </c>
      <c r="V27" s="131" t="s">
        <v>1702</v>
      </c>
      <c r="W27" s="132" t="s">
        <v>4052</v>
      </c>
      <c r="X27" s="19">
        <v>1495000</v>
      </c>
      <c r="Y27" s="131"/>
      <c r="Z27" s="80"/>
      <c r="AA27" s="131"/>
      <c r="AB27" s="80"/>
      <c r="AC27" s="131"/>
      <c r="AD27" s="131" t="s">
        <v>2855</v>
      </c>
      <c r="AE27" s="131" t="s">
        <v>2855</v>
      </c>
      <c r="AF27" s="131" t="s">
        <v>4053</v>
      </c>
      <c r="AG27" s="131" t="s">
        <v>3859</v>
      </c>
      <c r="AH27" s="131" t="s">
        <v>3975</v>
      </c>
      <c r="AI27" s="131"/>
      <c r="AJ27" s="131"/>
      <c r="AK27" s="131" t="s">
        <v>2855</v>
      </c>
      <c r="AL27" s="80"/>
      <c r="AM27" s="131" t="s">
        <v>4054</v>
      </c>
      <c r="AN27" s="80">
        <v>45054</v>
      </c>
      <c r="AO27" s="131" t="s">
        <v>3832</v>
      </c>
      <c r="AP27" s="131" t="s">
        <v>483</v>
      </c>
      <c r="AQ27" s="131" t="s">
        <v>132</v>
      </c>
      <c r="AR27" s="131" t="s">
        <v>629</v>
      </c>
      <c r="AS27" s="131" t="s">
        <v>484</v>
      </c>
      <c r="AT27" s="131" t="s">
        <v>383</v>
      </c>
      <c r="AU27" s="131" t="s">
        <v>136</v>
      </c>
      <c r="AV27" s="131" t="s">
        <v>35</v>
      </c>
      <c r="AW27" s="131" t="s">
        <v>65</v>
      </c>
      <c r="AX27" s="131" t="s">
        <v>66</v>
      </c>
      <c r="AY27" s="66">
        <v>0</v>
      </c>
      <c r="AZ27" s="66">
        <v>0</v>
      </c>
      <c r="BA27" s="66">
        <v>0</v>
      </c>
      <c r="BB27" s="66">
        <v>0</v>
      </c>
      <c r="BC27" s="66">
        <v>0</v>
      </c>
    </row>
    <row r="28" spans="1:55" ht="28.8" x14ac:dyDescent="0.3">
      <c r="A28" s="131" t="s">
        <v>465</v>
      </c>
      <c r="B28" s="131" t="s">
        <v>466</v>
      </c>
      <c r="C28" s="131" t="s">
        <v>467</v>
      </c>
      <c r="D28" s="131" t="s">
        <v>468</v>
      </c>
      <c r="E28" s="131" t="s">
        <v>469</v>
      </c>
      <c r="F28" s="131" t="s">
        <v>470</v>
      </c>
      <c r="G28" s="131" t="s">
        <v>558</v>
      </c>
      <c r="H28" s="131" t="s">
        <v>57</v>
      </c>
      <c r="I28" s="131" t="s">
        <v>559</v>
      </c>
      <c r="J28" s="131" t="s">
        <v>58</v>
      </c>
      <c r="K28" s="131" t="s">
        <v>560</v>
      </c>
      <c r="L28" s="131" t="s">
        <v>59</v>
      </c>
      <c r="M28" s="131" t="s">
        <v>596</v>
      </c>
      <c r="N28" s="131" t="s">
        <v>126</v>
      </c>
      <c r="O28" s="131" t="s">
        <v>597</v>
      </c>
      <c r="P28" s="131" t="s">
        <v>127</v>
      </c>
      <c r="Q28" s="131" t="s">
        <v>598</v>
      </c>
      <c r="R28" s="131" t="s">
        <v>128</v>
      </c>
      <c r="S28" s="131" t="s">
        <v>276</v>
      </c>
      <c r="T28" s="131" t="s">
        <v>98</v>
      </c>
      <c r="U28" s="131" t="s">
        <v>90</v>
      </c>
      <c r="V28" s="131" t="s">
        <v>1702</v>
      </c>
      <c r="W28" s="132" t="s">
        <v>4055</v>
      </c>
      <c r="X28" s="19">
        <v>1490000</v>
      </c>
      <c r="Y28" s="131"/>
      <c r="Z28" s="80"/>
      <c r="AA28" s="131"/>
      <c r="AB28" s="80"/>
      <c r="AC28" s="131"/>
      <c r="AD28" s="131" t="s">
        <v>2855</v>
      </c>
      <c r="AE28" s="131" t="s">
        <v>2855</v>
      </c>
      <c r="AF28" s="131" t="s">
        <v>4056</v>
      </c>
      <c r="AG28" s="131" t="s">
        <v>3859</v>
      </c>
      <c r="AH28" s="131" t="s">
        <v>3975</v>
      </c>
      <c r="AI28" s="131"/>
      <c r="AJ28" s="131"/>
      <c r="AK28" s="131" t="s">
        <v>2855</v>
      </c>
      <c r="AL28" s="80"/>
      <c r="AM28" s="131" t="s">
        <v>4057</v>
      </c>
      <c r="AN28" s="80">
        <v>45054</v>
      </c>
      <c r="AO28" s="131" t="s">
        <v>3832</v>
      </c>
      <c r="AP28" s="131" t="s">
        <v>483</v>
      </c>
      <c r="AQ28" s="131" t="s">
        <v>132</v>
      </c>
      <c r="AR28" s="131" t="s">
        <v>629</v>
      </c>
      <c r="AS28" s="131" t="s">
        <v>484</v>
      </c>
      <c r="AT28" s="131" t="s">
        <v>383</v>
      </c>
      <c r="AU28" s="131" t="s">
        <v>136</v>
      </c>
      <c r="AV28" s="131" t="s">
        <v>35</v>
      </c>
      <c r="AW28" s="131" t="s">
        <v>65</v>
      </c>
      <c r="AX28" s="131" t="s">
        <v>66</v>
      </c>
      <c r="AY28" s="66">
        <v>0</v>
      </c>
      <c r="AZ28" s="66">
        <v>0</v>
      </c>
      <c r="BA28" s="66">
        <v>0</v>
      </c>
      <c r="BB28" s="66">
        <v>0</v>
      </c>
      <c r="BC28" s="66">
        <v>0</v>
      </c>
    </row>
    <row r="29" spans="1:55" ht="28.8" x14ac:dyDescent="0.3">
      <c r="A29" s="131" t="s">
        <v>465</v>
      </c>
      <c r="B29" s="131" t="s">
        <v>466</v>
      </c>
      <c r="C29" s="131" t="s">
        <v>467</v>
      </c>
      <c r="D29" s="131" t="s">
        <v>468</v>
      </c>
      <c r="E29" s="131" t="s">
        <v>469</v>
      </c>
      <c r="F29" s="131" t="s">
        <v>470</v>
      </c>
      <c r="G29" s="131" t="s">
        <v>558</v>
      </c>
      <c r="H29" s="131" t="s">
        <v>57</v>
      </c>
      <c r="I29" s="131" t="s">
        <v>559</v>
      </c>
      <c r="J29" s="131" t="s">
        <v>58</v>
      </c>
      <c r="K29" s="131" t="s">
        <v>560</v>
      </c>
      <c r="L29" s="131" t="s">
        <v>59</v>
      </c>
      <c r="M29" s="131" t="s">
        <v>596</v>
      </c>
      <c r="N29" s="131" t="s">
        <v>126</v>
      </c>
      <c r="O29" s="131" t="s">
        <v>597</v>
      </c>
      <c r="P29" s="131" t="s">
        <v>127</v>
      </c>
      <c r="Q29" s="131" t="s">
        <v>598</v>
      </c>
      <c r="R29" s="131" t="s">
        <v>128</v>
      </c>
      <c r="S29" s="131" t="s">
        <v>276</v>
      </c>
      <c r="T29" s="131" t="s">
        <v>98</v>
      </c>
      <c r="U29" s="131" t="s">
        <v>90</v>
      </c>
      <c r="V29" s="131" t="s">
        <v>1702</v>
      </c>
      <c r="W29" s="132" t="s">
        <v>4058</v>
      </c>
      <c r="X29" s="19">
        <v>1500000</v>
      </c>
      <c r="Y29" s="131"/>
      <c r="Z29" s="80"/>
      <c r="AA29" s="131"/>
      <c r="AB29" s="80"/>
      <c r="AC29" s="131"/>
      <c r="AD29" s="131" t="s">
        <v>2855</v>
      </c>
      <c r="AE29" s="131" t="s">
        <v>2855</v>
      </c>
      <c r="AF29" s="131" t="s">
        <v>4059</v>
      </c>
      <c r="AG29" s="131" t="s">
        <v>3859</v>
      </c>
      <c r="AH29" s="131" t="s">
        <v>3975</v>
      </c>
      <c r="AI29" s="131"/>
      <c r="AJ29" s="131"/>
      <c r="AK29" s="131" t="s">
        <v>2855</v>
      </c>
      <c r="AL29" s="80"/>
      <c r="AM29" s="131" t="s">
        <v>4060</v>
      </c>
      <c r="AN29" s="80">
        <v>45054</v>
      </c>
      <c r="AO29" s="131" t="s">
        <v>3832</v>
      </c>
      <c r="AP29" s="131" t="s">
        <v>483</v>
      </c>
      <c r="AQ29" s="131" t="s">
        <v>132</v>
      </c>
      <c r="AR29" s="131" t="s">
        <v>629</v>
      </c>
      <c r="AS29" s="131" t="s">
        <v>484</v>
      </c>
      <c r="AT29" s="131" t="s">
        <v>383</v>
      </c>
      <c r="AU29" s="131" t="s">
        <v>136</v>
      </c>
      <c r="AV29" s="131" t="s">
        <v>35</v>
      </c>
      <c r="AW29" s="131" t="s">
        <v>65</v>
      </c>
      <c r="AX29" s="131" t="s">
        <v>66</v>
      </c>
      <c r="AY29" s="66">
        <v>0</v>
      </c>
      <c r="AZ29" s="66">
        <v>0</v>
      </c>
      <c r="BA29" s="66">
        <v>0</v>
      </c>
      <c r="BB29" s="66">
        <v>0</v>
      </c>
      <c r="BC29" s="66">
        <v>0</v>
      </c>
    </row>
    <row r="30" spans="1:55" ht="28.8" x14ac:dyDescent="0.3">
      <c r="A30" s="131" t="s">
        <v>465</v>
      </c>
      <c r="B30" s="131" t="s">
        <v>466</v>
      </c>
      <c r="C30" s="131" t="s">
        <v>467</v>
      </c>
      <c r="D30" s="131" t="s">
        <v>468</v>
      </c>
      <c r="E30" s="131" t="s">
        <v>469</v>
      </c>
      <c r="F30" s="131" t="s">
        <v>470</v>
      </c>
      <c r="G30" s="131" t="s">
        <v>558</v>
      </c>
      <c r="H30" s="131" t="s">
        <v>57</v>
      </c>
      <c r="I30" s="131" t="s">
        <v>559</v>
      </c>
      <c r="J30" s="131" t="s">
        <v>58</v>
      </c>
      <c r="K30" s="131" t="s">
        <v>560</v>
      </c>
      <c r="L30" s="131" t="s">
        <v>59</v>
      </c>
      <c r="M30" s="131" t="s">
        <v>596</v>
      </c>
      <c r="N30" s="131" t="s">
        <v>126</v>
      </c>
      <c r="O30" s="131" t="s">
        <v>597</v>
      </c>
      <c r="P30" s="131" t="s">
        <v>127</v>
      </c>
      <c r="Q30" s="131" t="s">
        <v>631</v>
      </c>
      <c r="R30" s="131" t="s">
        <v>137</v>
      </c>
      <c r="S30" s="131" t="s">
        <v>317</v>
      </c>
      <c r="T30" s="131" t="s">
        <v>138</v>
      </c>
      <c r="U30" s="131" t="s">
        <v>140</v>
      </c>
      <c r="V30" s="131" t="s">
        <v>632</v>
      </c>
      <c r="W30" s="132" t="s">
        <v>4061</v>
      </c>
      <c r="X30" s="19">
        <v>248000</v>
      </c>
      <c r="Y30" s="131"/>
      <c r="Z30" s="80"/>
      <c r="AA30" s="131"/>
      <c r="AB30" s="80"/>
      <c r="AC30" s="131"/>
      <c r="AD30" s="131" t="s">
        <v>2855</v>
      </c>
      <c r="AE30" s="131" t="s">
        <v>2855</v>
      </c>
      <c r="AF30" s="131" t="s">
        <v>4062</v>
      </c>
      <c r="AG30" s="131" t="s">
        <v>3859</v>
      </c>
      <c r="AH30" s="131" t="s">
        <v>3975</v>
      </c>
      <c r="AI30" s="131"/>
      <c r="AJ30" s="131"/>
      <c r="AK30" s="131" t="s">
        <v>2855</v>
      </c>
      <c r="AL30" s="80"/>
      <c r="AM30" s="131" t="s">
        <v>4063</v>
      </c>
      <c r="AN30" s="80">
        <v>45054</v>
      </c>
      <c r="AO30" s="131" t="s">
        <v>3832</v>
      </c>
      <c r="AP30" s="131" t="s">
        <v>483</v>
      </c>
      <c r="AQ30" s="131" t="s">
        <v>132</v>
      </c>
      <c r="AR30" s="131" t="s">
        <v>636</v>
      </c>
      <c r="AS30" s="131" t="s">
        <v>484</v>
      </c>
      <c r="AT30" s="131" t="s">
        <v>382</v>
      </c>
      <c r="AU30" s="131" t="s">
        <v>139</v>
      </c>
      <c r="AV30" s="131" t="s">
        <v>35</v>
      </c>
      <c r="AW30" s="131" t="s">
        <v>65</v>
      </c>
      <c r="AX30" s="131" t="s">
        <v>66</v>
      </c>
      <c r="AY30" s="66">
        <v>0</v>
      </c>
      <c r="AZ30" s="66">
        <v>0</v>
      </c>
      <c r="BA30" s="66">
        <v>0</v>
      </c>
      <c r="BB30" s="66">
        <v>0</v>
      </c>
      <c r="BC30" s="66">
        <v>0</v>
      </c>
    </row>
    <row r="31" spans="1:55" ht="28.8" x14ac:dyDescent="0.3">
      <c r="A31" s="131" t="s">
        <v>465</v>
      </c>
      <c r="B31" s="131" t="s">
        <v>466</v>
      </c>
      <c r="C31" s="131" t="s">
        <v>467</v>
      </c>
      <c r="D31" s="131" t="s">
        <v>468</v>
      </c>
      <c r="E31" s="131" t="s">
        <v>469</v>
      </c>
      <c r="F31" s="131" t="s">
        <v>470</v>
      </c>
      <c r="G31" s="131" t="s">
        <v>558</v>
      </c>
      <c r="H31" s="131" t="s">
        <v>57</v>
      </c>
      <c r="I31" s="131" t="s">
        <v>559</v>
      </c>
      <c r="J31" s="131" t="s">
        <v>58</v>
      </c>
      <c r="K31" s="131" t="s">
        <v>560</v>
      </c>
      <c r="L31" s="131" t="s">
        <v>59</v>
      </c>
      <c r="M31" s="131" t="s">
        <v>596</v>
      </c>
      <c r="N31" s="131" t="s">
        <v>126</v>
      </c>
      <c r="O31" s="131" t="s">
        <v>597</v>
      </c>
      <c r="P31" s="131" t="s">
        <v>127</v>
      </c>
      <c r="Q31" s="131" t="s">
        <v>947</v>
      </c>
      <c r="R31" s="131" t="s">
        <v>142</v>
      </c>
      <c r="S31" s="131" t="s">
        <v>318</v>
      </c>
      <c r="T31" s="131" t="s">
        <v>143</v>
      </c>
      <c r="U31" s="131" t="s">
        <v>151</v>
      </c>
      <c r="V31" s="131" t="s">
        <v>1733</v>
      </c>
      <c r="W31" s="132" t="s">
        <v>4064</v>
      </c>
      <c r="X31" s="19">
        <v>850000</v>
      </c>
      <c r="Y31" s="131"/>
      <c r="Z31" s="80"/>
      <c r="AA31" s="131"/>
      <c r="AB31" s="80"/>
      <c r="AC31" s="131"/>
      <c r="AD31" s="131" t="s">
        <v>2855</v>
      </c>
      <c r="AE31" s="131" t="s">
        <v>2855</v>
      </c>
      <c r="AF31" s="131" t="s">
        <v>4065</v>
      </c>
      <c r="AG31" s="131" t="s">
        <v>3759</v>
      </c>
      <c r="AH31" s="131" t="s">
        <v>3975</v>
      </c>
      <c r="AI31" s="131"/>
      <c r="AJ31" s="131"/>
      <c r="AK31" s="131" t="s">
        <v>2855</v>
      </c>
      <c r="AL31" s="80"/>
      <c r="AM31" s="131" t="s">
        <v>4066</v>
      </c>
      <c r="AN31" s="80">
        <v>45051</v>
      </c>
      <c r="AO31" s="131" t="s">
        <v>3832</v>
      </c>
      <c r="AP31" s="131" t="s">
        <v>483</v>
      </c>
      <c r="AQ31" s="131" t="s">
        <v>132</v>
      </c>
      <c r="AR31" s="131" t="s">
        <v>1731</v>
      </c>
      <c r="AS31" s="131" t="s">
        <v>484</v>
      </c>
      <c r="AT31" s="131" t="s">
        <v>1732</v>
      </c>
      <c r="AU31" s="131" t="s">
        <v>144</v>
      </c>
      <c r="AV31" s="131" t="s">
        <v>35</v>
      </c>
      <c r="AW31" s="131" t="s">
        <v>65</v>
      </c>
      <c r="AX31" s="131" t="s">
        <v>66</v>
      </c>
      <c r="AY31" s="66">
        <v>0</v>
      </c>
      <c r="AZ31" s="66">
        <v>0</v>
      </c>
      <c r="BA31" s="66">
        <v>0</v>
      </c>
      <c r="BB31" s="66">
        <v>0</v>
      </c>
      <c r="BC31" s="66">
        <v>0</v>
      </c>
    </row>
    <row r="32" spans="1:55" ht="28.8" x14ac:dyDescent="0.3">
      <c r="A32" s="131" t="s">
        <v>465</v>
      </c>
      <c r="B32" s="131" t="s">
        <v>466</v>
      </c>
      <c r="C32" s="131" t="s">
        <v>467</v>
      </c>
      <c r="D32" s="131" t="s">
        <v>468</v>
      </c>
      <c r="E32" s="131" t="s">
        <v>469</v>
      </c>
      <c r="F32" s="131" t="s">
        <v>470</v>
      </c>
      <c r="G32" s="131" t="s">
        <v>558</v>
      </c>
      <c r="H32" s="131" t="s">
        <v>57</v>
      </c>
      <c r="I32" s="131" t="s">
        <v>559</v>
      </c>
      <c r="J32" s="131" t="s">
        <v>58</v>
      </c>
      <c r="K32" s="131" t="s">
        <v>560</v>
      </c>
      <c r="L32" s="131" t="s">
        <v>59</v>
      </c>
      <c r="M32" s="131" t="s">
        <v>596</v>
      </c>
      <c r="N32" s="131" t="s">
        <v>126</v>
      </c>
      <c r="O32" s="131" t="s">
        <v>597</v>
      </c>
      <c r="P32" s="131" t="s">
        <v>127</v>
      </c>
      <c r="Q32" s="131" t="s">
        <v>947</v>
      </c>
      <c r="R32" s="131" t="s">
        <v>142</v>
      </c>
      <c r="S32" s="131" t="s">
        <v>318</v>
      </c>
      <c r="T32" s="131" t="s">
        <v>143</v>
      </c>
      <c r="U32" s="131" t="s">
        <v>145</v>
      </c>
      <c r="V32" s="131" t="s">
        <v>1737</v>
      </c>
      <c r="W32" s="132" t="s">
        <v>4064</v>
      </c>
      <c r="X32" s="19">
        <v>6108000</v>
      </c>
      <c r="Y32" s="131"/>
      <c r="Z32" s="80"/>
      <c r="AA32" s="131"/>
      <c r="AB32" s="80"/>
      <c r="AC32" s="131"/>
      <c r="AD32" s="131" t="s">
        <v>2855</v>
      </c>
      <c r="AE32" s="131" t="s">
        <v>2855</v>
      </c>
      <c r="AF32" s="131" t="s">
        <v>4065</v>
      </c>
      <c r="AG32" s="131" t="s">
        <v>3759</v>
      </c>
      <c r="AH32" s="131" t="s">
        <v>3975</v>
      </c>
      <c r="AI32" s="131"/>
      <c r="AJ32" s="131"/>
      <c r="AK32" s="131" t="s">
        <v>2855</v>
      </c>
      <c r="AL32" s="80"/>
      <c r="AM32" s="131" t="s">
        <v>4066</v>
      </c>
      <c r="AN32" s="80">
        <v>45051</v>
      </c>
      <c r="AO32" s="131" t="s">
        <v>3832</v>
      </c>
      <c r="AP32" s="131" t="s">
        <v>483</v>
      </c>
      <c r="AQ32" s="131" t="s">
        <v>132</v>
      </c>
      <c r="AR32" s="131" t="s">
        <v>1731</v>
      </c>
      <c r="AS32" s="131" t="s">
        <v>484</v>
      </c>
      <c r="AT32" s="131" t="s">
        <v>1732</v>
      </c>
      <c r="AU32" s="131" t="s">
        <v>144</v>
      </c>
      <c r="AV32" s="131" t="s">
        <v>35</v>
      </c>
      <c r="AW32" s="131" t="s">
        <v>65</v>
      </c>
      <c r="AX32" s="131" t="s">
        <v>66</v>
      </c>
      <c r="AY32" s="66">
        <v>0</v>
      </c>
      <c r="AZ32" s="66">
        <v>0</v>
      </c>
      <c r="BA32" s="66">
        <v>0</v>
      </c>
      <c r="BB32" s="66">
        <v>0</v>
      </c>
      <c r="BC32" s="66">
        <v>0</v>
      </c>
    </row>
    <row r="33" spans="1:55" ht="28.8" x14ac:dyDescent="0.3">
      <c r="A33" s="131" t="s">
        <v>465</v>
      </c>
      <c r="B33" s="131" t="s">
        <v>466</v>
      </c>
      <c r="C33" s="131" t="s">
        <v>467</v>
      </c>
      <c r="D33" s="131" t="s">
        <v>468</v>
      </c>
      <c r="E33" s="131" t="s">
        <v>469</v>
      </c>
      <c r="F33" s="131" t="s">
        <v>470</v>
      </c>
      <c r="G33" s="131" t="s">
        <v>558</v>
      </c>
      <c r="H33" s="131" t="s">
        <v>57</v>
      </c>
      <c r="I33" s="131" t="s">
        <v>559</v>
      </c>
      <c r="J33" s="131" t="s">
        <v>58</v>
      </c>
      <c r="K33" s="131" t="s">
        <v>560</v>
      </c>
      <c r="L33" s="131" t="s">
        <v>59</v>
      </c>
      <c r="M33" s="131" t="s">
        <v>596</v>
      </c>
      <c r="N33" s="131" t="s">
        <v>126</v>
      </c>
      <c r="O33" s="131" t="s">
        <v>597</v>
      </c>
      <c r="P33" s="131" t="s">
        <v>127</v>
      </c>
      <c r="Q33" s="131" t="s">
        <v>947</v>
      </c>
      <c r="R33" s="131" t="s">
        <v>142</v>
      </c>
      <c r="S33" s="131" t="s">
        <v>318</v>
      </c>
      <c r="T33" s="131" t="s">
        <v>143</v>
      </c>
      <c r="U33" s="131" t="s">
        <v>151</v>
      </c>
      <c r="V33" s="131" t="s">
        <v>1733</v>
      </c>
      <c r="W33" s="132" t="s">
        <v>4067</v>
      </c>
      <c r="X33" s="19">
        <v>2274500</v>
      </c>
      <c r="Y33" s="131"/>
      <c r="Z33" s="80"/>
      <c r="AA33" s="131"/>
      <c r="AB33" s="80"/>
      <c r="AC33" s="131"/>
      <c r="AD33" s="131" t="s">
        <v>2855</v>
      </c>
      <c r="AE33" s="131" t="s">
        <v>2855</v>
      </c>
      <c r="AF33" s="131" t="s">
        <v>4068</v>
      </c>
      <c r="AG33" s="131" t="s">
        <v>3601</v>
      </c>
      <c r="AH33" s="131" t="s">
        <v>3975</v>
      </c>
      <c r="AI33" s="131"/>
      <c r="AJ33" s="131"/>
      <c r="AK33" s="131" t="s">
        <v>2855</v>
      </c>
      <c r="AL33" s="80"/>
      <c r="AM33" s="131" t="s">
        <v>4069</v>
      </c>
      <c r="AN33" s="80">
        <v>45034</v>
      </c>
      <c r="AO33" s="131" t="s">
        <v>3832</v>
      </c>
      <c r="AP33" s="131" t="s">
        <v>483</v>
      </c>
      <c r="AQ33" s="131" t="s">
        <v>132</v>
      </c>
      <c r="AR33" s="131" t="s">
        <v>1731</v>
      </c>
      <c r="AS33" s="131" t="s">
        <v>484</v>
      </c>
      <c r="AT33" s="131" t="s">
        <v>1732</v>
      </c>
      <c r="AU33" s="131" t="s">
        <v>144</v>
      </c>
      <c r="AV33" s="131" t="s">
        <v>35</v>
      </c>
      <c r="AW33" s="131" t="s">
        <v>65</v>
      </c>
      <c r="AX33" s="131" t="s">
        <v>66</v>
      </c>
      <c r="AY33" s="66">
        <v>0</v>
      </c>
      <c r="AZ33" s="66">
        <v>0</v>
      </c>
      <c r="BA33" s="66">
        <v>0</v>
      </c>
      <c r="BB33" s="66">
        <v>0</v>
      </c>
      <c r="BC33" s="66">
        <v>0</v>
      </c>
    </row>
    <row r="34" spans="1:55" ht="28.8" x14ac:dyDescent="0.3">
      <c r="A34" s="131" t="s">
        <v>465</v>
      </c>
      <c r="B34" s="131" t="s">
        <v>466</v>
      </c>
      <c r="C34" s="131" t="s">
        <v>467</v>
      </c>
      <c r="D34" s="131" t="s">
        <v>468</v>
      </c>
      <c r="E34" s="131" t="s">
        <v>469</v>
      </c>
      <c r="F34" s="131" t="s">
        <v>470</v>
      </c>
      <c r="G34" s="131" t="s">
        <v>558</v>
      </c>
      <c r="H34" s="131" t="s">
        <v>57</v>
      </c>
      <c r="I34" s="131" t="s">
        <v>559</v>
      </c>
      <c r="J34" s="131" t="s">
        <v>58</v>
      </c>
      <c r="K34" s="131" t="s">
        <v>560</v>
      </c>
      <c r="L34" s="131" t="s">
        <v>59</v>
      </c>
      <c r="M34" s="131" t="s">
        <v>596</v>
      </c>
      <c r="N34" s="131" t="s">
        <v>126</v>
      </c>
      <c r="O34" s="131" t="s">
        <v>597</v>
      </c>
      <c r="P34" s="131" t="s">
        <v>127</v>
      </c>
      <c r="Q34" s="131" t="s">
        <v>947</v>
      </c>
      <c r="R34" s="131" t="s">
        <v>142</v>
      </c>
      <c r="S34" s="131" t="s">
        <v>318</v>
      </c>
      <c r="T34" s="131" t="s">
        <v>143</v>
      </c>
      <c r="U34" s="131" t="s">
        <v>145</v>
      </c>
      <c r="V34" s="131" t="s">
        <v>1737</v>
      </c>
      <c r="W34" s="132" t="s">
        <v>4070</v>
      </c>
      <c r="X34" s="19">
        <v>1555300</v>
      </c>
      <c r="Y34" s="131"/>
      <c r="Z34" s="80"/>
      <c r="AA34" s="131"/>
      <c r="AB34" s="80"/>
      <c r="AC34" s="131"/>
      <c r="AD34" s="131" t="s">
        <v>2855</v>
      </c>
      <c r="AE34" s="131" t="s">
        <v>2855</v>
      </c>
      <c r="AF34" s="131" t="s">
        <v>4071</v>
      </c>
      <c r="AG34" s="131" t="s">
        <v>4072</v>
      </c>
      <c r="AH34" s="131" t="s">
        <v>3975</v>
      </c>
      <c r="AI34" s="131"/>
      <c r="AJ34" s="131"/>
      <c r="AK34" s="131" t="s">
        <v>2855</v>
      </c>
      <c r="AL34" s="80"/>
      <c r="AM34" s="131" t="s">
        <v>4073</v>
      </c>
      <c r="AN34" s="80">
        <v>45041</v>
      </c>
      <c r="AO34" s="131" t="s">
        <v>3832</v>
      </c>
      <c r="AP34" s="131" t="s">
        <v>483</v>
      </c>
      <c r="AQ34" s="131" t="s">
        <v>132</v>
      </c>
      <c r="AR34" s="131" t="s">
        <v>1731</v>
      </c>
      <c r="AS34" s="131" t="s">
        <v>484</v>
      </c>
      <c r="AT34" s="131" t="s">
        <v>1732</v>
      </c>
      <c r="AU34" s="131" t="s">
        <v>144</v>
      </c>
      <c r="AV34" s="131" t="s">
        <v>35</v>
      </c>
      <c r="AW34" s="131" t="s">
        <v>65</v>
      </c>
      <c r="AX34" s="131" t="s">
        <v>66</v>
      </c>
      <c r="AY34" s="66">
        <v>0</v>
      </c>
      <c r="AZ34" s="66">
        <v>0</v>
      </c>
      <c r="BA34" s="66">
        <v>0</v>
      </c>
      <c r="BB34" s="66">
        <v>0</v>
      </c>
      <c r="BC34" s="66">
        <v>0</v>
      </c>
    </row>
    <row r="35" spans="1:55" ht="28.8" x14ac:dyDescent="0.3">
      <c r="A35" s="131" t="s">
        <v>465</v>
      </c>
      <c r="B35" s="131" t="s">
        <v>466</v>
      </c>
      <c r="C35" s="131" t="s">
        <v>467</v>
      </c>
      <c r="D35" s="131" t="s">
        <v>468</v>
      </c>
      <c r="E35" s="131" t="s">
        <v>469</v>
      </c>
      <c r="F35" s="131" t="s">
        <v>470</v>
      </c>
      <c r="G35" s="131" t="s">
        <v>558</v>
      </c>
      <c r="H35" s="131" t="s">
        <v>57</v>
      </c>
      <c r="I35" s="131" t="s">
        <v>559</v>
      </c>
      <c r="J35" s="131" t="s">
        <v>58</v>
      </c>
      <c r="K35" s="131" t="s">
        <v>560</v>
      </c>
      <c r="L35" s="131" t="s">
        <v>59</v>
      </c>
      <c r="M35" s="131" t="s">
        <v>596</v>
      </c>
      <c r="N35" s="131" t="s">
        <v>126</v>
      </c>
      <c r="O35" s="131" t="s">
        <v>597</v>
      </c>
      <c r="P35" s="131" t="s">
        <v>127</v>
      </c>
      <c r="Q35" s="131" t="s">
        <v>947</v>
      </c>
      <c r="R35" s="131" t="s">
        <v>142</v>
      </c>
      <c r="S35" s="131" t="s">
        <v>318</v>
      </c>
      <c r="T35" s="131" t="s">
        <v>143</v>
      </c>
      <c r="U35" s="131" t="s">
        <v>151</v>
      </c>
      <c r="V35" s="131" t="s">
        <v>1733</v>
      </c>
      <c r="W35" s="132" t="s">
        <v>4074</v>
      </c>
      <c r="X35" s="19">
        <v>557500</v>
      </c>
      <c r="Y35" s="131"/>
      <c r="Z35" s="80"/>
      <c r="AA35" s="131"/>
      <c r="AB35" s="80"/>
      <c r="AC35" s="131"/>
      <c r="AD35" s="131" t="s">
        <v>2855</v>
      </c>
      <c r="AE35" s="131" t="s">
        <v>2855</v>
      </c>
      <c r="AF35" s="131" t="s">
        <v>4075</v>
      </c>
      <c r="AG35" s="131" t="s">
        <v>3776</v>
      </c>
      <c r="AH35" s="131" t="s">
        <v>3975</v>
      </c>
      <c r="AI35" s="131"/>
      <c r="AJ35" s="131"/>
      <c r="AK35" s="131" t="s">
        <v>2855</v>
      </c>
      <c r="AL35" s="80"/>
      <c r="AM35" s="131" t="s">
        <v>4076</v>
      </c>
      <c r="AN35" s="80">
        <v>45061</v>
      </c>
      <c r="AO35" s="131" t="s">
        <v>3832</v>
      </c>
      <c r="AP35" s="131" t="s">
        <v>483</v>
      </c>
      <c r="AQ35" s="131" t="s">
        <v>132</v>
      </c>
      <c r="AR35" s="131" t="s">
        <v>1731</v>
      </c>
      <c r="AS35" s="131" t="s">
        <v>484</v>
      </c>
      <c r="AT35" s="131" t="s">
        <v>1732</v>
      </c>
      <c r="AU35" s="131" t="s">
        <v>144</v>
      </c>
      <c r="AV35" s="131" t="s">
        <v>35</v>
      </c>
      <c r="AW35" s="131" t="s">
        <v>65</v>
      </c>
      <c r="AX35" s="131" t="s">
        <v>66</v>
      </c>
      <c r="AY35" s="66">
        <v>0</v>
      </c>
      <c r="AZ35" s="66">
        <v>0</v>
      </c>
      <c r="BA35" s="66">
        <v>0</v>
      </c>
      <c r="BB35" s="66">
        <v>0</v>
      </c>
      <c r="BC35" s="66">
        <v>0</v>
      </c>
    </row>
    <row r="36" spans="1:55" ht="28.8" x14ac:dyDescent="0.3">
      <c r="A36" s="131" t="s">
        <v>465</v>
      </c>
      <c r="B36" s="131" t="s">
        <v>466</v>
      </c>
      <c r="C36" s="131" t="s">
        <v>467</v>
      </c>
      <c r="D36" s="131" t="s">
        <v>468</v>
      </c>
      <c r="E36" s="131" t="s">
        <v>469</v>
      </c>
      <c r="F36" s="131" t="s">
        <v>470</v>
      </c>
      <c r="G36" s="131" t="s">
        <v>558</v>
      </c>
      <c r="H36" s="131" t="s">
        <v>57</v>
      </c>
      <c r="I36" s="131" t="s">
        <v>559</v>
      </c>
      <c r="J36" s="131" t="s">
        <v>58</v>
      </c>
      <c r="K36" s="131" t="s">
        <v>560</v>
      </c>
      <c r="L36" s="131" t="s">
        <v>59</v>
      </c>
      <c r="M36" s="131" t="s">
        <v>596</v>
      </c>
      <c r="N36" s="131" t="s">
        <v>126</v>
      </c>
      <c r="O36" s="131" t="s">
        <v>597</v>
      </c>
      <c r="P36" s="131" t="s">
        <v>127</v>
      </c>
      <c r="Q36" s="131" t="s">
        <v>947</v>
      </c>
      <c r="R36" s="131" t="s">
        <v>142</v>
      </c>
      <c r="S36" s="131" t="s">
        <v>318</v>
      </c>
      <c r="T36" s="131" t="s">
        <v>143</v>
      </c>
      <c r="U36" s="131" t="s">
        <v>145</v>
      </c>
      <c r="V36" s="131" t="s">
        <v>1737</v>
      </c>
      <c r="W36" s="132" t="s">
        <v>4077</v>
      </c>
      <c r="X36" s="19">
        <v>150000</v>
      </c>
      <c r="Y36" s="131"/>
      <c r="Z36" s="80"/>
      <c r="AA36" s="131"/>
      <c r="AB36" s="80"/>
      <c r="AC36" s="131"/>
      <c r="AD36" s="131" t="s">
        <v>2855</v>
      </c>
      <c r="AE36" s="131" t="s">
        <v>2855</v>
      </c>
      <c r="AF36" s="131" t="s">
        <v>4078</v>
      </c>
      <c r="AG36" s="131" t="s">
        <v>4079</v>
      </c>
      <c r="AH36" s="131" t="s">
        <v>3975</v>
      </c>
      <c r="AI36" s="131"/>
      <c r="AJ36" s="131"/>
      <c r="AK36" s="131" t="s">
        <v>2855</v>
      </c>
      <c r="AL36" s="80"/>
      <c r="AM36" s="131" t="s">
        <v>4080</v>
      </c>
      <c r="AN36" s="80">
        <v>45031</v>
      </c>
      <c r="AO36" s="131" t="s">
        <v>3832</v>
      </c>
      <c r="AP36" s="131" t="s">
        <v>483</v>
      </c>
      <c r="AQ36" s="131" t="s">
        <v>132</v>
      </c>
      <c r="AR36" s="131" t="s">
        <v>1731</v>
      </c>
      <c r="AS36" s="131" t="s">
        <v>484</v>
      </c>
      <c r="AT36" s="131" t="s">
        <v>1732</v>
      </c>
      <c r="AU36" s="131" t="s">
        <v>144</v>
      </c>
      <c r="AV36" s="131" t="s">
        <v>35</v>
      </c>
      <c r="AW36" s="131" t="s">
        <v>65</v>
      </c>
      <c r="AX36" s="131" t="s">
        <v>66</v>
      </c>
      <c r="AY36" s="66">
        <v>0</v>
      </c>
      <c r="AZ36" s="66">
        <v>0</v>
      </c>
      <c r="BA36" s="66">
        <v>0</v>
      </c>
      <c r="BB36" s="66">
        <v>0</v>
      </c>
      <c r="BC36" s="66">
        <v>0</v>
      </c>
    </row>
    <row r="37" spans="1:55" ht="28.8" x14ac:dyDescent="0.3">
      <c r="A37" s="131" t="s">
        <v>465</v>
      </c>
      <c r="B37" s="131" t="s">
        <v>466</v>
      </c>
      <c r="C37" s="131" t="s">
        <v>467</v>
      </c>
      <c r="D37" s="131" t="s">
        <v>468</v>
      </c>
      <c r="E37" s="131" t="s">
        <v>469</v>
      </c>
      <c r="F37" s="131" t="s">
        <v>470</v>
      </c>
      <c r="G37" s="131" t="s">
        <v>558</v>
      </c>
      <c r="H37" s="131" t="s">
        <v>57</v>
      </c>
      <c r="I37" s="131" t="s">
        <v>559</v>
      </c>
      <c r="J37" s="131" t="s">
        <v>58</v>
      </c>
      <c r="K37" s="131" t="s">
        <v>560</v>
      </c>
      <c r="L37" s="131" t="s">
        <v>59</v>
      </c>
      <c r="M37" s="131" t="s">
        <v>596</v>
      </c>
      <c r="N37" s="131" t="s">
        <v>126</v>
      </c>
      <c r="O37" s="131" t="s">
        <v>597</v>
      </c>
      <c r="P37" s="131" t="s">
        <v>127</v>
      </c>
      <c r="Q37" s="131" t="s">
        <v>947</v>
      </c>
      <c r="R37" s="131" t="s">
        <v>142</v>
      </c>
      <c r="S37" s="131" t="s">
        <v>318</v>
      </c>
      <c r="T37" s="131" t="s">
        <v>143</v>
      </c>
      <c r="U37" s="131" t="s">
        <v>203</v>
      </c>
      <c r="V37" s="131" t="s">
        <v>1727</v>
      </c>
      <c r="W37" s="132" t="s">
        <v>4081</v>
      </c>
      <c r="X37" s="19">
        <v>436000</v>
      </c>
      <c r="Y37" s="131"/>
      <c r="Z37" s="80"/>
      <c r="AA37" s="131"/>
      <c r="AB37" s="80"/>
      <c r="AC37" s="131"/>
      <c r="AD37" s="131" t="s">
        <v>2855</v>
      </c>
      <c r="AE37" s="131" t="s">
        <v>2855</v>
      </c>
      <c r="AF37" s="131" t="s">
        <v>4082</v>
      </c>
      <c r="AG37" s="131" t="s">
        <v>4083</v>
      </c>
      <c r="AH37" s="131" t="s">
        <v>3975</v>
      </c>
      <c r="AI37" s="131"/>
      <c r="AJ37" s="131"/>
      <c r="AK37" s="131" t="s">
        <v>2855</v>
      </c>
      <c r="AL37" s="80"/>
      <c r="AM37" s="131" t="s">
        <v>4084</v>
      </c>
      <c r="AN37" s="80">
        <v>45064</v>
      </c>
      <c r="AO37" s="131" t="s">
        <v>3832</v>
      </c>
      <c r="AP37" s="131" t="s">
        <v>483</v>
      </c>
      <c r="AQ37" s="131" t="s">
        <v>132</v>
      </c>
      <c r="AR37" s="131" t="s">
        <v>1731</v>
      </c>
      <c r="AS37" s="131" t="s">
        <v>484</v>
      </c>
      <c r="AT37" s="131" t="s">
        <v>1732</v>
      </c>
      <c r="AU37" s="131" t="s">
        <v>144</v>
      </c>
      <c r="AV37" s="131" t="s">
        <v>35</v>
      </c>
      <c r="AW37" s="131" t="s">
        <v>65</v>
      </c>
      <c r="AX37" s="131" t="s">
        <v>66</v>
      </c>
      <c r="AY37" s="66">
        <v>0</v>
      </c>
      <c r="AZ37" s="66">
        <v>0</v>
      </c>
      <c r="BA37" s="66">
        <v>0</v>
      </c>
      <c r="BB37" s="66">
        <v>2100</v>
      </c>
      <c r="BC37" s="66">
        <v>0</v>
      </c>
    </row>
    <row r="38" spans="1:55" ht="28.8" x14ac:dyDescent="0.3">
      <c r="A38" s="131" t="s">
        <v>465</v>
      </c>
      <c r="B38" s="131" t="s">
        <v>466</v>
      </c>
      <c r="C38" s="131" t="s">
        <v>467</v>
      </c>
      <c r="D38" s="131" t="s">
        <v>468</v>
      </c>
      <c r="E38" s="131" t="s">
        <v>469</v>
      </c>
      <c r="F38" s="131" t="s">
        <v>470</v>
      </c>
      <c r="G38" s="131" t="s">
        <v>558</v>
      </c>
      <c r="H38" s="131" t="s">
        <v>57</v>
      </c>
      <c r="I38" s="131" t="s">
        <v>559</v>
      </c>
      <c r="J38" s="131" t="s">
        <v>58</v>
      </c>
      <c r="K38" s="131" t="s">
        <v>560</v>
      </c>
      <c r="L38" s="131" t="s">
        <v>59</v>
      </c>
      <c r="M38" s="131" t="s">
        <v>596</v>
      </c>
      <c r="N38" s="131" t="s">
        <v>126</v>
      </c>
      <c r="O38" s="131" t="s">
        <v>597</v>
      </c>
      <c r="P38" s="131" t="s">
        <v>127</v>
      </c>
      <c r="Q38" s="131" t="s">
        <v>947</v>
      </c>
      <c r="R38" s="131" t="s">
        <v>142</v>
      </c>
      <c r="S38" s="131" t="s">
        <v>318</v>
      </c>
      <c r="T38" s="131" t="s">
        <v>143</v>
      </c>
      <c r="U38" s="131" t="s">
        <v>145</v>
      </c>
      <c r="V38" s="131" t="s">
        <v>1737</v>
      </c>
      <c r="W38" s="132" t="s">
        <v>4085</v>
      </c>
      <c r="X38" s="19">
        <v>1510000</v>
      </c>
      <c r="Y38" s="131"/>
      <c r="Z38" s="80"/>
      <c r="AA38" s="131"/>
      <c r="AB38" s="80"/>
      <c r="AC38" s="131"/>
      <c r="AD38" s="131" t="s">
        <v>2855</v>
      </c>
      <c r="AE38" s="131" t="s">
        <v>2855</v>
      </c>
      <c r="AF38" s="131" t="s">
        <v>4086</v>
      </c>
      <c r="AG38" s="131" t="s">
        <v>4087</v>
      </c>
      <c r="AH38" s="131" t="s">
        <v>3975</v>
      </c>
      <c r="AI38" s="131"/>
      <c r="AJ38" s="131"/>
      <c r="AK38" s="131" t="s">
        <v>2855</v>
      </c>
      <c r="AL38" s="80"/>
      <c r="AM38" s="131" t="s">
        <v>4088</v>
      </c>
      <c r="AN38" s="80">
        <v>45068</v>
      </c>
      <c r="AO38" s="131" t="s">
        <v>3832</v>
      </c>
      <c r="AP38" s="131" t="s">
        <v>483</v>
      </c>
      <c r="AQ38" s="131" t="s">
        <v>132</v>
      </c>
      <c r="AR38" s="131" t="s">
        <v>1731</v>
      </c>
      <c r="AS38" s="131" t="s">
        <v>484</v>
      </c>
      <c r="AT38" s="131" t="s">
        <v>1732</v>
      </c>
      <c r="AU38" s="131" t="s">
        <v>144</v>
      </c>
      <c r="AV38" s="131" t="s">
        <v>35</v>
      </c>
      <c r="AW38" s="131" t="s">
        <v>65</v>
      </c>
      <c r="AX38" s="131" t="s">
        <v>66</v>
      </c>
      <c r="AY38" s="66">
        <v>0</v>
      </c>
      <c r="AZ38" s="66">
        <v>0</v>
      </c>
      <c r="BA38" s="66">
        <v>0</v>
      </c>
      <c r="BB38" s="66">
        <v>600</v>
      </c>
      <c r="BC38" s="66">
        <v>0</v>
      </c>
    </row>
    <row r="39" spans="1:55" ht="28.8" x14ac:dyDescent="0.3">
      <c r="A39" s="131" t="s">
        <v>465</v>
      </c>
      <c r="B39" s="131" t="s">
        <v>466</v>
      </c>
      <c r="C39" s="131" t="s">
        <v>467</v>
      </c>
      <c r="D39" s="131" t="s">
        <v>468</v>
      </c>
      <c r="E39" s="131" t="s">
        <v>469</v>
      </c>
      <c r="F39" s="131" t="s">
        <v>470</v>
      </c>
      <c r="G39" s="131" t="s">
        <v>558</v>
      </c>
      <c r="H39" s="131" t="s">
        <v>57</v>
      </c>
      <c r="I39" s="131" t="s">
        <v>559</v>
      </c>
      <c r="J39" s="131" t="s">
        <v>58</v>
      </c>
      <c r="K39" s="131" t="s">
        <v>637</v>
      </c>
      <c r="L39" s="131" t="s">
        <v>78</v>
      </c>
      <c r="M39" s="131" t="s">
        <v>836</v>
      </c>
      <c r="N39" s="131" t="s">
        <v>102</v>
      </c>
      <c r="O39" s="131" t="s">
        <v>562</v>
      </c>
      <c r="P39" s="131" t="s">
        <v>103</v>
      </c>
      <c r="Q39" s="131" t="s">
        <v>582</v>
      </c>
      <c r="R39" s="131" t="s">
        <v>955</v>
      </c>
      <c r="S39" s="131" t="s">
        <v>274</v>
      </c>
      <c r="T39" s="131" t="s">
        <v>41</v>
      </c>
      <c r="U39" s="131" t="s">
        <v>4095</v>
      </c>
      <c r="V39" s="131" t="s">
        <v>4096</v>
      </c>
      <c r="W39" s="132" t="s">
        <v>4097</v>
      </c>
      <c r="X39" s="19">
        <v>1240000</v>
      </c>
      <c r="Y39" s="131"/>
      <c r="Z39" s="80"/>
      <c r="AA39" s="131"/>
      <c r="AB39" s="80"/>
      <c r="AC39" s="131"/>
      <c r="AD39" s="131" t="s">
        <v>2855</v>
      </c>
      <c r="AE39" s="131" t="s">
        <v>2855</v>
      </c>
      <c r="AF39" s="131" t="s">
        <v>4098</v>
      </c>
      <c r="AG39" s="131" t="s">
        <v>3780</v>
      </c>
      <c r="AH39" s="131" t="s">
        <v>3975</v>
      </c>
      <c r="AI39" s="131"/>
      <c r="AJ39" s="131"/>
      <c r="AK39" s="131" t="s">
        <v>2855</v>
      </c>
      <c r="AL39" s="80"/>
      <c r="AM39" s="131" t="s">
        <v>4099</v>
      </c>
      <c r="AN39" s="80">
        <v>45063</v>
      </c>
      <c r="AO39" s="131" t="s">
        <v>3832</v>
      </c>
      <c r="AP39" s="131" t="s">
        <v>483</v>
      </c>
      <c r="AQ39" s="131" t="s">
        <v>39</v>
      </c>
      <c r="AR39" s="131" t="s">
        <v>495</v>
      </c>
      <c r="AS39" s="131" t="s">
        <v>484</v>
      </c>
      <c r="AT39" s="131" t="s">
        <v>2180</v>
      </c>
      <c r="AU39" s="131" t="s">
        <v>1475</v>
      </c>
      <c r="AV39" s="131" t="s">
        <v>35</v>
      </c>
      <c r="AW39" s="131" t="s">
        <v>82</v>
      </c>
      <c r="AX39" s="131" t="s">
        <v>96</v>
      </c>
      <c r="AY39" s="66">
        <v>0</v>
      </c>
      <c r="AZ39" s="66">
        <v>0</v>
      </c>
      <c r="BA39" s="66">
        <v>0</v>
      </c>
      <c r="BB39" s="66">
        <v>0</v>
      </c>
      <c r="BC39" s="66">
        <v>0</v>
      </c>
    </row>
    <row r="40" spans="1:55" ht="28.8" x14ac:dyDescent="0.3">
      <c r="A40" s="131" t="s">
        <v>465</v>
      </c>
      <c r="B40" s="131" t="s">
        <v>466</v>
      </c>
      <c r="C40" s="131" t="s">
        <v>467</v>
      </c>
      <c r="D40" s="131" t="s">
        <v>468</v>
      </c>
      <c r="E40" s="131" t="s">
        <v>469</v>
      </c>
      <c r="F40" s="131" t="s">
        <v>470</v>
      </c>
      <c r="G40" s="131" t="s">
        <v>558</v>
      </c>
      <c r="H40" s="131" t="s">
        <v>57</v>
      </c>
      <c r="I40" s="131" t="s">
        <v>559</v>
      </c>
      <c r="J40" s="131" t="s">
        <v>58</v>
      </c>
      <c r="K40" s="131" t="s">
        <v>637</v>
      </c>
      <c r="L40" s="131" t="s">
        <v>78</v>
      </c>
      <c r="M40" s="131" t="s">
        <v>836</v>
      </c>
      <c r="N40" s="131" t="s">
        <v>102</v>
      </c>
      <c r="O40" s="131" t="s">
        <v>562</v>
      </c>
      <c r="P40" s="131" t="s">
        <v>103</v>
      </c>
      <c r="Q40" s="131" t="s">
        <v>759</v>
      </c>
      <c r="R40" s="131" t="s">
        <v>956</v>
      </c>
      <c r="S40" s="131" t="s">
        <v>274</v>
      </c>
      <c r="T40" s="131" t="s">
        <v>41</v>
      </c>
      <c r="U40" s="131" t="s">
        <v>4100</v>
      </c>
      <c r="V40" s="131" t="s">
        <v>4101</v>
      </c>
      <c r="W40" s="132" t="s">
        <v>4102</v>
      </c>
      <c r="X40" s="19">
        <v>1460000</v>
      </c>
      <c r="Y40" s="131"/>
      <c r="Z40" s="80"/>
      <c r="AA40" s="131"/>
      <c r="AB40" s="80"/>
      <c r="AC40" s="131"/>
      <c r="AD40" s="131" t="s">
        <v>2855</v>
      </c>
      <c r="AE40" s="131" t="s">
        <v>2855</v>
      </c>
      <c r="AF40" s="131" t="s">
        <v>4103</v>
      </c>
      <c r="AG40" s="131" t="s">
        <v>3776</v>
      </c>
      <c r="AH40" s="131" t="s">
        <v>3975</v>
      </c>
      <c r="AI40" s="131"/>
      <c r="AJ40" s="131"/>
      <c r="AK40" s="131" t="s">
        <v>2855</v>
      </c>
      <c r="AL40" s="80"/>
      <c r="AM40" s="131" t="s">
        <v>4104</v>
      </c>
      <c r="AN40" s="80">
        <v>45061</v>
      </c>
      <c r="AO40" s="131" t="s">
        <v>3832</v>
      </c>
      <c r="AP40" s="131" t="s">
        <v>483</v>
      </c>
      <c r="AQ40" s="131" t="s">
        <v>39</v>
      </c>
      <c r="AR40" s="131" t="s">
        <v>495</v>
      </c>
      <c r="AS40" s="131" t="s">
        <v>484</v>
      </c>
      <c r="AT40" s="131" t="s">
        <v>3723</v>
      </c>
      <c r="AU40" s="131" t="s">
        <v>1478</v>
      </c>
      <c r="AV40" s="131" t="s">
        <v>35</v>
      </c>
      <c r="AW40" s="131" t="s">
        <v>82</v>
      </c>
      <c r="AX40" s="131" t="s">
        <v>96</v>
      </c>
      <c r="AY40" s="66">
        <v>0</v>
      </c>
      <c r="AZ40" s="66">
        <v>0</v>
      </c>
      <c r="BA40" s="66">
        <v>0</v>
      </c>
      <c r="BB40" s="66">
        <v>0</v>
      </c>
      <c r="BC40" s="66">
        <v>0</v>
      </c>
    </row>
    <row r="41" spans="1:55" ht="28.8" x14ac:dyDescent="0.3">
      <c r="A41" s="131" t="s">
        <v>465</v>
      </c>
      <c r="B41" s="131" t="s">
        <v>466</v>
      </c>
      <c r="C41" s="131" t="s">
        <v>467</v>
      </c>
      <c r="D41" s="131" t="s">
        <v>468</v>
      </c>
      <c r="E41" s="131" t="s">
        <v>469</v>
      </c>
      <c r="F41" s="131" t="s">
        <v>470</v>
      </c>
      <c r="G41" s="131" t="s">
        <v>558</v>
      </c>
      <c r="H41" s="131" t="s">
        <v>57</v>
      </c>
      <c r="I41" s="131" t="s">
        <v>559</v>
      </c>
      <c r="J41" s="131" t="s">
        <v>58</v>
      </c>
      <c r="K41" s="131" t="s">
        <v>637</v>
      </c>
      <c r="L41" s="131" t="s">
        <v>78</v>
      </c>
      <c r="M41" s="131" t="s">
        <v>638</v>
      </c>
      <c r="N41" s="131" t="s">
        <v>79</v>
      </c>
      <c r="O41" s="131" t="s">
        <v>562</v>
      </c>
      <c r="P41" s="131" t="s">
        <v>80</v>
      </c>
      <c r="Q41" s="131" t="s">
        <v>503</v>
      </c>
      <c r="R41" s="131" t="s">
        <v>639</v>
      </c>
      <c r="S41" s="131" t="s">
        <v>274</v>
      </c>
      <c r="T41" s="131" t="s">
        <v>41</v>
      </c>
      <c r="U41" s="131" t="s">
        <v>3673</v>
      </c>
      <c r="V41" s="131" t="s">
        <v>3674</v>
      </c>
      <c r="W41" s="132" t="s">
        <v>4089</v>
      </c>
      <c r="X41" s="19">
        <v>12909700</v>
      </c>
      <c r="Y41" s="131"/>
      <c r="Z41" s="80"/>
      <c r="AA41" s="131"/>
      <c r="AB41" s="80"/>
      <c r="AC41" s="131"/>
      <c r="AD41" s="131" t="s">
        <v>2855</v>
      </c>
      <c r="AE41" s="131" t="s">
        <v>2855</v>
      </c>
      <c r="AF41" s="131" t="s">
        <v>4090</v>
      </c>
      <c r="AG41" s="131" t="s">
        <v>4001</v>
      </c>
      <c r="AH41" s="131" t="s">
        <v>3975</v>
      </c>
      <c r="AI41" s="131"/>
      <c r="AJ41" s="131"/>
      <c r="AK41" s="131" t="s">
        <v>2855</v>
      </c>
      <c r="AL41" s="80"/>
      <c r="AM41" s="131" t="s">
        <v>4091</v>
      </c>
      <c r="AN41" s="80">
        <v>45077</v>
      </c>
      <c r="AO41" s="131" t="s">
        <v>3832</v>
      </c>
      <c r="AP41" s="131" t="s">
        <v>483</v>
      </c>
      <c r="AQ41" s="131" t="s">
        <v>39</v>
      </c>
      <c r="AR41" s="131" t="s">
        <v>495</v>
      </c>
      <c r="AS41" s="131" t="s">
        <v>484</v>
      </c>
      <c r="AT41" s="131" t="s">
        <v>371</v>
      </c>
      <c r="AU41" s="131" t="s">
        <v>327</v>
      </c>
      <c r="AV41" s="131" t="s">
        <v>35</v>
      </c>
      <c r="AW41" s="131" t="s">
        <v>82</v>
      </c>
      <c r="AX41" s="131" t="s">
        <v>83</v>
      </c>
      <c r="AY41" s="66">
        <v>0</v>
      </c>
      <c r="AZ41" s="66">
        <v>0</v>
      </c>
      <c r="BA41" s="66">
        <v>0</v>
      </c>
      <c r="BB41" s="66">
        <v>0</v>
      </c>
      <c r="BC41" s="66">
        <v>0</v>
      </c>
    </row>
    <row r="42" spans="1:55" ht="28.8" x14ac:dyDescent="0.3">
      <c r="A42" s="131" t="s">
        <v>465</v>
      </c>
      <c r="B42" s="131" t="s">
        <v>466</v>
      </c>
      <c r="C42" s="131" t="s">
        <v>467</v>
      </c>
      <c r="D42" s="131" t="s">
        <v>468</v>
      </c>
      <c r="E42" s="131" t="s">
        <v>469</v>
      </c>
      <c r="F42" s="131" t="s">
        <v>470</v>
      </c>
      <c r="G42" s="131" t="s">
        <v>558</v>
      </c>
      <c r="H42" s="131" t="s">
        <v>57</v>
      </c>
      <c r="I42" s="131" t="s">
        <v>559</v>
      </c>
      <c r="J42" s="131" t="s">
        <v>58</v>
      </c>
      <c r="K42" s="131" t="s">
        <v>637</v>
      </c>
      <c r="L42" s="131" t="s">
        <v>78</v>
      </c>
      <c r="M42" s="131" t="s">
        <v>638</v>
      </c>
      <c r="N42" s="131" t="s">
        <v>79</v>
      </c>
      <c r="O42" s="131" t="s">
        <v>562</v>
      </c>
      <c r="P42" s="131" t="s">
        <v>80</v>
      </c>
      <c r="Q42" s="131" t="s">
        <v>577</v>
      </c>
      <c r="R42" s="131" t="s">
        <v>958</v>
      </c>
      <c r="S42" s="131" t="s">
        <v>275</v>
      </c>
      <c r="T42" s="131" t="s">
        <v>55</v>
      </c>
      <c r="U42" s="131" t="s">
        <v>84</v>
      </c>
      <c r="V42" s="131" t="s">
        <v>4108</v>
      </c>
      <c r="W42" s="132" t="s">
        <v>4092</v>
      </c>
      <c r="X42" s="19">
        <v>314528</v>
      </c>
      <c r="Y42" s="131"/>
      <c r="Z42" s="80"/>
      <c r="AA42" s="131"/>
      <c r="AB42" s="80"/>
      <c r="AC42" s="131"/>
      <c r="AD42" s="131" t="s">
        <v>2855</v>
      </c>
      <c r="AE42" s="131" t="s">
        <v>2855</v>
      </c>
      <c r="AF42" s="131" t="s">
        <v>4093</v>
      </c>
      <c r="AG42" s="131" t="s">
        <v>4001</v>
      </c>
      <c r="AH42" s="131" t="s">
        <v>3975</v>
      </c>
      <c r="AI42" s="131"/>
      <c r="AJ42" s="131"/>
      <c r="AK42" s="131" t="s">
        <v>2855</v>
      </c>
      <c r="AL42" s="80"/>
      <c r="AM42" s="131" t="s">
        <v>4094</v>
      </c>
      <c r="AN42" s="80">
        <v>45077</v>
      </c>
      <c r="AO42" s="131" t="s">
        <v>3832</v>
      </c>
      <c r="AP42" s="131" t="s">
        <v>483</v>
      </c>
      <c r="AQ42" s="131" t="s">
        <v>39</v>
      </c>
      <c r="AR42" s="131" t="s">
        <v>644</v>
      </c>
      <c r="AS42" s="131" t="s">
        <v>484</v>
      </c>
      <c r="AT42" s="131" t="s">
        <v>4109</v>
      </c>
      <c r="AU42" s="131" t="s">
        <v>1481</v>
      </c>
      <c r="AV42" s="131" t="s">
        <v>35</v>
      </c>
      <c r="AW42" s="131" t="s">
        <v>82</v>
      </c>
      <c r="AX42" s="131" t="s">
        <v>83</v>
      </c>
      <c r="AY42" s="66">
        <v>0</v>
      </c>
      <c r="AZ42" s="66">
        <v>0</v>
      </c>
      <c r="BA42" s="66">
        <v>0</v>
      </c>
      <c r="BB42" s="66">
        <v>0</v>
      </c>
      <c r="BC42" s="66">
        <v>0</v>
      </c>
    </row>
    <row r="43" spans="1:55" ht="28.8" x14ac:dyDescent="0.3">
      <c r="A43" s="131" t="s">
        <v>465</v>
      </c>
      <c r="B43" s="131" t="s">
        <v>466</v>
      </c>
      <c r="C43" s="131" t="s">
        <v>467</v>
      </c>
      <c r="D43" s="131" t="s">
        <v>468</v>
      </c>
      <c r="E43" s="131" t="s">
        <v>469</v>
      </c>
      <c r="F43" s="131" t="s">
        <v>470</v>
      </c>
      <c r="G43" s="131" t="s">
        <v>558</v>
      </c>
      <c r="H43" s="131" t="s">
        <v>57</v>
      </c>
      <c r="I43" s="131" t="s">
        <v>961</v>
      </c>
      <c r="J43" s="131" t="s">
        <v>117</v>
      </c>
      <c r="K43" s="131" t="s">
        <v>823</v>
      </c>
      <c r="L43" s="131" t="s">
        <v>118</v>
      </c>
      <c r="M43" s="131" t="s">
        <v>962</v>
      </c>
      <c r="N43" s="131" t="s">
        <v>119</v>
      </c>
      <c r="O43" s="131" t="s">
        <v>562</v>
      </c>
      <c r="P43" s="131" t="s">
        <v>120</v>
      </c>
      <c r="Q43" s="131" t="s">
        <v>503</v>
      </c>
      <c r="R43" s="131" t="s">
        <v>121</v>
      </c>
      <c r="S43" s="131" t="s">
        <v>271</v>
      </c>
      <c r="T43" s="131" t="s">
        <v>33</v>
      </c>
      <c r="U43" s="131" t="s">
        <v>354</v>
      </c>
      <c r="V43" s="131" t="s">
        <v>1790</v>
      </c>
      <c r="W43" s="132" t="s">
        <v>4105</v>
      </c>
      <c r="X43" s="19">
        <v>2625000</v>
      </c>
      <c r="Y43" s="131"/>
      <c r="Z43" s="80"/>
      <c r="AA43" s="131"/>
      <c r="AB43" s="80"/>
      <c r="AC43" s="131"/>
      <c r="AD43" s="131" t="s">
        <v>2855</v>
      </c>
      <c r="AE43" s="131" t="s">
        <v>2855</v>
      </c>
      <c r="AF43" s="131" t="s">
        <v>4106</v>
      </c>
      <c r="AG43" s="131" t="s">
        <v>3655</v>
      </c>
      <c r="AH43" s="131" t="s">
        <v>3975</v>
      </c>
      <c r="AI43" s="131"/>
      <c r="AJ43" s="131"/>
      <c r="AK43" s="131" t="s">
        <v>2855</v>
      </c>
      <c r="AL43" s="80"/>
      <c r="AM43" s="131" t="s">
        <v>4107</v>
      </c>
      <c r="AN43" s="80">
        <v>45048</v>
      </c>
      <c r="AO43" s="131" t="s">
        <v>3832</v>
      </c>
      <c r="AP43" s="131" t="s">
        <v>483</v>
      </c>
      <c r="AQ43" s="131" t="s">
        <v>39</v>
      </c>
      <c r="AR43" s="131" t="s">
        <v>272</v>
      </c>
      <c r="AS43" s="131" t="s">
        <v>484</v>
      </c>
      <c r="AT43" s="131" t="s">
        <v>1794</v>
      </c>
      <c r="AU43" s="131" t="s">
        <v>338</v>
      </c>
      <c r="AV43" s="131" t="s">
        <v>35</v>
      </c>
      <c r="AW43" s="131" t="s">
        <v>82</v>
      </c>
      <c r="AX43" s="131" t="s">
        <v>96</v>
      </c>
      <c r="AY43" s="66">
        <v>0</v>
      </c>
      <c r="AZ43" s="66">
        <v>0</v>
      </c>
      <c r="BA43" s="66">
        <v>78750</v>
      </c>
      <c r="BB43" s="66">
        <v>0</v>
      </c>
      <c r="BC43" s="66">
        <v>0</v>
      </c>
    </row>
    <row r="44" spans="1:55" x14ac:dyDescent="0.3">
      <c r="Z44" s="80"/>
      <c r="AB44" s="80"/>
      <c r="AL44" s="80"/>
      <c r="AN44" s="80"/>
      <c r="AY44" s="71"/>
      <c r="AZ44" s="71"/>
      <c r="BA44" s="71"/>
      <c r="BB44" s="71"/>
      <c r="BC44" s="71"/>
    </row>
    <row r="77" spans="57:57" x14ac:dyDescent="0.3">
      <c r="BE77" s="81"/>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123" t="s">
        <v>53</v>
      </c>
      <c r="B4" s="123" t="s">
        <v>54</v>
      </c>
      <c r="C4" s="123" t="s">
        <v>714</v>
      </c>
      <c r="D4" s="125" t="s">
        <v>714</v>
      </c>
      <c r="E4" s="123" t="s">
        <v>714</v>
      </c>
      <c r="F4" s="125" t="s">
        <v>714</v>
      </c>
      <c r="G4" s="123" t="s">
        <v>714</v>
      </c>
      <c r="H4" s="127" t="s">
        <v>2855</v>
      </c>
      <c r="I4" s="127" t="s">
        <v>714</v>
      </c>
      <c r="J4" s="69" t="s">
        <v>3227</v>
      </c>
      <c r="K4" s="70">
        <v>45009</v>
      </c>
      <c r="L4" s="123" t="s">
        <v>89</v>
      </c>
      <c r="M4" s="69" t="s">
        <v>52</v>
      </c>
      <c r="N4" s="69" t="s">
        <v>3225</v>
      </c>
      <c r="O4" s="71">
        <v>1000000</v>
      </c>
      <c r="P4" s="71">
        <v>0</v>
      </c>
    </row>
    <row r="5" spans="1:16" ht="43.2" x14ac:dyDescent="0.3">
      <c r="A5" s="124"/>
      <c r="B5" s="124"/>
      <c r="C5" s="124"/>
      <c r="D5" s="124"/>
      <c r="E5" s="124"/>
      <c r="F5" s="124"/>
      <c r="G5" s="124"/>
      <c r="H5" s="128"/>
      <c r="I5" s="128"/>
      <c r="J5" s="69" t="s">
        <v>3234</v>
      </c>
      <c r="K5" s="125">
        <v>45019</v>
      </c>
      <c r="L5" s="124" t="s">
        <v>89</v>
      </c>
      <c r="M5" s="123" t="s">
        <v>107</v>
      </c>
      <c r="N5" s="69" t="s">
        <v>3232</v>
      </c>
      <c r="O5" s="71">
        <v>985000</v>
      </c>
      <c r="P5" s="71">
        <v>0</v>
      </c>
    </row>
    <row r="6" spans="1:16" ht="43.2" x14ac:dyDescent="0.3">
      <c r="A6" s="124"/>
      <c r="B6" s="124"/>
      <c r="C6" s="124"/>
      <c r="D6" s="124"/>
      <c r="E6" s="124"/>
      <c r="F6" s="124"/>
      <c r="G6" s="124"/>
      <c r="H6" s="128"/>
      <c r="I6" s="128"/>
      <c r="J6" s="69" t="s">
        <v>3238</v>
      </c>
      <c r="K6" s="126">
        <v>45019</v>
      </c>
      <c r="L6" s="69" t="s">
        <v>90</v>
      </c>
      <c r="M6" s="124" t="s">
        <v>107</v>
      </c>
      <c r="N6" s="69" t="s">
        <v>3236</v>
      </c>
      <c r="O6" s="71">
        <v>1500000</v>
      </c>
      <c r="P6" s="71">
        <v>0</v>
      </c>
    </row>
    <row r="7" spans="1:16" ht="28.8" x14ac:dyDescent="0.3">
      <c r="A7" s="124"/>
      <c r="B7" s="124"/>
      <c r="C7" s="124"/>
      <c r="D7" s="124"/>
      <c r="E7" s="124"/>
      <c r="F7" s="124"/>
      <c r="G7" s="124"/>
      <c r="H7" s="128"/>
      <c r="I7" s="128"/>
      <c r="J7" s="69" t="s">
        <v>3377</v>
      </c>
      <c r="K7" s="70">
        <v>45016</v>
      </c>
      <c r="L7" s="69" t="s">
        <v>3373</v>
      </c>
      <c r="M7" s="69" t="s">
        <v>292</v>
      </c>
      <c r="N7" s="69" t="s">
        <v>3375</v>
      </c>
      <c r="O7" s="71">
        <v>2930000</v>
      </c>
      <c r="P7" s="71">
        <v>0</v>
      </c>
    </row>
    <row r="8" spans="1:16" ht="43.2" x14ac:dyDescent="0.3">
      <c r="A8" s="124"/>
      <c r="B8" s="124"/>
      <c r="C8" s="124"/>
      <c r="D8" s="124"/>
      <c r="E8" s="124"/>
      <c r="F8" s="124"/>
      <c r="G8" s="124"/>
      <c r="H8" s="128"/>
      <c r="I8" s="128"/>
      <c r="J8" s="69" t="s">
        <v>3372</v>
      </c>
      <c r="K8" s="70">
        <v>45012</v>
      </c>
      <c r="L8" s="69" t="s">
        <v>1623</v>
      </c>
      <c r="M8" s="69" t="s">
        <v>62</v>
      </c>
      <c r="N8" s="69" t="s">
        <v>3370</v>
      </c>
      <c r="O8" s="71">
        <v>1096638</v>
      </c>
      <c r="P8" s="71">
        <v>0</v>
      </c>
    </row>
    <row r="9" spans="1:16" ht="43.2" x14ac:dyDescent="0.3">
      <c r="A9" s="124"/>
      <c r="B9" s="124"/>
      <c r="C9" s="124"/>
      <c r="D9" s="124"/>
      <c r="E9" s="124"/>
      <c r="F9" s="124"/>
      <c r="G9" s="124"/>
      <c r="H9" s="128"/>
      <c r="I9" s="128"/>
      <c r="J9" s="69" t="s">
        <v>3363</v>
      </c>
      <c r="K9" s="70">
        <v>45016</v>
      </c>
      <c r="L9" s="123" t="s">
        <v>354</v>
      </c>
      <c r="M9" s="123" t="s">
        <v>187</v>
      </c>
      <c r="N9" s="69" t="s">
        <v>3361</v>
      </c>
      <c r="O9" s="71">
        <v>442700</v>
      </c>
      <c r="P9" s="71">
        <v>0</v>
      </c>
    </row>
    <row r="10" spans="1:16" ht="43.2" x14ac:dyDescent="0.3">
      <c r="A10" s="124"/>
      <c r="B10" s="124"/>
      <c r="C10" s="124"/>
      <c r="D10" s="124"/>
      <c r="E10" s="124"/>
      <c r="F10" s="124"/>
      <c r="G10" s="124"/>
      <c r="H10" s="128"/>
      <c r="I10" s="128"/>
      <c r="J10" s="69" t="s">
        <v>3366</v>
      </c>
      <c r="K10" s="125">
        <v>45022</v>
      </c>
      <c r="L10" s="124" t="s">
        <v>354</v>
      </c>
      <c r="M10" s="124" t="s">
        <v>187</v>
      </c>
      <c r="N10" s="69" t="s">
        <v>3364</v>
      </c>
      <c r="O10" s="71">
        <v>322500</v>
      </c>
      <c r="P10" s="71">
        <v>0</v>
      </c>
    </row>
    <row r="11" spans="1:16" ht="43.2" x14ac:dyDescent="0.3">
      <c r="A11" s="124"/>
      <c r="B11" s="124"/>
      <c r="C11" s="124"/>
      <c r="D11" s="124"/>
      <c r="E11" s="124"/>
      <c r="F11" s="124"/>
      <c r="G11" s="124"/>
      <c r="H11" s="128"/>
      <c r="I11" s="128"/>
      <c r="J11" s="69" t="s">
        <v>3369</v>
      </c>
      <c r="K11" s="126">
        <v>45022</v>
      </c>
      <c r="L11" s="124" t="s">
        <v>354</v>
      </c>
      <c r="M11" s="124" t="s">
        <v>187</v>
      </c>
      <c r="N11" s="69" t="s">
        <v>3367</v>
      </c>
      <c r="O11" s="71">
        <v>322500</v>
      </c>
      <c r="P11" s="71">
        <v>0</v>
      </c>
    </row>
    <row r="12" spans="1:16" ht="43.2" x14ac:dyDescent="0.3">
      <c r="A12" s="124"/>
      <c r="B12" s="124"/>
      <c r="C12" s="124"/>
      <c r="D12" s="124"/>
      <c r="E12" s="124"/>
      <c r="F12" s="124"/>
      <c r="G12" s="124"/>
      <c r="H12" s="128"/>
      <c r="I12" s="128"/>
      <c r="J12" s="69" t="s">
        <v>3611</v>
      </c>
      <c r="K12" s="70">
        <v>45027</v>
      </c>
      <c r="L12" s="69" t="s">
        <v>171</v>
      </c>
      <c r="M12" s="69" t="s">
        <v>170</v>
      </c>
      <c r="N12" s="69" t="s">
        <v>3609</v>
      </c>
      <c r="O12" s="71">
        <v>818500</v>
      </c>
      <c r="P12" s="71">
        <v>0</v>
      </c>
    </row>
    <row r="13" spans="1:16" ht="28.8" x14ac:dyDescent="0.3">
      <c r="A13" s="124"/>
      <c r="B13" s="124"/>
      <c r="C13" s="124"/>
      <c r="D13" s="124"/>
      <c r="E13" s="124"/>
      <c r="F13" s="124"/>
      <c r="G13" s="124"/>
      <c r="H13" s="128"/>
      <c r="I13" s="128"/>
      <c r="J13" s="69" t="s">
        <v>3631</v>
      </c>
      <c r="K13" s="125">
        <v>45034</v>
      </c>
      <c r="L13" s="69" t="s">
        <v>89</v>
      </c>
      <c r="M13" s="123" t="s">
        <v>187</v>
      </c>
      <c r="N13" s="69" t="s">
        <v>3629</v>
      </c>
      <c r="O13" s="71">
        <v>995000</v>
      </c>
      <c r="P13" s="71">
        <v>0</v>
      </c>
    </row>
    <row r="14" spans="1:16" ht="28.8" x14ac:dyDescent="0.3">
      <c r="A14" s="124"/>
      <c r="B14" s="124"/>
      <c r="C14" s="124"/>
      <c r="D14" s="124"/>
      <c r="E14" s="124"/>
      <c r="F14" s="124"/>
      <c r="G14" s="124"/>
      <c r="H14" s="128"/>
      <c r="I14" s="128"/>
      <c r="J14" s="69" t="s">
        <v>3635</v>
      </c>
      <c r="K14" s="126">
        <v>45034</v>
      </c>
      <c r="L14" s="69" t="s">
        <v>90</v>
      </c>
      <c r="M14" s="124" t="s">
        <v>187</v>
      </c>
      <c r="N14" s="69" t="s">
        <v>3633</v>
      </c>
      <c r="O14" s="71">
        <v>1498000</v>
      </c>
      <c r="P14" s="71">
        <v>0</v>
      </c>
    </row>
    <row r="15" spans="1:16" ht="28.8" x14ac:dyDescent="0.3">
      <c r="A15" s="124"/>
      <c r="B15" s="124"/>
      <c r="C15" s="124"/>
      <c r="D15" s="124"/>
      <c r="E15" s="124"/>
      <c r="F15" s="124"/>
      <c r="G15" s="124"/>
      <c r="H15" s="128"/>
      <c r="I15" s="128"/>
      <c r="J15" s="69" t="s">
        <v>3639</v>
      </c>
      <c r="K15" s="126">
        <v>45034</v>
      </c>
      <c r="L15" s="69" t="s">
        <v>1964</v>
      </c>
      <c r="M15" s="124" t="s">
        <v>187</v>
      </c>
      <c r="N15" s="69" t="s">
        <v>3637</v>
      </c>
      <c r="O15" s="71">
        <v>1498500</v>
      </c>
      <c r="P15" s="71">
        <v>29970</v>
      </c>
    </row>
    <row r="16" spans="1:16" ht="43.2" x14ac:dyDescent="0.3">
      <c r="A16" s="124"/>
      <c r="B16" s="124"/>
      <c r="C16" s="124"/>
      <c r="D16" s="124"/>
      <c r="E16" s="124"/>
      <c r="F16" s="124"/>
      <c r="G16" s="124"/>
      <c r="H16" s="128"/>
      <c r="I16" s="128"/>
      <c r="J16" s="69" t="s">
        <v>2984</v>
      </c>
      <c r="K16" s="70">
        <v>44988</v>
      </c>
      <c r="L16" s="123" t="s">
        <v>171</v>
      </c>
      <c r="M16" s="123" t="s">
        <v>170</v>
      </c>
      <c r="N16" s="69" t="s">
        <v>2980</v>
      </c>
      <c r="O16" s="71">
        <v>310000</v>
      </c>
      <c r="P16" s="71">
        <v>0</v>
      </c>
    </row>
    <row r="17" spans="1:16" ht="43.2" x14ac:dyDescent="0.3">
      <c r="A17" s="124"/>
      <c r="B17" s="124"/>
      <c r="C17" s="124"/>
      <c r="D17" s="124"/>
      <c r="E17" s="124"/>
      <c r="F17" s="124"/>
      <c r="G17" s="124"/>
      <c r="H17" s="128"/>
      <c r="I17" s="128"/>
      <c r="J17" s="69" t="s">
        <v>2989</v>
      </c>
      <c r="K17" s="70">
        <v>44993</v>
      </c>
      <c r="L17" s="124" t="s">
        <v>171</v>
      </c>
      <c r="M17" s="124" t="s">
        <v>170</v>
      </c>
      <c r="N17" s="69" t="s">
        <v>2986</v>
      </c>
      <c r="O17" s="71">
        <v>310000</v>
      </c>
      <c r="P17" s="71">
        <v>0</v>
      </c>
    </row>
    <row r="18" spans="1:16" ht="43.2" x14ac:dyDescent="0.3">
      <c r="A18" s="124"/>
      <c r="B18" s="124"/>
      <c r="C18" s="124"/>
      <c r="D18" s="124"/>
      <c r="E18" s="124"/>
      <c r="F18" s="124"/>
      <c r="G18" s="124"/>
      <c r="H18" s="128"/>
      <c r="I18" s="128"/>
      <c r="J18" s="69" t="s">
        <v>2992</v>
      </c>
      <c r="K18" s="70">
        <v>44992</v>
      </c>
      <c r="L18" s="69" t="s">
        <v>1946</v>
      </c>
      <c r="M18" s="69" t="s">
        <v>279</v>
      </c>
      <c r="N18" s="69" t="s">
        <v>2990</v>
      </c>
      <c r="O18" s="71">
        <v>300000</v>
      </c>
      <c r="P18" s="71">
        <v>0</v>
      </c>
    </row>
    <row r="19" spans="1:16" ht="57.6" x14ac:dyDescent="0.3">
      <c r="A19" s="124"/>
      <c r="B19" s="124"/>
      <c r="C19" s="124"/>
      <c r="D19" s="124"/>
      <c r="E19" s="124"/>
      <c r="F19" s="124"/>
      <c r="G19" s="124"/>
      <c r="H19" s="128"/>
      <c r="I19" s="128"/>
      <c r="J19" s="69" t="s">
        <v>3193</v>
      </c>
      <c r="K19" s="70">
        <v>45009</v>
      </c>
      <c r="L19" s="123" t="s">
        <v>1964</v>
      </c>
      <c r="M19" s="69" t="s">
        <v>52</v>
      </c>
      <c r="N19" s="69" t="s">
        <v>3190</v>
      </c>
      <c r="O19" s="71">
        <v>992300</v>
      </c>
      <c r="P19" s="71">
        <v>19846</v>
      </c>
    </row>
    <row r="20" spans="1:16" ht="43.2" x14ac:dyDescent="0.3">
      <c r="A20" s="124"/>
      <c r="B20" s="124"/>
      <c r="C20" s="124"/>
      <c r="D20" s="124"/>
      <c r="E20" s="124"/>
      <c r="F20" s="124"/>
      <c r="G20" s="124"/>
      <c r="H20" s="128"/>
      <c r="I20" s="128"/>
      <c r="J20" s="69" t="s">
        <v>3201</v>
      </c>
      <c r="K20" s="70">
        <v>45019</v>
      </c>
      <c r="L20" s="124" t="s">
        <v>1964</v>
      </c>
      <c r="M20" s="69" t="s">
        <v>107</v>
      </c>
      <c r="N20" s="69" t="s">
        <v>3199</v>
      </c>
      <c r="O20" s="71">
        <v>1488200</v>
      </c>
      <c r="P20" s="71">
        <v>29764</v>
      </c>
    </row>
    <row r="21" spans="1:16" ht="28.8" x14ac:dyDescent="0.3">
      <c r="A21" s="124"/>
      <c r="B21" s="124"/>
      <c r="C21" s="124"/>
      <c r="D21" s="124"/>
      <c r="E21" s="124"/>
      <c r="F21" s="124"/>
      <c r="G21" s="124"/>
      <c r="H21" s="128"/>
      <c r="I21" s="128"/>
      <c r="J21" s="69" t="s">
        <v>3224</v>
      </c>
      <c r="K21" s="70">
        <v>45000</v>
      </c>
      <c r="L21" s="69" t="s">
        <v>171</v>
      </c>
      <c r="M21" s="69" t="s">
        <v>170</v>
      </c>
      <c r="N21" s="69" t="s">
        <v>3222</v>
      </c>
      <c r="O21" s="71">
        <v>20723910</v>
      </c>
      <c r="P21" s="71">
        <v>0</v>
      </c>
    </row>
    <row r="22" spans="1:16" ht="43.2" x14ac:dyDescent="0.3">
      <c r="A22" s="124"/>
      <c r="B22" s="124"/>
      <c r="C22" s="124"/>
      <c r="D22" s="124"/>
      <c r="E22" s="124"/>
      <c r="F22" s="124"/>
      <c r="G22" s="124"/>
      <c r="H22" s="128"/>
      <c r="I22" s="128"/>
      <c r="J22" s="69" t="s">
        <v>3230</v>
      </c>
      <c r="K22" s="70">
        <v>45009</v>
      </c>
      <c r="L22" s="69" t="s">
        <v>90</v>
      </c>
      <c r="M22" s="69" t="s">
        <v>52</v>
      </c>
      <c r="N22" s="69" t="s">
        <v>3228</v>
      </c>
      <c r="O22" s="71">
        <v>1500000</v>
      </c>
      <c r="P22" s="71">
        <v>0</v>
      </c>
    </row>
    <row r="23" spans="1:16" ht="28.8" x14ac:dyDescent="0.3">
      <c r="A23" s="124"/>
      <c r="B23" s="124"/>
      <c r="C23" s="124"/>
      <c r="D23" s="124"/>
      <c r="E23" s="124"/>
      <c r="F23" s="124"/>
      <c r="G23" s="124"/>
      <c r="H23" s="128"/>
      <c r="I23" s="128"/>
      <c r="J23" s="69" t="s">
        <v>3380</v>
      </c>
      <c r="K23" s="70">
        <v>45022</v>
      </c>
      <c r="L23" s="69" t="s">
        <v>3373</v>
      </c>
      <c r="M23" s="69" t="s">
        <v>292</v>
      </c>
      <c r="N23" s="69" t="s">
        <v>3378</v>
      </c>
      <c r="O23" s="71">
        <v>3210000</v>
      </c>
      <c r="P23" s="71">
        <v>0</v>
      </c>
    </row>
    <row r="24" spans="1:16" ht="57.6" x14ac:dyDescent="0.3">
      <c r="A24" s="124"/>
      <c r="B24" s="124"/>
      <c r="C24" s="123" t="s">
        <v>369</v>
      </c>
      <c r="D24" s="125">
        <v>44958</v>
      </c>
      <c r="E24" s="123" t="s">
        <v>1497</v>
      </c>
      <c r="F24" s="125">
        <v>44958</v>
      </c>
      <c r="G24" s="123" t="s">
        <v>233</v>
      </c>
      <c r="H24" s="72" t="s">
        <v>624</v>
      </c>
      <c r="I24" s="129">
        <v>44956</v>
      </c>
      <c r="J24" s="69" t="s">
        <v>199</v>
      </c>
      <c r="K24" s="70">
        <v>44931</v>
      </c>
      <c r="L24" s="123" t="s">
        <v>354</v>
      </c>
      <c r="M24" s="123" t="s">
        <v>52</v>
      </c>
      <c r="N24" s="69" t="s">
        <v>525</v>
      </c>
      <c r="O24" s="71">
        <v>1760000</v>
      </c>
      <c r="P24" s="71">
        <v>0</v>
      </c>
    </row>
    <row r="25" spans="1:16" ht="57.6" x14ac:dyDescent="0.3">
      <c r="A25" s="124"/>
      <c r="B25" s="124"/>
      <c r="C25" s="124"/>
      <c r="D25" s="124"/>
      <c r="E25" s="124"/>
      <c r="F25" s="124"/>
      <c r="G25" s="124"/>
      <c r="H25" s="72" t="s">
        <v>635</v>
      </c>
      <c r="I25" s="130">
        <v>44956</v>
      </c>
      <c r="J25" s="69" t="s">
        <v>198</v>
      </c>
      <c r="K25" s="70">
        <v>44942</v>
      </c>
      <c r="L25" s="124" t="s">
        <v>354</v>
      </c>
      <c r="M25" s="124" t="s">
        <v>52</v>
      </c>
      <c r="N25" s="69" t="s">
        <v>529</v>
      </c>
      <c r="O25" s="71">
        <v>3180000</v>
      </c>
      <c r="P25" s="71">
        <v>127200</v>
      </c>
    </row>
    <row r="26" spans="1:16" ht="28.8" x14ac:dyDescent="0.3">
      <c r="A26" s="124"/>
      <c r="B26" s="124"/>
      <c r="C26" s="124"/>
      <c r="D26" s="124"/>
      <c r="E26" s="124"/>
      <c r="F26" s="124"/>
      <c r="G26" s="124"/>
      <c r="H26" s="72" t="s">
        <v>628</v>
      </c>
      <c r="I26" s="130">
        <v>44956</v>
      </c>
      <c r="J26" s="69" t="s">
        <v>255</v>
      </c>
      <c r="K26" s="125">
        <v>44938</v>
      </c>
      <c r="L26" s="69" t="s">
        <v>89</v>
      </c>
      <c r="M26" s="124" t="s">
        <v>52</v>
      </c>
      <c r="N26" s="69" t="s">
        <v>532</v>
      </c>
      <c r="O26" s="71">
        <v>999500</v>
      </c>
      <c r="P26" s="71">
        <v>0</v>
      </c>
    </row>
    <row r="27" spans="1:16" ht="28.8" x14ac:dyDescent="0.3">
      <c r="A27" s="124"/>
      <c r="B27" s="124"/>
      <c r="C27" s="124"/>
      <c r="D27" s="124"/>
      <c r="E27" s="124"/>
      <c r="F27" s="124"/>
      <c r="G27" s="124"/>
      <c r="H27" s="72" t="s">
        <v>205</v>
      </c>
      <c r="I27" s="130">
        <v>44956</v>
      </c>
      <c r="J27" s="69" t="s">
        <v>254</v>
      </c>
      <c r="K27" s="126">
        <v>44938</v>
      </c>
      <c r="L27" s="69" t="s">
        <v>90</v>
      </c>
      <c r="M27" s="124" t="s">
        <v>52</v>
      </c>
      <c r="N27" s="69" t="s">
        <v>535</v>
      </c>
      <c r="O27" s="71">
        <v>1480000</v>
      </c>
      <c r="P27" s="71">
        <v>0</v>
      </c>
    </row>
    <row r="28" spans="1:16" ht="28.8" x14ac:dyDescent="0.3">
      <c r="A28" s="124"/>
      <c r="B28" s="124"/>
      <c r="C28" s="124"/>
      <c r="D28" s="124"/>
      <c r="E28" s="124"/>
      <c r="F28" s="124"/>
      <c r="G28" s="124"/>
      <c r="H28" s="72" t="s">
        <v>176</v>
      </c>
      <c r="I28" s="130">
        <v>44956</v>
      </c>
      <c r="J28" s="69" t="s">
        <v>253</v>
      </c>
      <c r="K28" s="70">
        <v>44944</v>
      </c>
      <c r="L28" s="69" t="s">
        <v>267</v>
      </c>
      <c r="M28" s="124" t="s">
        <v>52</v>
      </c>
      <c r="N28" s="69" t="s">
        <v>537</v>
      </c>
      <c r="O28" s="71">
        <v>1499200</v>
      </c>
      <c r="P28" s="71">
        <v>29984</v>
      </c>
    </row>
    <row r="29" spans="1:16" ht="43.2" x14ac:dyDescent="0.3">
      <c r="A29" s="124"/>
      <c r="B29" s="124"/>
      <c r="C29" s="124"/>
      <c r="D29" s="124"/>
      <c r="E29" s="124"/>
      <c r="F29" s="124"/>
      <c r="G29" s="124"/>
      <c r="H29" s="72" t="s">
        <v>620</v>
      </c>
      <c r="I29" s="130">
        <v>44956</v>
      </c>
      <c r="J29" s="69" t="s">
        <v>200</v>
      </c>
      <c r="K29" s="70">
        <v>44937</v>
      </c>
      <c r="L29" s="123" t="s">
        <v>171</v>
      </c>
      <c r="M29" s="123" t="s">
        <v>170</v>
      </c>
      <c r="N29" s="69" t="s">
        <v>539</v>
      </c>
      <c r="O29" s="71">
        <v>570000</v>
      </c>
      <c r="P29" s="71">
        <v>0</v>
      </c>
    </row>
    <row r="30" spans="1:16" ht="43.2" x14ac:dyDescent="0.3">
      <c r="A30" s="124"/>
      <c r="B30" s="124"/>
      <c r="C30" s="123" t="s">
        <v>2437</v>
      </c>
      <c r="D30" s="125">
        <v>44972</v>
      </c>
      <c r="E30" s="123" t="s">
        <v>2436</v>
      </c>
      <c r="F30" s="125">
        <v>44973</v>
      </c>
      <c r="G30" s="69" t="s">
        <v>186</v>
      </c>
      <c r="H30" s="72" t="s">
        <v>1799</v>
      </c>
      <c r="I30" s="129">
        <v>44971</v>
      </c>
      <c r="J30" s="69" t="s">
        <v>1605</v>
      </c>
      <c r="K30" s="70">
        <v>44957</v>
      </c>
      <c r="L30" s="124" t="s">
        <v>171</v>
      </c>
      <c r="M30" s="124" t="s">
        <v>170</v>
      </c>
      <c r="N30" s="69" t="s">
        <v>1601</v>
      </c>
      <c r="O30" s="71">
        <v>4665500</v>
      </c>
      <c r="P30" s="71">
        <v>0</v>
      </c>
    </row>
    <row r="31" spans="1:16" ht="43.2" x14ac:dyDescent="0.3">
      <c r="A31" s="124"/>
      <c r="B31" s="124"/>
      <c r="C31" s="124"/>
      <c r="D31" s="124"/>
      <c r="E31" s="124"/>
      <c r="F31" s="124"/>
      <c r="G31" s="69" t="s">
        <v>2438</v>
      </c>
      <c r="H31" s="72" t="s">
        <v>1805</v>
      </c>
      <c r="I31" s="130">
        <v>44971</v>
      </c>
      <c r="J31" s="69" t="s">
        <v>1628</v>
      </c>
      <c r="K31" s="70">
        <v>44953</v>
      </c>
      <c r="L31" s="69" t="s">
        <v>1623</v>
      </c>
      <c r="M31" s="69" t="s">
        <v>62</v>
      </c>
      <c r="N31" s="69" t="s">
        <v>1625</v>
      </c>
      <c r="O31" s="71">
        <v>314457</v>
      </c>
      <c r="P31" s="71">
        <v>0</v>
      </c>
    </row>
    <row r="32" spans="1:16" ht="43.2" x14ac:dyDescent="0.3">
      <c r="A32" s="124"/>
      <c r="B32" s="124"/>
      <c r="C32" s="123" t="s">
        <v>2271</v>
      </c>
      <c r="D32" s="125">
        <v>44980</v>
      </c>
      <c r="E32" s="123" t="s">
        <v>2434</v>
      </c>
      <c r="F32" s="125">
        <v>44981</v>
      </c>
      <c r="G32" s="123" t="s">
        <v>200</v>
      </c>
      <c r="H32" s="72" t="s">
        <v>2099</v>
      </c>
      <c r="I32" s="129">
        <v>44979</v>
      </c>
      <c r="J32" s="69" t="s">
        <v>1929</v>
      </c>
      <c r="K32" s="125">
        <v>44974</v>
      </c>
      <c r="L32" s="123" t="s">
        <v>171</v>
      </c>
      <c r="M32" s="123" t="s">
        <v>170</v>
      </c>
      <c r="N32" s="69" t="s">
        <v>1927</v>
      </c>
      <c r="O32" s="71">
        <v>5778680</v>
      </c>
      <c r="P32" s="71">
        <v>0</v>
      </c>
    </row>
    <row r="33" spans="1:16" ht="43.2" x14ac:dyDescent="0.3">
      <c r="A33" s="124"/>
      <c r="B33" s="124"/>
      <c r="C33" s="124"/>
      <c r="D33" s="124"/>
      <c r="E33" s="124"/>
      <c r="F33" s="124"/>
      <c r="G33" s="124"/>
      <c r="H33" s="72" t="s">
        <v>1929</v>
      </c>
      <c r="I33" s="130">
        <v>44979</v>
      </c>
      <c r="J33" s="69" t="s">
        <v>1933</v>
      </c>
      <c r="K33" s="126">
        <v>44974</v>
      </c>
      <c r="L33" s="124" t="s">
        <v>171</v>
      </c>
      <c r="M33" s="124" t="s">
        <v>170</v>
      </c>
      <c r="N33" s="69" t="s">
        <v>1931</v>
      </c>
      <c r="O33" s="71">
        <v>2173000</v>
      </c>
      <c r="P33" s="71">
        <v>0</v>
      </c>
    </row>
    <row r="34" spans="1:16" ht="43.2" x14ac:dyDescent="0.3">
      <c r="A34" s="124"/>
      <c r="B34" s="124"/>
      <c r="C34" s="124"/>
      <c r="D34" s="124"/>
      <c r="E34" s="124"/>
      <c r="F34" s="124"/>
      <c r="G34" s="124"/>
      <c r="H34" s="72" t="s">
        <v>1933</v>
      </c>
      <c r="I34" s="130">
        <v>44979</v>
      </c>
      <c r="J34" s="69" t="s">
        <v>1936</v>
      </c>
      <c r="K34" s="126">
        <v>44974</v>
      </c>
      <c r="L34" s="124" t="s">
        <v>171</v>
      </c>
      <c r="M34" s="124" t="s">
        <v>170</v>
      </c>
      <c r="N34" s="69" t="s">
        <v>1934</v>
      </c>
      <c r="O34" s="71">
        <v>3076500</v>
      </c>
      <c r="P34" s="71">
        <v>0</v>
      </c>
    </row>
    <row r="35" spans="1:16" ht="28.8" x14ac:dyDescent="0.3">
      <c r="A35" s="124"/>
      <c r="B35" s="124"/>
      <c r="C35" s="124"/>
      <c r="D35" s="124"/>
      <c r="E35" s="124"/>
      <c r="F35" s="124"/>
      <c r="G35" s="124"/>
      <c r="H35" s="72" t="s">
        <v>1936</v>
      </c>
      <c r="I35" s="130">
        <v>44979</v>
      </c>
      <c r="J35" s="69" t="s">
        <v>1939</v>
      </c>
      <c r="K35" s="126">
        <v>44974</v>
      </c>
      <c r="L35" s="124" t="s">
        <v>171</v>
      </c>
      <c r="M35" s="124" t="s">
        <v>170</v>
      </c>
      <c r="N35" s="69" t="s">
        <v>1937</v>
      </c>
      <c r="O35" s="71">
        <v>8800000</v>
      </c>
      <c r="P35" s="71">
        <v>0</v>
      </c>
    </row>
    <row r="36" spans="1:16" ht="28.8" x14ac:dyDescent="0.3">
      <c r="A36" s="124"/>
      <c r="B36" s="124"/>
      <c r="C36" s="124"/>
      <c r="D36" s="124"/>
      <c r="E36" s="124"/>
      <c r="F36" s="124"/>
      <c r="G36" s="124"/>
      <c r="H36" s="72" t="s">
        <v>1939</v>
      </c>
      <c r="I36" s="130">
        <v>44979</v>
      </c>
      <c r="J36" s="69" t="s">
        <v>1941</v>
      </c>
      <c r="K36" s="126">
        <v>44974</v>
      </c>
      <c r="L36" s="124" t="s">
        <v>171</v>
      </c>
      <c r="M36" s="124" t="s">
        <v>170</v>
      </c>
      <c r="N36" s="69" t="s">
        <v>1937</v>
      </c>
      <c r="O36" s="71">
        <v>1320000</v>
      </c>
      <c r="P36" s="71">
        <v>0</v>
      </c>
    </row>
    <row r="37" spans="1:16" ht="43.2" x14ac:dyDescent="0.3">
      <c r="A37" s="124"/>
      <c r="B37" s="124"/>
      <c r="C37" s="124"/>
      <c r="D37" s="124"/>
      <c r="E37" s="124"/>
      <c r="F37" s="124"/>
      <c r="G37" s="124"/>
      <c r="H37" s="72" t="s">
        <v>1941</v>
      </c>
      <c r="I37" s="130">
        <v>44979</v>
      </c>
      <c r="J37" s="69" t="s">
        <v>1859</v>
      </c>
      <c r="K37" s="70">
        <v>44972</v>
      </c>
      <c r="L37" s="123" t="s">
        <v>354</v>
      </c>
      <c r="M37" s="123" t="s">
        <v>52</v>
      </c>
      <c r="N37" s="69" t="s">
        <v>1856</v>
      </c>
      <c r="O37" s="71">
        <v>3000000</v>
      </c>
      <c r="P37" s="71">
        <v>120000</v>
      </c>
    </row>
    <row r="38" spans="1:16" ht="43.2" x14ac:dyDescent="0.3">
      <c r="A38" s="124"/>
      <c r="B38" s="124"/>
      <c r="C38" s="124"/>
      <c r="D38" s="124"/>
      <c r="E38" s="124"/>
      <c r="F38" s="124"/>
      <c r="G38" s="124"/>
      <c r="H38" s="72" t="s">
        <v>1859</v>
      </c>
      <c r="I38" s="130">
        <v>44979</v>
      </c>
      <c r="J38" s="69" t="s">
        <v>1867</v>
      </c>
      <c r="K38" s="70">
        <v>44973</v>
      </c>
      <c r="L38" s="124" t="s">
        <v>354</v>
      </c>
      <c r="M38" s="124" t="s">
        <v>52</v>
      </c>
      <c r="N38" s="69" t="s">
        <v>1856</v>
      </c>
      <c r="O38" s="71">
        <v>3000000</v>
      </c>
      <c r="P38" s="71">
        <v>120000</v>
      </c>
    </row>
    <row r="39" spans="1:16" ht="43.2" x14ac:dyDescent="0.3">
      <c r="A39" s="124"/>
      <c r="B39" s="124"/>
      <c r="C39" s="124"/>
      <c r="D39" s="124"/>
      <c r="E39" s="124"/>
      <c r="F39" s="124"/>
      <c r="G39" s="124"/>
      <c r="H39" s="72" t="s">
        <v>1867</v>
      </c>
      <c r="I39" s="130">
        <v>44979</v>
      </c>
      <c r="J39" s="69" t="s">
        <v>1873</v>
      </c>
      <c r="K39" s="70">
        <v>44974</v>
      </c>
      <c r="L39" s="124" t="s">
        <v>354</v>
      </c>
      <c r="M39" s="124" t="s">
        <v>52</v>
      </c>
      <c r="N39" s="69" t="s">
        <v>1856</v>
      </c>
      <c r="O39" s="71">
        <v>1500000</v>
      </c>
      <c r="P39" s="71">
        <v>60000</v>
      </c>
    </row>
    <row r="40" spans="1:16" ht="28.8" x14ac:dyDescent="0.3">
      <c r="A40" s="124"/>
      <c r="B40" s="124"/>
      <c r="C40" s="124"/>
      <c r="D40" s="124"/>
      <c r="E40" s="124"/>
      <c r="F40" s="124"/>
      <c r="G40" s="124"/>
      <c r="H40" s="72" t="s">
        <v>2103</v>
      </c>
      <c r="I40" s="130">
        <v>44979</v>
      </c>
      <c r="J40" s="69" t="s">
        <v>1950</v>
      </c>
      <c r="K40" s="125">
        <v>44978</v>
      </c>
      <c r="L40" s="69" t="s">
        <v>1946</v>
      </c>
      <c r="M40" s="69" t="s">
        <v>279</v>
      </c>
      <c r="N40" s="69" t="s">
        <v>1948</v>
      </c>
      <c r="O40" s="71">
        <v>300000</v>
      </c>
      <c r="P40" s="71">
        <v>0</v>
      </c>
    </row>
    <row r="41" spans="1:16" ht="43.2" x14ac:dyDescent="0.3">
      <c r="A41" s="124"/>
      <c r="B41" s="124"/>
      <c r="C41" s="124"/>
      <c r="D41" s="124"/>
      <c r="E41" s="124"/>
      <c r="F41" s="124"/>
      <c r="G41" s="124"/>
      <c r="H41" s="72" t="s">
        <v>1950</v>
      </c>
      <c r="I41" s="130">
        <v>44979</v>
      </c>
      <c r="J41" s="69" t="s">
        <v>1945</v>
      </c>
      <c r="K41" s="126">
        <v>44978</v>
      </c>
      <c r="L41" s="69" t="s">
        <v>171</v>
      </c>
      <c r="M41" s="69" t="s">
        <v>170</v>
      </c>
      <c r="N41" s="69" t="s">
        <v>1942</v>
      </c>
      <c r="O41" s="71">
        <v>210000</v>
      </c>
      <c r="P41" s="71">
        <v>0</v>
      </c>
    </row>
    <row r="42" spans="1:16" ht="43.2" x14ac:dyDescent="0.3">
      <c r="A42" s="124"/>
      <c r="B42" s="124"/>
      <c r="C42" s="124"/>
      <c r="D42" s="124"/>
      <c r="E42" s="124"/>
      <c r="F42" s="124"/>
      <c r="G42" s="69" t="s">
        <v>215</v>
      </c>
      <c r="H42" s="72" t="s">
        <v>1873</v>
      </c>
      <c r="I42" s="130">
        <v>44979</v>
      </c>
      <c r="J42" s="69" t="s">
        <v>2103</v>
      </c>
      <c r="K42" s="70">
        <v>44967</v>
      </c>
      <c r="L42" s="69" t="s">
        <v>1623</v>
      </c>
      <c r="M42" s="69" t="s">
        <v>62</v>
      </c>
      <c r="N42" s="69" t="s">
        <v>2100</v>
      </c>
      <c r="O42" s="71">
        <v>146940</v>
      </c>
      <c r="P42" s="71">
        <v>0</v>
      </c>
    </row>
    <row r="43" spans="1:16" ht="28.8" x14ac:dyDescent="0.3">
      <c r="A43" s="124"/>
      <c r="B43" s="124"/>
      <c r="C43" s="123" t="s">
        <v>2853</v>
      </c>
      <c r="D43" s="125" t="s">
        <v>714</v>
      </c>
      <c r="E43" s="123" t="s">
        <v>714</v>
      </c>
      <c r="F43" s="125" t="s">
        <v>714</v>
      </c>
      <c r="G43" s="123" t="s">
        <v>635</v>
      </c>
      <c r="H43" s="72" t="s">
        <v>2754</v>
      </c>
      <c r="I43" s="129">
        <v>44992</v>
      </c>
      <c r="J43" s="69" t="s">
        <v>2500</v>
      </c>
      <c r="K43" s="70">
        <v>44966</v>
      </c>
      <c r="L43" s="123" t="s">
        <v>171</v>
      </c>
      <c r="M43" s="123" t="s">
        <v>170</v>
      </c>
      <c r="N43" s="69" t="s">
        <v>2498</v>
      </c>
      <c r="O43" s="71">
        <v>2263920</v>
      </c>
      <c r="P43" s="71">
        <v>0</v>
      </c>
    </row>
    <row r="44" spans="1:16" ht="43.2" x14ac:dyDescent="0.3">
      <c r="A44" s="124"/>
      <c r="B44" s="124"/>
      <c r="C44" s="124"/>
      <c r="D44" s="124"/>
      <c r="E44" s="124"/>
      <c r="F44" s="124"/>
      <c r="G44" s="124"/>
      <c r="H44" s="72" t="s">
        <v>2756</v>
      </c>
      <c r="I44" s="130">
        <v>44992</v>
      </c>
      <c r="J44" s="69" t="s">
        <v>2503</v>
      </c>
      <c r="K44" s="70">
        <v>44980</v>
      </c>
      <c r="L44" s="124" t="s">
        <v>171</v>
      </c>
      <c r="M44" s="124" t="s">
        <v>170</v>
      </c>
      <c r="N44" s="69" t="s">
        <v>2501</v>
      </c>
      <c r="O44" s="71">
        <v>4455000</v>
      </c>
      <c r="P44" s="71">
        <v>0</v>
      </c>
    </row>
    <row r="45" spans="1:16" ht="57.6" x14ac:dyDescent="0.3">
      <c r="A45" s="124"/>
      <c r="B45" s="124"/>
      <c r="C45" s="124"/>
      <c r="D45" s="124"/>
      <c r="E45" s="124"/>
      <c r="F45" s="124"/>
      <c r="G45" s="124"/>
      <c r="H45" s="72" t="s">
        <v>2758</v>
      </c>
      <c r="I45" s="130">
        <v>44992</v>
      </c>
      <c r="J45" s="69" t="s">
        <v>2506</v>
      </c>
      <c r="K45" s="125">
        <v>44970</v>
      </c>
      <c r="L45" s="123" t="s">
        <v>354</v>
      </c>
      <c r="M45" s="123" t="s">
        <v>52</v>
      </c>
      <c r="N45" s="69" t="s">
        <v>2504</v>
      </c>
      <c r="O45" s="71">
        <v>528000</v>
      </c>
      <c r="P45" s="71">
        <v>0</v>
      </c>
    </row>
    <row r="46" spans="1:16" ht="57.6" x14ac:dyDescent="0.3">
      <c r="A46" s="124"/>
      <c r="B46" s="124"/>
      <c r="C46" s="124"/>
      <c r="D46" s="124"/>
      <c r="E46" s="124"/>
      <c r="F46" s="124"/>
      <c r="G46" s="124"/>
      <c r="H46" s="72" t="s">
        <v>2760</v>
      </c>
      <c r="I46" s="130">
        <v>44992</v>
      </c>
      <c r="J46" s="69" t="s">
        <v>2509</v>
      </c>
      <c r="K46" s="126">
        <v>44970</v>
      </c>
      <c r="L46" s="124" t="s">
        <v>354</v>
      </c>
      <c r="M46" s="124" t="s">
        <v>52</v>
      </c>
      <c r="N46" s="69" t="s">
        <v>2507</v>
      </c>
      <c r="O46" s="71">
        <v>1272000</v>
      </c>
      <c r="P46" s="71">
        <v>0</v>
      </c>
    </row>
    <row r="47" spans="1:16" x14ac:dyDescent="0.3">
      <c r="A47" s="124"/>
      <c r="B47" s="123" t="s">
        <v>2439</v>
      </c>
      <c r="C47" s="124"/>
      <c r="D47" s="124"/>
      <c r="E47" s="124"/>
      <c r="F47" s="124"/>
      <c r="G47" s="124"/>
      <c r="H47" s="124"/>
      <c r="I47" s="124"/>
      <c r="J47" s="124"/>
      <c r="K47" s="124"/>
      <c r="L47" s="124"/>
      <c r="M47" s="124"/>
      <c r="N47" s="124"/>
      <c r="O47" s="71">
        <v>94536445</v>
      </c>
      <c r="P47" s="71">
        <v>536764</v>
      </c>
    </row>
    <row r="48" spans="1:16" ht="43.2" x14ac:dyDescent="0.3">
      <c r="A48" s="124"/>
      <c r="B48" s="123" t="s">
        <v>63</v>
      </c>
      <c r="C48" s="123" t="s">
        <v>714</v>
      </c>
      <c r="D48" s="125" t="s">
        <v>714</v>
      </c>
      <c r="E48" s="123" t="s">
        <v>714</v>
      </c>
      <c r="F48" s="125" t="s">
        <v>714</v>
      </c>
      <c r="G48" s="123" t="s">
        <v>714</v>
      </c>
      <c r="H48" s="127" t="s">
        <v>2855</v>
      </c>
      <c r="I48" s="127" t="s">
        <v>714</v>
      </c>
      <c r="J48" s="69" t="s">
        <v>2996</v>
      </c>
      <c r="K48" s="125">
        <v>44988</v>
      </c>
      <c r="L48" s="69" t="s">
        <v>1964</v>
      </c>
      <c r="M48" s="69" t="s">
        <v>174</v>
      </c>
      <c r="N48" s="69" t="s">
        <v>2994</v>
      </c>
      <c r="O48" s="71">
        <v>1499400</v>
      </c>
      <c r="P48" s="71">
        <v>29988</v>
      </c>
    </row>
    <row r="49" spans="1:16" ht="57.6" x14ac:dyDescent="0.3">
      <c r="A49" s="124"/>
      <c r="B49" s="124"/>
      <c r="C49" s="124"/>
      <c r="D49" s="124"/>
      <c r="E49" s="124"/>
      <c r="F49" s="124"/>
      <c r="G49" s="124"/>
      <c r="H49" s="128"/>
      <c r="I49" s="128"/>
      <c r="J49" s="69" t="s">
        <v>3001</v>
      </c>
      <c r="K49" s="126">
        <v>44988</v>
      </c>
      <c r="L49" s="69" t="s">
        <v>2997</v>
      </c>
      <c r="M49" s="123" t="s">
        <v>555</v>
      </c>
      <c r="N49" s="69" t="s">
        <v>2999</v>
      </c>
      <c r="O49" s="71">
        <v>6885000</v>
      </c>
      <c r="P49" s="71">
        <v>775338</v>
      </c>
    </row>
    <row r="50" spans="1:16" ht="43.2" x14ac:dyDescent="0.3">
      <c r="A50" s="124"/>
      <c r="B50" s="124"/>
      <c r="C50" s="124"/>
      <c r="D50" s="124"/>
      <c r="E50" s="124"/>
      <c r="F50" s="124"/>
      <c r="G50" s="124"/>
      <c r="H50" s="128"/>
      <c r="I50" s="128"/>
      <c r="J50" s="69" t="s">
        <v>3005</v>
      </c>
      <c r="K50" s="70">
        <v>44991</v>
      </c>
      <c r="L50" s="123" t="s">
        <v>354</v>
      </c>
      <c r="M50" s="124" t="s">
        <v>555</v>
      </c>
      <c r="N50" s="69" t="s">
        <v>3003</v>
      </c>
      <c r="O50" s="71">
        <v>880000</v>
      </c>
      <c r="P50" s="71">
        <v>0</v>
      </c>
    </row>
    <row r="51" spans="1:16" ht="43.2" x14ac:dyDescent="0.3">
      <c r="A51" s="124"/>
      <c r="B51" s="124"/>
      <c r="C51" s="124"/>
      <c r="D51" s="124"/>
      <c r="E51" s="124"/>
      <c r="F51" s="124"/>
      <c r="G51" s="124"/>
      <c r="H51" s="128"/>
      <c r="I51" s="128"/>
      <c r="J51" s="69" t="s">
        <v>3008</v>
      </c>
      <c r="K51" s="70">
        <v>44992</v>
      </c>
      <c r="L51" s="124" t="s">
        <v>354</v>
      </c>
      <c r="M51" s="124" t="s">
        <v>555</v>
      </c>
      <c r="N51" s="69" t="s">
        <v>3006</v>
      </c>
      <c r="O51" s="71">
        <v>880000</v>
      </c>
      <c r="P51" s="71">
        <v>0</v>
      </c>
    </row>
    <row r="52" spans="1:16" ht="43.2" x14ac:dyDescent="0.3">
      <c r="A52" s="124"/>
      <c r="B52" s="124"/>
      <c r="C52" s="124"/>
      <c r="D52" s="124"/>
      <c r="E52" s="124"/>
      <c r="F52" s="124"/>
      <c r="G52" s="124"/>
      <c r="H52" s="128"/>
      <c r="I52" s="128"/>
      <c r="J52" s="69" t="s">
        <v>3011</v>
      </c>
      <c r="K52" s="70">
        <v>44993</v>
      </c>
      <c r="L52" s="124" t="s">
        <v>354</v>
      </c>
      <c r="M52" s="124" t="s">
        <v>555</v>
      </c>
      <c r="N52" s="69" t="s">
        <v>3009</v>
      </c>
      <c r="O52" s="71">
        <v>880000</v>
      </c>
      <c r="P52" s="71">
        <v>0</v>
      </c>
    </row>
    <row r="53" spans="1:16" ht="43.2" x14ac:dyDescent="0.3">
      <c r="A53" s="124"/>
      <c r="B53" s="124"/>
      <c r="C53" s="124"/>
      <c r="D53" s="124"/>
      <c r="E53" s="124"/>
      <c r="F53" s="124"/>
      <c r="G53" s="124"/>
      <c r="H53" s="128"/>
      <c r="I53" s="128"/>
      <c r="J53" s="69" t="s">
        <v>3014</v>
      </c>
      <c r="K53" s="70">
        <v>44994</v>
      </c>
      <c r="L53" s="69" t="s">
        <v>1956</v>
      </c>
      <c r="M53" s="69" t="s">
        <v>1449</v>
      </c>
      <c r="N53" s="69" t="s">
        <v>3012</v>
      </c>
      <c r="O53" s="71">
        <v>1874280</v>
      </c>
      <c r="P53" s="71">
        <v>0</v>
      </c>
    </row>
    <row r="54" spans="1:16" ht="43.2" x14ac:dyDescent="0.3">
      <c r="A54" s="124"/>
      <c r="B54" s="124"/>
      <c r="C54" s="124"/>
      <c r="D54" s="124"/>
      <c r="E54" s="124"/>
      <c r="F54" s="124"/>
      <c r="G54" s="124"/>
      <c r="H54" s="128"/>
      <c r="I54" s="128"/>
      <c r="J54" s="69" t="s">
        <v>3188</v>
      </c>
      <c r="K54" s="125">
        <v>45000</v>
      </c>
      <c r="L54" s="123" t="s">
        <v>1951</v>
      </c>
      <c r="M54" s="123" t="s">
        <v>173</v>
      </c>
      <c r="N54" s="69" t="s">
        <v>3185</v>
      </c>
      <c r="O54" s="71">
        <v>23078940</v>
      </c>
      <c r="P54" s="71">
        <v>0</v>
      </c>
    </row>
    <row r="55" spans="1:16" ht="43.2" x14ac:dyDescent="0.3">
      <c r="A55" s="124"/>
      <c r="B55" s="124"/>
      <c r="C55" s="124"/>
      <c r="D55" s="124"/>
      <c r="E55" s="124"/>
      <c r="F55" s="124"/>
      <c r="G55" s="124"/>
      <c r="H55" s="128"/>
      <c r="I55" s="128"/>
      <c r="J55" s="69" t="s">
        <v>3197</v>
      </c>
      <c r="K55" s="126">
        <v>45000</v>
      </c>
      <c r="L55" s="124" t="s">
        <v>1951</v>
      </c>
      <c r="M55" s="124" t="s">
        <v>173</v>
      </c>
      <c r="N55" s="69" t="s">
        <v>3195</v>
      </c>
      <c r="O55" s="71">
        <v>4356350</v>
      </c>
      <c r="P55" s="71">
        <v>0</v>
      </c>
    </row>
    <row r="56" spans="1:16" ht="43.2" x14ac:dyDescent="0.3">
      <c r="A56" s="124"/>
      <c r="B56" s="124"/>
      <c r="C56" s="124"/>
      <c r="D56" s="124"/>
      <c r="E56" s="124"/>
      <c r="F56" s="124"/>
      <c r="G56" s="124"/>
      <c r="H56" s="128"/>
      <c r="I56" s="128"/>
      <c r="J56" s="69" t="s">
        <v>3205</v>
      </c>
      <c r="K56" s="126">
        <v>45000</v>
      </c>
      <c r="L56" s="124" t="s">
        <v>1951</v>
      </c>
      <c r="M56" s="124" t="s">
        <v>173</v>
      </c>
      <c r="N56" s="69" t="s">
        <v>3203</v>
      </c>
      <c r="O56" s="71">
        <v>8343000</v>
      </c>
      <c r="P56" s="71">
        <v>0</v>
      </c>
    </row>
    <row r="57" spans="1:16" ht="43.2" x14ac:dyDescent="0.3">
      <c r="A57" s="124"/>
      <c r="B57" s="124"/>
      <c r="C57" s="124"/>
      <c r="D57" s="124"/>
      <c r="E57" s="124"/>
      <c r="F57" s="124"/>
      <c r="G57" s="124"/>
      <c r="H57" s="128"/>
      <c r="I57" s="128"/>
      <c r="J57" s="69" t="s">
        <v>3209</v>
      </c>
      <c r="K57" s="70">
        <v>45022</v>
      </c>
      <c r="L57" s="69" t="s">
        <v>1964</v>
      </c>
      <c r="M57" s="69" t="s">
        <v>174</v>
      </c>
      <c r="N57" s="69" t="s">
        <v>3206</v>
      </c>
      <c r="O57" s="71">
        <v>1498600</v>
      </c>
      <c r="P57" s="71">
        <v>29972</v>
      </c>
    </row>
    <row r="58" spans="1:16" ht="43.2" x14ac:dyDescent="0.3">
      <c r="A58" s="124"/>
      <c r="B58" s="124"/>
      <c r="C58" s="124"/>
      <c r="D58" s="124"/>
      <c r="E58" s="124"/>
      <c r="F58" s="124"/>
      <c r="G58" s="124"/>
      <c r="H58" s="128"/>
      <c r="I58" s="128"/>
      <c r="J58" s="69" t="s">
        <v>3212</v>
      </c>
      <c r="K58" s="70">
        <v>45001</v>
      </c>
      <c r="L58" s="123" t="s">
        <v>1951</v>
      </c>
      <c r="M58" s="123" t="s">
        <v>173</v>
      </c>
      <c r="N58" s="69" t="s">
        <v>3210</v>
      </c>
      <c r="O58" s="71">
        <v>9616100</v>
      </c>
      <c r="P58" s="71">
        <v>0</v>
      </c>
    </row>
    <row r="59" spans="1:16" ht="43.2" x14ac:dyDescent="0.3">
      <c r="A59" s="124"/>
      <c r="B59" s="124"/>
      <c r="C59" s="124"/>
      <c r="D59" s="124"/>
      <c r="E59" s="124"/>
      <c r="F59" s="124"/>
      <c r="G59" s="124"/>
      <c r="H59" s="128"/>
      <c r="I59" s="128"/>
      <c r="J59" s="69" t="s">
        <v>3215</v>
      </c>
      <c r="K59" s="70">
        <v>45012</v>
      </c>
      <c r="L59" s="124" t="s">
        <v>1951</v>
      </c>
      <c r="M59" s="124" t="s">
        <v>173</v>
      </c>
      <c r="N59" s="69" t="s">
        <v>3213</v>
      </c>
      <c r="O59" s="71">
        <v>150000</v>
      </c>
      <c r="P59" s="71">
        <v>0</v>
      </c>
    </row>
    <row r="60" spans="1:16" ht="43.2" x14ac:dyDescent="0.3">
      <c r="A60" s="124"/>
      <c r="B60" s="124"/>
      <c r="C60" s="124"/>
      <c r="D60" s="124"/>
      <c r="E60" s="124"/>
      <c r="F60" s="124"/>
      <c r="G60" s="124"/>
      <c r="H60" s="128"/>
      <c r="I60" s="128"/>
      <c r="J60" s="69" t="s">
        <v>3218</v>
      </c>
      <c r="K60" s="125">
        <v>45002</v>
      </c>
      <c r="L60" s="69" t="s">
        <v>89</v>
      </c>
      <c r="M60" s="123" t="s">
        <v>174</v>
      </c>
      <c r="N60" s="69" t="s">
        <v>3216</v>
      </c>
      <c r="O60" s="71">
        <v>1000000</v>
      </c>
      <c r="P60" s="71">
        <v>0</v>
      </c>
    </row>
    <row r="61" spans="1:16" ht="43.2" x14ac:dyDescent="0.3">
      <c r="A61" s="124"/>
      <c r="B61" s="124"/>
      <c r="C61" s="124"/>
      <c r="D61" s="124"/>
      <c r="E61" s="124"/>
      <c r="F61" s="124"/>
      <c r="G61" s="124"/>
      <c r="H61" s="128"/>
      <c r="I61" s="128"/>
      <c r="J61" s="69" t="s">
        <v>3221</v>
      </c>
      <c r="K61" s="126">
        <v>45002</v>
      </c>
      <c r="L61" s="69" t="s">
        <v>90</v>
      </c>
      <c r="M61" s="124" t="s">
        <v>174</v>
      </c>
      <c r="N61" s="69" t="s">
        <v>3219</v>
      </c>
      <c r="O61" s="71">
        <v>1500000</v>
      </c>
      <c r="P61" s="71">
        <v>0</v>
      </c>
    </row>
    <row r="62" spans="1:16" ht="43.2" x14ac:dyDescent="0.3">
      <c r="A62" s="124"/>
      <c r="B62" s="124"/>
      <c r="C62" s="124"/>
      <c r="D62" s="124"/>
      <c r="E62" s="124"/>
      <c r="F62" s="124"/>
      <c r="G62" s="124"/>
      <c r="H62" s="128"/>
      <c r="I62" s="128"/>
      <c r="J62" s="69" t="s">
        <v>3715</v>
      </c>
      <c r="K62" s="125">
        <v>45059</v>
      </c>
      <c r="L62" s="69" t="s">
        <v>1951</v>
      </c>
      <c r="M62" s="69" t="s">
        <v>173</v>
      </c>
      <c r="N62" s="69" t="s">
        <v>3711</v>
      </c>
      <c r="O62" s="71">
        <v>8063193</v>
      </c>
      <c r="P62" s="71">
        <v>0</v>
      </c>
    </row>
    <row r="63" spans="1:16" ht="43.2" x14ac:dyDescent="0.3">
      <c r="A63" s="124"/>
      <c r="B63" s="124"/>
      <c r="C63" s="124"/>
      <c r="D63" s="124"/>
      <c r="E63" s="124"/>
      <c r="F63" s="124"/>
      <c r="G63" s="124"/>
      <c r="H63" s="128"/>
      <c r="I63" s="128"/>
      <c r="J63" s="69" t="s">
        <v>3726</v>
      </c>
      <c r="K63" s="126">
        <v>45059</v>
      </c>
      <c r="L63" s="123" t="s">
        <v>1956</v>
      </c>
      <c r="M63" s="123" t="s">
        <v>1449</v>
      </c>
      <c r="N63" s="69" t="s">
        <v>3724</v>
      </c>
      <c r="O63" s="71">
        <v>8622860</v>
      </c>
      <c r="P63" s="71">
        <v>0</v>
      </c>
    </row>
    <row r="64" spans="1:16" ht="43.2" x14ac:dyDescent="0.3">
      <c r="A64" s="124"/>
      <c r="B64" s="124"/>
      <c r="C64" s="124"/>
      <c r="D64" s="124"/>
      <c r="E64" s="124"/>
      <c r="F64" s="124"/>
      <c r="G64" s="124"/>
      <c r="H64" s="128"/>
      <c r="I64" s="128"/>
      <c r="J64" s="69" t="s">
        <v>3734</v>
      </c>
      <c r="K64" s="70">
        <v>45058</v>
      </c>
      <c r="L64" s="124" t="s">
        <v>1956</v>
      </c>
      <c r="M64" s="124" t="s">
        <v>1449</v>
      </c>
      <c r="N64" s="69" t="s">
        <v>3731</v>
      </c>
      <c r="O64" s="71">
        <v>7493930</v>
      </c>
      <c r="P64" s="71">
        <v>0</v>
      </c>
    </row>
    <row r="65" spans="1:16" ht="57.6" x14ac:dyDescent="0.3">
      <c r="A65" s="124"/>
      <c r="B65" s="124"/>
      <c r="C65" s="123" t="s">
        <v>369</v>
      </c>
      <c r="D65" s="125">
        <v>44958</v>
      </c>
      <c r="E65" s="123" t="s">
        <v>1497</v>
      </c>
      <c r="F65" s="125">
        <v>44958</v>
      </c>
      <c r="G65" s="123" t="s">
        <v>233</v>
      </c>
      <c r="H65" s="72" t="s">
        <v>252</v>
      </c>
      <c r="I65" s="129">
        <v>44956</v>
      </c>
      <c r="J65" s="69" t="s">
        <v>545</v>
      </c>
      <c r="K65" s="125">
        <v>44935</v>
      </c>
      <c r="L65" s="69" t="s">
        <v>354</v>
      </c>
      <c r="M65" s="69" t="s">
        <v>174</v>
      </c>
      <c r="N65" s="69" t="s">
        <v>543</v>
      </c>
      <c r="O65" s="71">
        <v>440000</v>
      </c>
      <c r="P65" s="71">
        <v>0</v>
      </c>
    </row>
    <row r="66" spans="1:16" ht="43.2" x14ac:dyDescent="0.3">
      <c r="A66" s="124"/>
      <c r="B66" s="124"/>
      <c r="C66" s="124"/>
      <c r="D66" s="124"/>
      <c r="E66" s="124"/>
      <c r="F66" s="124"/>
      <c r="G66" s="124"/>
      <c r="H66" s="72" t="s">
        <v>197</v>
      </c>
      <c r="I66" s="130">
        <v>44956</v>
      </c>
      <c r="J66" s="69" t="s">
        <v>548</v>
      </c>
      <c r="K66" s="126">
        <v>44935</v>
      </c>
      <c r="L66" s="69" t="s">
        <v>89</v>
      </c>
      <c r="M66" s="123" t="s">
        <v>555</v>
      </c>
      <c r="N66" s="69" t="s">
        <v>546</v>
      </c>
      <c r="O66" s="71">
        <v>1000000</v>
      </c>
      <c r="P66" s="71">
        <v>0</v>
      </c>
    </row>
    <row r="67" spans="1:16" ht="43.2" x14ac:dyDescent="0.3">
      <c r="A67" s="124"/>
      <c r="B67" s="124"/>
      <c r="C67" s="124"/>
      <c r="D67" s="124"/>
      <c r="E67" s="124"/>
      <c r="F67" s="124"/>
      <c r="G67" s="124"/>
      <c r="H67" s="72" t="s">
        <v>175</v>
      </c>
      <c r="I67" s="130">
        <v>44956</v>
      </c>
      <c r="J67" s="69" t="s">
        <v>193</v>
      </c>
      <c r="K67" s="126">
        <v>44935</v>
      </c>
      <c r="L67" s="69" t="s">
        <v>90</v>
      </c>
      <c r="M67" s="124" t="s">
        <v>555</v>
      </c>
      <c r="N67" s="69" t="s">
        <v>549</v>
      </c>
      <c r="O67" s="71">
        <v>1500000</v>
      </c>
      <c r="P67" s="71">
        <v>0</v>
      </c>
    </row>
    <row r="68" spans="1:16" ht="43.2" x14ac:dyDescent="0.3">
      <c r="A68" s="124"/>
      <c r="B68" s="124"/>
      <c r="C68" s="124"/>
      <c r="D68" s="124"/>
      <c r="E68" s="124"/>
      <c r="F68" s="124"/>
      <c r="G68" s="124"/>
      <c r="H68" s="72" t="s">
        <v>169</v>
      </c>
      <c r="I68" s="130">
        <v>44956</v>
      </c>
      <c r="J68" s="69" t="s">
        <v>235</v>
      </c>
      <c r="K68" s="125">
        <v>44942</v>
      </c>
      <c r="L68" s="69" t="s">
        <v>89</v>
      </c>
      <c r="M68" s="124" t="s">
        <v>555</v>
      </c>
      <c r="N68" s="69" t="s">
        <v>552</v>
      </c>
      <c r="O68" s="71">
        <v>997000</v>
      </c>
      <c r="P68" s="71">
        <v>0</v>
      </c>
    </row>
    <row r="69" spans="1:16" ht="43.2" x14ac:dyDescent="0.3">
      <c r="A69" s="124"/>
      <c r="B69" s="124"/>
      <c r="C69" s="124"/>
      <c r="D69" s="124"/>
      <c r="E69" s="124"/>
      <c r="F69" s="124"/>
      <c r="G69" s="124"/>
      <c r="H69" s="72" t="s">
        <v>164</v>
      </c>
      <c r="I69" s="130">
        <v>44956</v>
      </c>
      <c r="J69" s="69" t="s">
        <v>234</v>
      </c>
      <c r="K69" s="126">
        <v>44942</v>
      </c>
      <c r="L69" s="69" t="s">
        <v>90</v>
      </c>
      <c r="M69" s="124" t="s">
        <v>555</v>
      </c>
      <c r="N69" s="69" t="s">
        <v>556</v>
      </c>
      <c r="O69" s="71">
        <v>1500000</v>
      </c>
      <c r="P69" s="71">
        <v>0</v>
      </c>
    </row>
    <row r="70" spans="1:16" ht="43.2" x14ac:dyDescent="0.3">
      <c r="A70" s="124"/>
      <c r="B70" s="124"/>
      <c r="C70" s="123" t="s">
        <v>2271</v>
      </c>
      <c r="D70" s="125">
        <v>44980</v>
      </c>
      <c r="E70" s="123" t="s">
        <v>2434</v>
      </c>
      <c r="F70" s="125">
        <v>44981</v>
      </c>
      <c r="G70" s="123" t="s">
        <v>200</v>
      </c>
      <c r="H70" s="72" t="s">
        <v>1945</v>
      </c>
      <c r="I70" s="129">
        <v>44979</v>
      </c>
      <c r="J70" s="69" t="s">
        <v>1960</v>
      </c>
      <c r="K70" s="125">
        <v>44973</v>
      </c>
      <c r="L70" s="123" t="s">
        <v>1956</v>
      </c>
      <c r="M70" s="123" t="s">
        <v>1449</v>
      </c>
      <c r="N70" s="69" t="s">
        <v>1958</v>
      </c>
      <c r="O70" s="71">
        <v>9752000</v>
      </c>
      <c r="P70" s="71">
        <v>0</v>
      </c>
    </row>
    <row r="71" spans="1:16" ht="43.2" x14ac:dyDescent="0.3">
      <c r="A71" s="124"/>
      <c r="B71" s="124"/>
      <c r="C71" s="124"/>
      <c r="D71" s="124"/>
      <c r="E71" s="124"/>
      <c r="F71" s="124"/>
      <c r="G71" s="124"/>
      <c r="H71" s="72" t="s">
        <v>1960</v>
      </c>
      <c r="I71" s="130">
        <v>44979</v>
      </c>
      <c r="J71" s="69" t="s">
        <v>1963</v>
      </c>
      <c r="K71" s="126">
        <v>44973</v>
      </c>
      <c r="L71" s="124" t="s">
        <v>1956</v>
      </c>
      <c r="M71" s="124" t="s">
        <v>1449</v>
      </c>
      <c r="N71" s="69" t="s">
        <v>1961</v>
      </c>
      <c r="O71" s="71">
        <v>1290000</v>
      </c>
      <c r="P71" s="71">
        <v>0</v>
      </c>
    </row>
    <row r="72" spans="1:16" ht="43.2" x14ac:dyDescent="0.3">
      <c r="A72" s="124"/>
      <c r="B72" s="124"/>
      <c r="C72" s="124"/>
      <c r="D72" s="124"/>
      <c r="E72" s="124"/>
      <c r="F72" s="124"/>
      <c r="G72" s="124"/>
      <c r="H72" s="72" t="s">
        <v>1963</v>
      </c>
      <c r="I72" s="130">
        <v>44979</v>
      </c>
      <c r="J72" s="69" t="s">
        <v>1955</v>
      </c>
      <c r="K72" s="70">
        <v>44974</v>
      </c>
      <c r="L72" s="69" t="s">
        <v>1951</v>
      </c>
      <c r="M72" s="69" t="s">
        <v>173</v>
      </c>
      <c r="N72" s="69" t="s">
        <v>1953</v>
      </c>
      <c r="O72" s="71">
        <v>660000</v>
      </c>
      <c r="P72" s="71">
        <v>0</v>
      </c>
    </row>
    <row r="73" spans="1:16" ht="43.2" x14ac:dyDescent="0.3">
      <c r="A73" s="124"/>
      <c r="B73" s="124"/>
      <c r="C73" s="124"/>
      <c r="D73" s="124"/>
      <c r="E73" s="124"/>
      <c r="F73" s="124"/>
      <c r="G73" s="124"/>
      <c r="H73" s="72" t="s">
        <v>1955</v>
      </c>
      <c r="I73" s="129">
        <v>44980</v>
      </c>
      <c r="J73" s="69" t="s">
        <v>2285</v>
      </c>
      <c r="K73" s="125">
        <v>44980</v>
      </c>
      <c r="L73" s="123" t="s">
        <v>1956</v>
      </c>
      <c r="M73" s="123" t="s">
        <v>1449</v>
      </c>
      <c r="N73" s="69" t="s">
        <v>2282</v>
      </c>
      <c r="O73" s="71">
        <v>13791500</v>
      </c>
      <c r="P73" s="71">
        <v>0</v>
      </c>
    </row>
    <row r="74" spans="1:16" ht="43.2" x14ac:dyDescent="0.3">
      <c r="A74" s="124"/>
      <c r="B74" s="124"/>
      <c r="C74" s="124"/>
      <c r="D74" s="124"/>
      <c r="E74" s="124"/>
      <c r="F74" s="124"/>
      <c r="G74" s="124"/>
      <c r="H74" s="72" t="s">
        <v>2252</v>
      </c>
      <c r="I74" s="130">
        <v>44980</v>
      </c>
      <c r="J74" s="69" t="s">
        <v>2278</v>
      </c>
      <c r="K74" s="126">
        <v>44980</v>
      </c>
      <c r="L74" s="124" t="s">
        <v>1956</v>
      </c>
      <c r="M74" s="124" t="s">
        <v>1449</v>
      </c>
      <c r="N74" s="69" t="s">
        <v>2274</v>
      </c>
      <c r="O74" s="71">
        <v>1369000</v>
      </c>
      <c r="P74" s="71">
        <v>0</v>
      </c>
    </row>
    <row r="75" spans="1:16" ht="43.2" x14ac:dyDescent="0.3">
      <c r="A75" s="124"/>
      <c r="B75" s="124"/>
      <c r="C75" s="123" t="s">
        <v>2853</v>
      </c>
      <c r="D75" s="125" t="s">
        <v>714</v>
      </c>
      <c r="E75" s="123" t="s">
        <v>714</v>
      </c>
      <c r="F75" s="125" t="s">
        <v>714</v>
      </c>
      <c r="G75" s="123" t="s">
        <v>635</v>
      </c>
      <c r="H75" s="72" t="s">
        <v>2730</v>
      </c>
      <c r="I75" s="129">
        <v>44992</v>
      </c>
      <c r="J75" s="69" t="s">
        <v>2454</v>
      </c>
      <c r="K75" s="70">
        <v>44953</v>
      </c>
      <c r="L75" s="69" t="s">
        <v>354</v>
      </c>
      <c r="M75" s="69" t="s">
        <v>174</v>
      </c>
      <c r="N75" s="69" t="s">
        <v>2451</v>
      </c>
      <c r="O75" s="71">
        <v>330000</v>
      </c>
      <c r="P75" s="71">
        <v>0</v>
      </c>
    </row>
    <row r="76" spans="1:16" ht="43.2" x14ac:dyDescent="0.3">
      <c r="A76" s="124"/>
      <c r="B76" s="124"/>
      <c r="C76" s="124"/>
      <c r="D76" s="124"/>
      <c r="E76" s="124"/>
      <c r="F76" s="124"/>
      <c r="G76" s="124"/>
      <c r="H76" s="72" t="s">
        <v>2732</v>
      </c>
      <c r="I76" s="130">
        <v>44992</v>
      </c>
      <c r="J76" s="69" t="s">
        <v>2460</v>
      </c>
      <c r="K76" s="70">
        <v>44981</v>
      </c>
      <c r="L76" s="123" t="s">
        <v>1964</v>
      </c>
      <c r="M76" s="123" t="s">
        <v>555</v>
      </c>
      <c r="N76" s="69" t="s">
        <v>2457</v>
      </c>
      <c r="O76" s="71">
        <v>1499550</v>
      </c>
      <c r="P76" s="71">
        <v>29991</v>
      </c>
    </row>
    <row r="77" spans="1:16" ht="43.2" x14ac:dyDescent="0.3">
      <c r="A77" s="124"/>
      <c r="B77" s="124"/>
      <c r="C77" s="124"/>
      <c r="D77" s="124"/>
      <c r="E77" s="124"/>
      <c r="F77" s="124"/>
      <c r="G77" s="124"/>
      <c r="H77" s="72" t="s">
        <v>2736</v>
      </c>
      <c r="I77" s="130">
        <v>44992</v>
      </c>
      <c r="J77" s="69" t="s">
        <v>2469</v>
      </c>
      <c r="K77" s="70">
        <v>44985</v>
      </c>
      <c r="L77" s="124" t="s">
        <v>1964</v>
      </c>
      <c r="M77" s="124" t="s">
        <v>555</v>
      </c>
      <c r="N77" s="69" t="s">
        <v>2466</v>
      </c>
      <c r="O77" s="71">
        <v>1499700</v>
      </c>
      <c r="P77" s="71">
        <v>29994</v>
      </c>
    </row>
    <row r="78" spans="1:16" ht="57.6" x14ac:dyDescent="0.3">
      <c r="A78" s="124"/>
      <c r="B78" s="124"/>
      <c r="C78" s="124"/>
      <c r="D78" s="124"/>
      <c r="E78" s="124"/>
      <c r="F78" s="124"/>
      <c r="G78" s="124"/>
      <c r="H78" s="72" t="s">
        <v>2734</v>
      </c>
      <c r="I78" s="130">
        <v>44992</v>
      </c>
      <c r="J78" s="69" t="s">
        <v>2465</v>
      </c>
      <c r="K78" s="125">
        <v>44986</v>
      </c>
      <c r="L78" s="69" t="s">
        <v>89</v>
      </c>
      <c r="M78" s="123" t="s">
        <v>174</v>
      </c>
      <c r="N78" s="69" t="s">
        <v>2462</v>
      </c>
      <c r="O78" s="71">
        <v>1000000</v>
      </c>
      <c r="P78" s="71">
        <v>0</v>
      </c>
    </row>
    <row r="79" spans="1:16" ht="43.2" x14ac:dyDescent="0.3">
      <c r="A79" s="124"/>
      <c r="B79" s="124"/>
      <c r="C79" s="124"/>
      <c r="D79" s="124"/>
      <c r="E79" s="124"/>
      <c r="F79" s="124"/>
      <c r="G79" s="124"/>
      <c r="H79" s="72" t="s">
        <v>2738</v>
      </c>
      <c r="I79" s="130">
        <v>44992</v>
      </c>
      <c r="J79" s="69" t="s">
        <v>2473</v>
      </c>
      <c r="K79" s="126">
        <v>44986</v>
      </c>
      <c r="L79" s="69" t="s">
        <v>90</v>
      </c>
      <c r="M79" s="124" t="s">
        <v>174</v>
      </c>
      <c r="N79" s="69" t="s">
        <v>2471</v>
      </c>
      <c r="O79" s="71">
        <v>1500000</v>
      </c>
      <c r="P79" s="71">
        <v>0</v>
      </c>
    </row>
    <row r="80" spans="1:16" x14ac:dyDescent="0.3">
      <c r="A80" s="124"/>
      <c r="B80" s="123" t="s">
        <v>2440</v>
      </c>
      <c r="C80" s="124"/>
      <c r="D80" s="124"/>
      <c r="E80" s="124"/>
      <c r="F80" s="124"/>
      <c r="G80" s="124"/>
      <c r="H80" s="124"/>
      <c r="I80" s="124"/>
      <c r="J80" s="124"/>
      <c r="K80" s="124"/>
      <c r="L80" s="124"/>
      <c r="M80" s="124"/>
      <c r="N80" s="124"/>
      <c r="O80" s="71">
        <v>124750403</v>
      </c>
      <c r="P80" s="71">
        <v>895283</v>
      </c>
    </row>
    <row r="81" spans="1:16" x14ac:dyDescent="0.3">
      <c r="A81" s="123" t="s">
        <v>2441</v>
      </c>
      <c r="B81" s="124"/>
      <c r="C81" s="124"/>
      <c r="D81" s="124"/>
      <c r="E81" s="124"/>
      <c r="F81" s="124"/>
      <c r="G81" s="124"/>
      <c r="H81" s="124"/>
      <c r="I81" s="124"/>
      <c r="J81" s="124"/>
      <c r="K81" s="124"/>
      <c r="L81" s="124"/>
      <c r="M81" s="124"/>
      <c r="N81" s="124"/>
      <c r="O81" s="71">
        <v>219286848</v>
      </c>
      <c r="P81" s="71">
        <v>1432047</v>
      </c>
    </row>
    <row r="82" spans="1:16" ht="43.2" x14ac:dyDescent="0.3">
      <c r="A82" s="123" t="s">
        <v>36</v>
      </c>
      <c r="B82" s="123" t="s">
        <v>37</v>
      </c>
      <c r="C82" s="123" t="s">
        <v>714</v>
      </c>
      <c r="D82" s="125" t="s">
        <v>714</v>
      </c>
      <c r="E82" s="123" t="s">
        <v>714</v>
      </c>
      <c r="F82" s="125" t="s">
        <v>714</v>
      </c>
      <c r="G82" s="123" t="s">
        <v>714</v>
      </c>
      <c r="H82" s="127" t="s">
        <v>2855</v>
      </c>
      <c r="I82" s="127" t="s">
        <v>714</v>
      </c>
      <c r="J82" s="69" t="s">
        <v>3264</v>
      </c>
      <c r="K82" s="70">
        <v>45020</v>
      </c>
      <c r="L82" s="69" t="s">
        <v>491</v>
      </c>
      <c r="M82" s="69" t="s">
        <v>168</v>
      </c>
      <c r="N82" s="69" t="s">
        <v>3262</v>
      </c>
      <c r="O82" s="71">
        <v>1250000</v>
      </c>
      <c r="P82" s="71">
        <v>0</v>
      </c>
    </row>
    <row r="83" spans="1:16" ht="43.2" x14ac:dyDescent="0.3">
      <c r="A83" s="124"/>
      <c r="B83" s="124"/>
      <c r="C83" s="124"/>
      <c r="D83" s="124"/>
      <c r="E83" s="124"/>
      <c r="F83" s="124"/>
      <c r="G83" s="124"/>
      <c r="H83" s="128"/>
      <c r="I83" s="128"/>
      <c r="J83" s="69" t="s">
        <v>3388</v>
      </c>
      <c r="K83" s="70">
        <v>45004</v>
      </c>
      <c r="L83" s="69" t="s">
        <v>1623</v>
      </c>
      <c r="M83" s="69" t="s">
        <v>76</v>
      </c>
      <c r="N83" s="69" t="s">
        <v>3385</v>
      </c>
      <c r="O83" s="71">
        <v>250000</v>
      </c>
      <c r="P83" s="71">
        <v>0</v>
      </c>
    </row>
    <row r="84" spans="1:16" ht="43.2" x14ac:dyDescent="0.3">
      <c r="A84" s="124"/>
      <c r="B84" s="124"/>
      <c r="C84" s="124"/>
      <c r="D84" s="124"/>
      <c r="E84" s="124"/>
      <c r="F84" s="124"/>
      <c r="G84" s="124"/>
      <c r="H84" s="128"/>
      <c r="I84" s="128"/>
      <c r="J84" s="69" t="s">
        <v>3396</v>
      </c>
      <c r="K84" s="70">
        <v>45001</v>
      </c>
      <c r="L84" s="69" t="s">
        <v>3389</v>
      </c>
      <c r="M84" s="69" t="s">
        <v>116</v>
      </c>
      <c r="N84" s="69" t="s">
        <v>3394</v>
      </c>
      <c r="O84" s="71">
        <v>1475200</v>
      </c>
      <c r="P84" s="71">
        <v>0</v>
      </c>
    </row>
    <row r="85" spans="1:16" ht="43.2" x14ac:dyDescent="0.3">
      <c r="A85" s="124"/>
      <c r="B85" s="124"/>
      <c r="C85" s="124"/>
      <c r="D85" s="124"/>
      <c r="E85" s="124"/>
      <c r="F85" s="124"/>
      <c r="G85" s="124"/>
      <c r="H85" s="128"/>
      <c r="I85" s="128"/>
      <c r="J85" s="69" t="s">
        <v>3531</v>
      </c>
      <c r="K85" s="70">
        <v>45016</v>
      </c>
      <c r="L85" s="69" t="s">
        <v>354</v>
      </c>
      <c r="M85" s="69" t="s">
        <v>1484</v>
      </c>
      <c r="N85" s="69" t="s">
        <v>3529</v>
      </c>
      <c r="O85" s="71">
        <v>342000</v>
      </c>
      <c r="P85" s="71">
        <v>0</v>
      </c>
    </row>
    <row r="86" spans="1:16" ht="43.2" x14ac:dyDescent="0.3">
      <c r="A86" s="124"/>
      <c r="B86" s="124"/>
      <c r="C86" s="124"/>
      <c r="D86" s="124"/>
      <c r="E86" s="124"/>
      <c r="F86" s="124"/>
      <c r="G86" s="124"/>
      <c r="H86" s="128"/>
      <c r="I86" s="128"/>
      <c r="J86" s="69" t="s">
        <v>3550</v>
      </c>
      <c r="K86" s="70">
        <v>45022</v>
      </c>
      <c r="L86" s="69" t="s">
        <v>1492</v>
      </c>
      <c r="M86" s="69" t="s">
        <v>1486</v>
      </c>
      <c r="N86" s="69" t="s">
        <v>3548</v>
      </c>
      <c r="O86" s="71">
        <v>1680000</v>
      </c>
      <c r="P86" s="71">
        <v>0</v>
      </c>
    </row>
    <row r="87" spans="1:16" ht="28.8" x14ac:dyDescent="0.3">
      <c r="A87" s="124"/>
      <c r="B87" s="124"/>
      <c r="C87" s="124"/>
      <c r="D87" s="124"/>
      <c r="E87" s="124"/>
      <c r="F87" s="124"/>
      <c r="G87" s="124"/>
      <c r="H87" s="128"/>
      <c r="I87" s="128"/>
      <c r="J87" s="69" t="s">
        <v>3538</v>
      </c>
      <c r="K87" s="70">
        <v>45019</v>
      </c>
      <c r="L87" s="69" t="s">
        <v>90</v>
      </c>
      <c r="M87" s="69" t="s">
        <v>1484</v>
      </c>
      <c r="N87" s="69" t="s">
        <v>3536</v>
      </c>
      <c r="O87" s="71">
        <v>1474000</v>
      </c>
      <c r="P87" s="71">
        <v>0</v>
      </c>
    </row>
    <row r="88" spans="1:16" ht="43.2" x14ac:dyDescent="0.3">
      <c r="A88" s="124"/>
      <c r="B88" s="124"/>
      <c r="C88" s="124"/>
      <c r="D88" s="124"/>
      <c r="E88" s="124"/>
      <c r="F88" s="124"/>
      <c r="G88" s="124"/>
      <c r="H88" s="128"/>
      <c r="I88" s="128"/>
      <c r="J88" s="69" t="s">
        <v>3594</v>
      </c>
      <c r="K88" s="125">
        <v>45028</v>
      </c>
      <c r="L88" s="69" t="s">
        <v>354</v>
      </c>
      <c r="M88" s="69" t="s">
        <v>34</v>
      </c>
      <c r="N88" s="69" t="s">
        <v>3590</v>
      </c>
      <c r="O88" s="71">
        <v>221700</v>
      </c>
      <c r="P88" s="71">
        <v>0</v>
      </c>
    </row>
    <row r="89" spans="1:16" ht="43.2" x14ac:dyDescent="0.3">
      <c r="A89" s="124"/>
      <c r="B89" s="124"/>
      <c r="C89" s="124"/>
      <c r="D89" s="124"/>
      <c r="E89" s="124"/>
      <c r="F89" s="124"/>
      <c r="G89" s="124"/>
      <c r="H89" s="128"/>
      <c r="I89" s="128"/>
      <c r="J89" s="69" t="s">
        <v>3598</v>
      </c>
      <c r="K89" s="126">
        <v>45028</v>
      </c>
      <c r="L89" s="123" t="s">
        <v>1877</v>
      </c>
      <c r="M89" s="123" t="s">
        <v>42</v>
      </c>
      <c r="N89" s="69" t="s">
        <v>3596</v>
      </c>
      <c r="O89" s="71">
        <v>900000</v>
      </c>
      <c r="P89" s="71">
        <v>0</v>
      </c>
    </row>
    <row r="90" spans="1:16" ht="43.2" x14ac:dyDescent="0.3">
      <c r="A90" s="124"/>
      <c r="B90" s="124"/>
      <c r="C90" s="124"/>
      <c r="D90" s="124"/>
      <c r="E90" s="124"/>
      <c r="F90" s="124"/>
      <c r="G90" s="124"/>
      <c r="H90" s="128"/>
      <c r="I90" s="128"/>
      <c r="J90" s="69" t="s">
        <v>3602</v>
      </c>
      <c r="K90" s="125">
        <v>45034</v>
      </c>
      <c r="L90" s="124" t="s">
        <v>1877</v>
      </c>
      <c r="M90" s="124" t="s">
        <v>42</v>
      </c>
      <c r="N90" s="69" t="s">
        <v>3599</v>
      </c>
      <c r="O90" s="71">
        <v>896000</v>
      </c>
      <c r="P90" s="71">
        <v>0</v>
      </c>
    </row>
    <row r="91" spans="1:16" ht="28.8" x14ac:dyDescent="0.3">
      <c r="A91" s="124"/>
      <c r="B91" s="124"/>
      <c r="C91" s="124"/>
      <c r="D91" s="124"/>
      <c r="E91" s="124"/>
      <c r="F91" s="124"/>
      <c r="G91" s="124"/>
      <c r="H91" s="128"/>
      <c r="I91" s="128"/>
      <c r="J91" s="69" t="s">
        <v>3605</v>
      </c>
      <c r="K91" s="126">
        <v>45034</v>
      </c>
      <c r="L91" s="124" t="s">
        <v>1877</v>
      </c>
      <c r="M91" s="124" t="s">
        <v>42</v>
      </c>
      <c r="N91" s="69" t="s">
        <v>3603</v>
      </c>
      <c r="O91" s="71">
        <v>1288000</v>
      </c>
      <c r="P91" s="71">
        <v>0</v>
      </c>
    </row>
    <row r="92" spans="1:16" ht="43.2" x14ac:dyDescent="0.3">
      <c r="A92" s="124"/>
      <c r="B92" s="124"/>
      <c r="C92" s="124"/>
      <c r="D92" s="124"/>
      <c r="E92" s="124"/>
      <c r="F92" s="124"/>
      <c r="G92" s="124"/>
      <c r="H92" s="128"/>
      <c r="I92" s="128"/>
      <c r="J92" s="69" t="s">
        <v>3643</v>
      </c>
      <c r="K92" s="70">
        <v>45042</v>
      </c>
      <c r="L92" s="123" t="s">
        <v>1623</v>
      </c>
      <c r="M92" s="123" t="s">
        <v>76</v>
      </c>
      <c r="N92" s="69" t="s">
        <v>3640</v>
      </c>
      <c r="O92" s="71">
        <v>250000</v>
      </c>
      <c r="P92" s="71">
        <v>0</v>
      </c>
    </row>
    <row r="93" spans="1:16" ht="43.2" x14ac:dyDescent="0.3">
      <c r="A93" s="124"/>
      <c r="B93" s="124"/>
      <c r="C93" s="124"/>
      <c r="D93" s="124"/>
      <c r="E93" s="124"/>
      <c r="F93" s="124"/>
      <c r="G93" s="124"/>
      <c r="H93" s="128"/>
      <c r="I93" s="128"/>
      <c r="J93" s="69" t="s">
        <v>3646</v>
      </c>
      <c r="K93" s="70">
        <v>45047</v>
      </c>
      <c r="L93" s="124" t="s">
        <v>1623</v>
      </c>
      <c r="M93" s="124" t="s">
        <v>76</v>
      </c>
      <c r="N93" s="69" t="s">
        <v>3644</v>
      </c>
      <c r="O93" s="71">
        <v>161547</v>
      </c>
      <c r="P93" s="71">
        <v>0</v>
      </c>
    </row>
    <row r="94" spans="1:16" ht="43.2" x14ac:dyDescent="0.3">
      <c r="A94" s="124"/>
      <c r="B94" s="124"/>
      <c r="C94" s="124"/>
      <c r="D94" s="124"/>
      <c r="E94" s="124"/>
      <c r="F94" s="124"/>
      <c r="G94" s="124"/>
      <c r="H94" s="128"/>
      <c r="I94" s="128"/>
      <c r="J94" s="69" t="s">
        <v>3704</v>
      </c>
      <c r="K94" s="125">
        <v>45029</v>
      </c>
      <c r="L94" s="69" t="s">
        <v>354</v>
      </c>
      <c r="M94" s="69" t="s">
        <v>1484</v>
      </c>
      <c r="N94" s="69" t="s">
        <v>3702</v>
      </c>
      <c r="O94" s="71">
        <v>273000</v>
      </c>
      <c r="P94" s="71">
        <v>0</v>
      </c>
    </row>
    <row r="95" spans="1:16" ht="43.2" x14ac:dyDescent="0.3">
      <c r="A95" s="124"/>
      <c r="B95" s="124"/>
      <c r="C95" s="124"/>
      <c r="D95" s="124"/>
      <c r="E95" s="124"/>
      <c r="F95" s="124"/>
      <c r="G95" s="124"/>
      <c r="H95" s="128"/>
      <c r="I95" s="128"/>
      <c r="J95" s="69" t="s">
        <v>3707</v>
      </c>
      <c r="K95" s="126">
        <v>45029</v>
      </c>
      <c r="L95" s="69" t="s">
        <v>1492</v>
      </c>
      <c r="M95" s="69" t="s">
        <v>1486</v>
      </c>
      <c r="N95" s="69" t="s">
        <v>3705</v>
      </c>
      <c r="O95" s="71">
        <v>900000</v>
      </c>
      <c r="P95" s="71">
        <v>0</v>
      </c>
    </row>
    <row r="96" spans="1:16" ht="43.2" x14ac:dyDescent="0.3">
      <c r="A96" s="124"/>
      <c r="B96" s="124"/>
      <c r="C96" s="124"/>
      <c r="D96" s="124"/>
      <c r="E96" s="124"/>
      <c r="F96" s="124"/>
      <c r="G96" s="124"/>
      <c r="H96" s="128"/>
      <c r="I96" s="128"/>
      <c r="J96" s="69" t="s">
        <v>3017</v>
      </c>
      <c r="K96" s="70">
        <v>44994</v>
      </c>
      <c r="L96" s="123" t="s">
        <v>354</v>
      </c>
      <c r="M96" s="123" t="s">
        <v>101</v>
      </c>
      <c r="N96" s="69" t="s">
        <v>3015</v>
      </c>
      <c r="O96" s="71">
        <v>528000</v>
      </c>
      <c r="P96" s="71">
        <v>21120</v>
      </c>
    </row>
    <row r="97" spans="1:16" ht="28.8" x14ac:dyDescent="0.3">
      <c r="A97" s="124"/>
      <c r="B97" s="124"/>
      <c r="C97" s="124"/>
      <c r="D97" s="124"/>
      <c r="E97" s="124"/>
      <c r="F97" s="124"/>
      <c r="G97" s="124"/>
      <c r="H97" s="128"/>
      <c r="I97" s="128"/>
      <c r="J97" s="69" t="s">
        <v>3022</v>
      </c>
      <c r="K97" s="70">
        <v>45013</v>
      </c>
      <c r="L97" s="124" t="s">
        <v>354</v>
      </c>
      <c r="M97" s="124" t="s">
        <v>101</v>
      </c>
      <c r="N97" s="69" t="s">
        <v>3019</v>
      </c>
      <c r="O97" s="71">
        <v>750000</v>
      </c>
      <c r="P97" s="71">
        <v>30000</v>
      </c>
    </row>
    <row r="98" spans="1:16" ht="28.8" x14ac:dyDescent="0.3">
      <c r="A98" s="124"/>
      <c r="B98" s="124"/>
      <c r="C98" s="124"/>
      <c r="D98" s="124"/>
      <c r="E98" s="124"/>
      <c r="F98" s="124"/>
      <c r="G98" s="124"/>
      <c r="H98" s="128"/>
      <c r="I98" s="128"/>
      <c r="J98" s="69" t="s">
        <v>3027</v>
      </c>
      <c r="K98" s="125">
        <v>44985</v>
      </c>
      <c r="L98" s="123" t="s">
        <v>3023</v>
      </c>
      <c r="M98" s="123" t="s">
        <v>243</v>
      </c>
      <c r="N98" s="69" t="s">
        <v>3025</v>
      </c>
      <c r="O98" s="71">
        <v>1200000</v>
      </c>
      <c r="P98" s="71">
        <v>180000</v>
      </c>
    </row>
    <row r="99" spans="1:16" ht="28.8" x14ac:dyDescent="0.3">
      <c r="A99" s="124"/>
      <c r="B99" s="124"/>
      <c r="C99" s="124"/>
      <c r="D99" s="124"/>
      <c r="E99" s="124"/>
      <c r="F99" s="124"/>
      <c r="G99" s="124"/>
      <c r="H99" s="128"/>
      <c r="I99" s="128"/>
      <c r="J99" s="69" t="s">
        <v>3030</v>
      </c>
      <c r="K99" s="126">
        <v>44985</v>
      </c>
      <c r="L99" s="124" t="s">
        <v>3023</v>
      </c>
      <c r="M99" s="124" t="s">
        <v>243</v>
      </c>
      <c r="N99" s="69" t="s">
        <v>3025</v>
      </c>
      <c r="O99" s="71">
        <v>1200000</v>
      </c>
      <c r="P99" s="71">
        <v>180000</v>
      </c>
    </row>
    <row r="100" spans="1:16" ht="43.2" x14ac:dyDescent="0.3">
      <c r="A100" s="124"/>
      <c r="B100" s="124"/>
      <c r="C100" s="124"/>
      <c r="D100" s="124"/>
      <c r="E100" s="124"/>
      <c r="F100" s="124"/>
      <c r="G100" s="124"/>
      <c r="H100" s="128"/>
      <c r="I100" s="128"/>
      <c r="J100" s="69" t="s">
        <v>3033</v>
      </c>
      <c r="K100" s="126">
        <v>44985</v>
      </c>
      <c r="L100" s="69" t="s">
        <v>491</v>
      </c>
      <c r="M100" s="69" t="s">
        <v>168</v>
      </c>
      <c r="N100" s="69" t="s">
        <v>3031</v>
      </c>
      <c r="O100" s="71">
        <v>2090000</v>
      </c>
      <c r="P100" s="71">
        <v>0</v>
      </c>
    </row>
    <row r="101" spans="1:16" ht="28.8" x14ac:dyDescent="0.3">
      <c r="A101" s="124"/>
      <c r="B101" s="124"/>
      <c r="C101" s="124"/>
      <c r="D101" s="124"/>
      <c r="E101" s="124"/>
      <c r="F101" s="124"/>
      <c r="G101" s="124"/>
      <c r="H101" s="128"/>
      <c r="I101" s="128"/>
      <c r="J101" s="69" t="s">
        <v>3157</v>
      </c>
      <c r="K101" s="70">
        <v>44986</v>
      </c>
      <c r="L101" s="69" t="s">
        <v>354</v>
      </c>
      <c r="M101" s="69" t="s">
        <v>1484</v>
      </c>
      <c r="N101" s="69" t="s">
        <v>3155</v>
      </c>
      <c r="O101" s="71">
        <v>308000</v>
      </c>
      <c r="P101" s="71">
        <v>12320</v>
      </c>
    </row>
    <row r="102" spans="1:16" ht="43.2" x14ac:dyDescent="0.3">
      <c r="A102" s="124"/>
      <c r="B102" s="124"/>
      <c r="C102" s="124"/>
      <c r="D102" s="124"/>
      <c r="E102" s="124"/>
      <c r="F102" s="124"/>
      <c r="G102" s="124"/>
      <c r="H102" s="128"/>
      <c r="I102" s="128"/>
      <c r="J102" s="69" t="s">
        <v>3160</v>
      </c>
      <c r="K102" s="70">
        <v>44967</v>
      </c>
      <c r="L102" s="123" t="s">
        <v>1492</v>
      </c>
      <c r="M102" s="123" t="s">
        <v>1486</v>
      </c>
      <c r="N102" s="69" t="s">
        <v>3158</v>
      </c>
      <c r="O102" s="71">
        <v>2370000</v>
      </c>
      <c r="P102" s="71">
        <v>0</v>
      </c>
    </row>
    <row r="103" spans="1:16" ht="43.2" x14ac:dyDescent="0.3">
      <c r="A103" s="124"/>
      <c r="B103" s="124"/>
      <c r="C103" s="124"/>
      <c r="D103" s="124"/>
      <c r="E103" s="124"/>
      <c r="F103" s="124"/>
      <c r="G103" s="124"/>
      <c r="H103" s="128"/>
      <c r="I103" s="128"/>
      <c r="J103" s="69" t="s">
        <v>3163</v>
      </c>
      <c r="K103" s="70">
        <v>44978</v>
      </c>
      <c r="L103" s="124" t="s">
        <v>1492</v>
      </c>
      <c r="M103" s="124" t="s">
        <v>1486</v>
      </c>
      <c r="N103" s="69" t="s">
        <v>3161</v>
      </c>
      <c r="O103" s="71">
        <v>840000</v>
      </c>
      <c r="P103" s="71">
        <v>0</v>
      </c>
    </row>
    <row r="104" spans="1:16" ht="28.8" x14ac:dyDescent="0.3">
      <c r="A104" s="124"/>
      <c r="B104" s="124"/>
      <c r="C104" s="124"/>
      <c r="D104" s="124"/>
      <c r="E104" s="124"/>
      <c r="F104" s="124"/>
      <c r="G104" s="124"/>
      <c r="H104" s="128"/>
      <c r="I104" s="128"/>
      <c r="J104" s="69" t="s">
        <v>3246</v>
      </c>
      <c r="K104" s="70">
        <v>45013</v>
      </c>
      <c r="L104" s="123" t="s">
        <v>354</v>
      </c>
      <c r="M104" s="123" t="s">
        <v>34</v>
      </c>
      <c r="N104" s="69" t="s">
        <v>3244</v>
      </c>
      <c r="O104" s="71">
        <v>643500</v>
      </c>
      <c r="P104" s="71">
        <v>0</v>
      </c>
    </row>
    <row r="105" spans="1:16" ht="43.2" x14ac:dyDescent="0.3">
      <c r="A105" s="124"/>
      <c r="B105" s="124"/>
      <c r="C105" s="124"/>
      <c r="D105" s="124"/>
      <c r="E105" s="124"/>
      <c r="F105" s="124"/>
      <c r="G105" s="124"/>
      <c r="H105" s="128"/>
      <c r="I105" s="128"/>
      <c r="J105" s="69" t="s">
        <v>3250</v>
      </c>
      <c r="K105" s="70">
        <v>45015</v>
      </c>
      <c r="L105" s="124" t="s">
        <v>354</v>
      </c>
      <c r="M105" s="124" t="s">
        <v>34</v>
      </c>
      <c r="N105" s="69" t="s">
        <v>3247</v>
      </c>
      <c r="O105" s="71">
        <v>241500</v>
      </c>
      <c r="P105" s="71">
        <v>0</v>
      </c>
    </row>
    <row r="106" spans="1:16" ht="43.2" x14ac:dyDescent="0.3">
      <c r="A106" s="124"/>
      <c r="B106" s="124"/>
      <c r="C106" s="124"/>
      <c r="D106" s="124"/>
      <c r="E106" s="124"/>
      <c r="F106" s="124"/>
      <c r="G106" s="124"/>
      <c r="H106" s="128"/>
      <c r="I106" s="128"/>
      <c r="J106" s="69" t="s">
        <v>3254</v>
      </c>
      <c r="K106" s="70">
        <v>45026</v>
      </c>
      <c r="L106" s="124" t="s">
        <v>354</v>
      </c>
      <c r="M106" s="124" t="s">
        <v>34</v>
      </c>
      <c r="N106" s="69" t="s">
        <v>3251</v>
      </c>
      <c r="O106" s="71">
        <v>382000</v>
      </c>
      <c r="P106" s="71">
        <v>0</v>
      </c>
    </row>
    <row r="107" spans="1:16" ht="43.2" x14ac:dyDescent="0.3">
      <c r="A107" s="124"/>
      <c r="B107" s="124"/>
      <c r="C107" s="124"/>
      <c r="D107" s="124"/>
      <c r="E107" s="124"/>
      <c r="F107" s="124"/>
      <c r="G107" s="124"/>
      <c r="H107" s="128"/>
      <c r="I107" s="128"/>
      <c r="J107" s="69" t="s">
        <v>3257</v>
      </c>
      <c r="K107" s="70">
        <v>45015</v>
      </c>
      <c r="L107" s="69" t="s">
        <v>1877</v>
      </c>
      <c r="M107" s="69" t="s">
        <v>42</v>
      </c>
      <c r="N107" s="69" t="s">
        <v>3255</v>
      </c>
      <c r="O107" s="71">
        <v>1530000</v>
      </c>
      <c r="P107" s="71">
        <v>0</v>
      </c>
    </row>
    <row r="108" spans="1:16" ht="43.2" x14ac:dyDescent="0.3">
      <c r="A108" s="124"/>
      <c r="B108" s="124"/>
      <c r="C108" s="124"/>
      <c r="D108" s="124"/>
      <c r="E108" s="124"/>
      <c r="F108" s="124"/>
      <c r="G108" s="124"/>
      <c r="H108" s="128"/>
      <c r="I108" s="128"/>
      <c r="J108" s="69" t="s">
        <v>3261</v>
      </c>
      <c r="K108" s="70">
        <v>45020</v>
      </c>
      <c r="L108" s="123" t="s">
        <v>354</v>
      </c>
      <c r="M108" s="69" t="s">
        <v>101</v>
      </c>
      <c r="N108" s="69" t="s">
        <v>3258</v>
      </c>
      <c r="O108" s="71">
        <v>217800</v>
      </c>
      <c r="P108" s="71">
        <v>0</v>
      </c>
    </row>
    <row r="109" spans="1:16" ht="43.2" x14ac:dyDescent="0.3">
      <c r="A109" s="124"/>
      <c r="B109" s="124"/>
      <c r="C109" s="124"/>
      <c r="D109" s="124"/>
      <c r="E109" s="124"/>
      <c r="F109" s="124"/>
      <c r="G109" s="124"/>
      <c r="H109" s="128"/>
      <c r="I109" s="128"/>
      <c r="J109" s="69" t="s">
        <v>3384</v>
      </c>
      <c r="K109" s="70">
        <v>45005</v>
      </c>
      <c r="L109" s="124" t="s">
        <v>354</v>
      </c>
      <c r="M109" s="69" t="s">
        <v>75</v>
      </c>
      <c r="N109" s="69" t="s">
        <v>3382</v>
      </c>
      <c r="O109" s="71">
        <v>1320000</v>
      </c>
      <c r="P109" s="71">
        <v>52800</v>
      </c>
    </row>
    <row r="110" spans="1:16" ht="43.2" x14ac:dyDescent="0.3">
      <c r="A110" s="124"/>
      <c r="B110" s="124"/>
      <c r="C110" s="124"/>
      <c r="D110" s="124"/>
      <c r="E110" s="124"/>
      <c r="F110" s="124"/>
      <c r="G110" s="124"/>
      <c r="H110" s="128"/>
      <c r="I110" s="128"/>
      <c r="J110" s="69" t="s">
        <v>3393</v>
      </c>
      <c r="K110" s="70">
        <v>45000</v>
      </c>
      <c r="L110" s="123" t="s">
        <v>3389</v>
      </c>
      <c r="M110" s="123" t="s">
        <v>116</v>
      </c>
      <c r="N110" s="69" t="s">
        <v>3391</v>
      </c>
      <c r="O110" s="71">
        <v>12434705</v>
      </c>
      <c r="P110" s="71">
        <v>0</v>
      </c>
    </row>
    <row r="111" spans="1:16" ht="43.2" x14ac:dyDescent="0.3">
      <c r="A111" s="124"/>
      <c r="B111" s="124"/>
      <c r="C111" s="124"/>
      <c r="D111" s="124"/>
      <c r="E111" s="124"/>
      <c r="F111" s="124"/>
      <c r="G111" s="124"/>
      <c r="H111" s="128"/>
      <c r="I111" s="128"/>
      <c r="J111" s="69" t="s">
        <v>3399</v>
      </c>
      <c r="K111" s="70">
        <v>45005</v>
      </c>
      <c r="L111" s="124" t="s">
        <v>3389</v>
      </c>
      <c r="M111" s="124" t="s">
        <v>116</v>
      </c>
      <c r="N111" s="69" t="s">
        <v>3397</v>
      </c>
      <c r="O111" s="71">
        <v>2220000</v>
      </c>
      <c r="P111" s="71">
        <v>0</v>
      </c>
    </row>
    <row r="112" spans="1:16" ht="43.2" x14ac:dyDescent="0.3">
      <c r="A112" s="124"/>
      <c r="B112" s="124"/>
      <c r="C112" s="124"/>
      <c r="D112" s="124"/>
      <c r="E112" s="124"/>
      <c r="F112" s="124"/>
      <c r="G112" s="124"/>
      <c r="H112" s="128"/>
      <c r="I112" s="128"/>
      <c r="J112" s="69" t="s">
        <v>3534</v>
      </c>
      <c r="K112" s="70">
        <v>45022</v>
      </c>
      <c r="L112" s="69" t="s">
        <v>354</v>
      </c>
      <c r="M112" s="123" t="s">
        <v>1484</v>
      </c>
      <c r="N112" s="69" t="s">
        <v>3532</v>
      </c>
      <c r="O112" s="71">
        <v>247800</v>
      </c>
      <c r="P112" s="71">
        <v>0</v>
      </c>
    </row>
    <row r="113" spans="1:16" ht="28.8" x14ac:dyDescent="0.3">
      <c r="A113" s="124"/>
      <c r="B113" s="124"/>
      <c r="C113" s="124"/>
      <c r="D113" s="124"/>
      <c r="E113" s="124"/>
      <c r="F113" s="124"/>
      <c r="G113" s="124"/>
      <c r="H113" s="128"/>
      <c r="I113" s="128"/>
      <c r="J113" s="69" t="s">
        <v>3542</v>
      </c>
      <c r="K113" s="70">
        <v>45019</v>
      </c>
      <c r="L113" s="69" t="s">
        <v>89</v>
      </c>
      <c r="M113" s="124" t="s">
        <v>1484</v>
      </c>
      <c r="N113" s="69" t="s">
        <v>3540</v>
      </c>
      <c r="O113" s="71">
        <v>997000</v>
      </c>
      <c r="P113" s="71">
        <v>0</v>
      </c>
    </row>
    <row r="114" spans="1:16" ht="43.2" x14ac:dyDescent="0.3">
      <c r="A114" s="124"/>
      <c r="B114" s="124"/>
      <c r="C114" s="124"/>
      <c r="D114" s="124"/>
      <c r="E114" s="124"/>
      <c r="F114" s="124"/>
      <c r="G114" s="124"/>
      <c r="H114" s="128"/>
      <c r="I114" s="128"/>
      <c r="J114" s="69" t="s">
        <v>3544</v>
      </c>
      <c r="K114" s="70">
        <v>45000</v>
      </c>
      <c r="L114" s="123" t="s">
        <v>1492</v>
      </c>
      <c r="M114" s="123" t="s">
        <v>1486</v>
      </c>
      <c r="N114" s="69" t="s">
        <v>3391</v>
      </c>
      <c r="O114" s="71">
        <v>15376450</v>
      </c>
      <c r="P114" s="71">
        <v>0</v>
      </c>
    </row>
    <row r="115" spans="1:16" ht="43.2" x14ac:dyDescent="0.3">
      <c r="A115" s="124"/>
      <c r="B115" s="124"/>
      <c r="C115" s="124"/>
      <c r="D115" s="124"/>
      <c r="E115" s="124"/>
      <c r="F115" s="124"/>
      <c r="G115" s="124"/>
      <c r="H115" s="128"/>
      <c r="I115" s="128"/>
      <c r="J115" s="69" t="s">
        <v>3547</v>
      </c>
      <c r="K115" s="70">
        <v>45016</v>
      </c>
      <c r="L115" s="124" t="s">
        <v>1492</v>
      </c>
      <c r="M115" s="124" t="s">
        <v>1486</v>
      </c>
      <c r="N115" s="69" t="s">
        <v>3545</v>
      </c>
      <c r="O115" s="71">
        <v>2090000</v>
      </c>
      <c r="P115" s="71">
        <v>0</v>
      </c>
    </row>
    <row r="116" spans="1:16" ht="57.6" x14ac:dyDescent="0.3">
      <c r="A116" s="124"/>
      <c r="B116" s="124"/>
      <c r="C116" s="123" t="s">
        <v>369</v>
      </c>
      <c r="D116" s="125">
        <v>44958</v>
      </c>
      <c r="E116" s="123" t="s">
        <v>1497</v>
      </c>
      <c r="F116" s="125">
        <v>44958</v>
      </c>
      <c r="G116" s="123" t="s">
        <v>233</v>
      </c>
      <c r="H116" s="72" t="s">
        <v>1500</v>
      </c>
      <c r="I116" s="129">
        <v>44956</v>
      </c>
      <c r="J116" s="69" t="s">
        <v>252</v>
      </c>
      <c r="K116" s="70">
        <v>44937</v>
      </c>
      <c r="L116" s="123" t="s">
        <v>354</v>
      </c>
      <c r="M116" s="123" t="s">
        <v>101</v>
      </c>
      <c r="N116" s="69" t="s">
        <v>478</v>
      </c>
      <c r="O116" s="71">
        <v>264000</v>
      </c>
      <c r="P116" s="71">
        <v>0</v>
      </c>
    </row>
    <row r="117" spans="1:16" ht="43.2" x14ac:dyDescent="0.3">
      <c r="A117" s="124"/>
      <c r="B117" s="124"/>
      <c r="C117" s="124"/>
      <c r="D117" s="124"/>
      <c r="E117" s="124"/>
      <c r="F117" s="124"/>
      <c r="G117" s="124"/>
      <c r="H117" s="72" t="s">
        <v>1504</v>
      </c>
      <c r="I117" s="130">
        <v>44956</v>
      </c>
      <c r="J117" s="69" t="s">
        <v>197</v>
      </c>
      <c r="K117" s="70">
        <v>44939</v>
      </c>
      <c r="L117" s="124" t="s">
        <v>354</v>
      </c>
      <c r="M117" s="124" t="s">
        <v>101</v>
      </c>
      <c r="N117" s="69" t="s">
        <v>485</v>
      </c>
      <c r="O117" s="71">
        <v>396000</v>
      </c>
      <c r="P117" s="71">
        <v>0</v>
      </c>
    </row>
    <row r="118" spans="1:16" ht="43.2" x14ac:dyDescent="0.3">
      <c r="A118" s="124"/>
      <c r="B118" s="124"/>
      <c r="C118" s="124"/>
      <c r="D118" s="124"/>
      <c r="E118" s="124"/>
      <c r="F118" s="124"/>
      <c r="G118" s="124"/>
      <c r="H118" s="72" t="s">
        <v>1508</v>
      </c>
      <c r="I118" s="130">
        <v>44956</v>
      </c>
      <c r="J118" s="69" t="s">
        <v>175</v>
      </c>
      <c r="K118" s="70">
        <v>44944</v>
      </c>
      <c r="L118" s="124" t="s">
        <v>354</v>
      </c>
      <c r="M118" s="124" t="s">
        <v>101</v>
      </c>
      <c r="N118" s="69" t="s">
        <v>488</v>
      </c>
      <c r="O118" s="71">
        <v>396000</v>
      </c>
      <c r="P118" s="71">
        <v>0</v>
      </c>
    </row>
    <row r="119" spans="1:16" ht="28.8" x14ac:dyDescent="0.3">
      <c r="A119" s="124"/>
      <c r="B119" s="124"/>
      <c r="C119" s="124"/>
      <c r="D119" s="124"/>
      <c r="E119" s="124"/>
      <c r="F119" s="124"/>
      <c r="G119" s="124"/>
      <c r="H119" s="72" t="s">
        <v>1512</v>
      </c>
      <c r="I119" s="130">
        <v>44956</v>
      </c>
      <c r="J119" s="69" t="s">
        <v>169</v>
      </c>
      <c r="K119" s="70">
        <v>44937</v>
      </c>
      <c r="L119" s="123" t="s">
        <v>491</v>
      </c>
      <c r="M119" s="123" t="s">
        <v>168</v>
      </c>
      <c r="N119" s="69" t="s">
        <v>493</v>
      </c>
      <c r="O119" s="71">
        <v>1400000</v>
      </c>
      <c r="P119" s="71">
        <v>0</v>
      </c>
    </row>
    <row r="120" spans="1:16" ht="43.2" x14ac:dyDescent="0.3">
      <c r="A120" s="124"/>
      <c r="B120" s="124"/>
      <c r="C120" s="124"/>
      <c r="D120" s="124"/>
      <c r="E120" s="124"/>
      <c r="F120" s="124"/>
      <c r="G120" s="124"/>
      <c r="H120" s="72" t="s">
        <v>1516</v>
      </c>
      <c r="I120" s="130">
        <v>44956</v>
      </c>
      <c r="J120" s="69" t="s">
        <v>164</v>
      </c>
      <c r="K120" s="70">
        <v>44939</v>
      </c>
      <c r="L120" s="124" t="s">
        <v>491</v>
      </c>
      <c r="M120" s="124" t="s">
        <v>168</v>
      </c>
      <c r="N120" s="69" t="s">
        <v>496</v>
      </c>
      <c r="O120" s="71">
        <v>3260000</v>
      </c>
      <c r="P120" s="71">
        <v>0</v>
      </c>
    </row>
    <row r="121" spans="1:16" ht="43.2" x14ac:dyDescent="0.3">
      <c r="A121" s="124"/>
      <c r="B121" s="124"/>
      <c r="C121" s="124"/>
      <c r="D121" s="124"/>
      <c r="E121" s="124"/>
      <c r="F121" s="124"/>
      <c r="G121" s="124"/>
      <c r="H121" s="72" t="s">
        <v>1519</v>
      </c>
      <c r="I121" s="130">
        <v>44956</v>
      </c>
      <c r="J121" s="69" t="s">
        <v>166</v>
      </c>
      <c r="K121" s="70">
        <v>44944</v>
      </c>
      <c r="L121" s="124" t="s">
        <v>491</v>
      </c>
      <c r="M121" s="124" t="s">
        <v>168</v>
      </c>
      <c r="N121" s="69" t="s">
        <v>498</v>
      </c>
      <c r="O121" s="71">
        <v>2220000</v>
      </c>
      <c r="P121" s="71">
        <v>0</v>
      </c>
    </row>
    <row r="122" spans="1:16" ht="43.2" x14ac:dyDescent="0.3">
      <c r="A122" s="124"/>
      <c r="B122" s="124"/>
      <c r="C122" s="124"/>
      <c r="D122" s="124"/>
      <c r="E122" s="124"/>
      <c r="F122" s="124"/>
      <c r="G122" s="69" t="s">
        <v>235</v>
      </c>
      <c r="H122" s="72" t="s">
        <v>1502</v>
      </c>
      <c r="I122" s="130">
        <v>44956</v>
      </c>
      <c r="J122" s="69" t="s">
        <v>1495</v>
      </c>
      <c r="K122" s="70">
        <v>44946</v>
      </c>
      <c r="L122" s="123" t="s">
        <v>1492</v>
      </c>
      <c r="M122" s="123" t="s">
        <v>1486</v>
      </c>
      <c r="N122" s="69" t="s">
        <v>500</v>
      </c>
      <c r="O122" s="71">
        <v>1440000</v>
      </c>
      <c r="P122" s="71">
        <v>0</v>
      </c>
    </row>
    <row r="123" spans="1:16" ht="43.2" x14ac:dyDescent="0.3">
      <c r="A123" s="124"/>
      <c r="B123" s="124"/>
      <c r="C123" s="69" t="s">
        <v>2437</v>
      </c>
      <c r="D123" s="70">
        <v>44972</v>
      </c>
      <c r="E123" s="69" t="s">
        <v>2436</v>
      </c>
      <c r="F123" s="70">
        <v>44973</v>
      </c>
      <c r="G123" s="69" t="s">
        <v>182</v>
      </c>
      <c r="H123" s="72" t="s">
        <v>1605</v>
      </c>
      <c r="I123" s="73">
        <v>44971</v>
      </c>
      <c r="J123" s="69" t="s">
        <v>1788</v>
      </c>
      <c r="K123" s="70">
        <v>44953</v>
      </c>
      <c r="L123" s="124" t="s">
        <v>1492</v>
      </c>
      <c r="M123" s="124" t="s">
        <v>1486</v>
      </c>
      <c r="N123" s="69" t="s">
        <v>1786</v>
      </c>
      <c r="O123" s="71">
        <v>930000</v>
      </c>
      <c r="P123" s="71">
        <v>0</v>
      </c>
    </row>
    <row r="124" spans="1:16" ht="43.2" x14ac:dyDescent="0.3">
      <c r="A124" s="124"/>
      <c r="B124" s="124"/>
      <c r="C124" s="123" t="s">
        <v>2271</v>
      </c>
      <c r="D124" s="125">
        <v>44980</v>
      </c>
      <c r="E124" s="123" t="s">
        <v>2434</v>
      </c>
      <c r="F124" s="125">
        <v>44981</v>
      </c>
      <c r="G124" s="123" t="s">
        <v>200</v>
      </c>
      <c r="H124" s="72" t="s">
        <v>2273</v>
      </c>
      <c r="I124" s="129">
        <v>44979</v>
      </c>
      <c r="J124" s="69" t="s">
        <v>1853</v>
      </c>
      <c r="K124" s="70">
        <v>44965</v>
      </c>
      <c r="L124" s="123" t="s">
        <v>354</v>
      </c>
      <c r="M124" s="123" t="s">
        <v>34</v>
      </c>
      <c r="N124" s="69" t="s">
        <v>1850</v>
      </c>
      <c r="O124" s="71">
        <v>1100000</v>
      </c>
      <c r="P124" s="71">
        <v>0</v>
      </c>
    </row>
    <row r="125" spans="1:16" ht="28.8" x14ac:dyDescent="0.3">
      <c r="A125" s="124"/>
      <c r="B125" s="124"/>
      <c r="C125" s="124"/>
      <c r="D125" s="124"/>
      <c r="E125" s="124"/>
      <c r="F125" s="124"/>
      <c r="G125" s="124"/>
      <c r="H125" s="72" t="s">
        <v>2287</v>
      </c>
      <c r="I125" s="130">
        <v>44979</v>
      </c>
      <c r="J125" s="69" t="s">
        <v>1870</v>
      </c>
      <c r="K125" s="70">
        <v>44956</v>
      </c>
      <c r="L125" s="124" t="s">
        <v>354</v>
      </c>
      <c r="M125" s="124" t="s">
        <v>34</v>
      </c>
      <c r="N125" s="69" t="s">
        <v>1868</v>
      </c>
      <c r="O125" s="71">
        <v>1448000</v>
      </c>
      <c r="P125" s="71">
        <v>0</v>
      </c>
    </row>
    <row r="126" spans="1:16" ht="43.2" x14ac:dyDescent="0.3">
      <c r="A126" s="124"/>
      <c r="B126" s="124"/>
      <c r="C126" s="124"/>
      <c r="D126" s="124"/>
      <c r="E126" s="124"/>
      <c r="F126" s="124"/>
      <c r="G126" s="124"/>
      <c r="H126" s="72" t="s">
        <v>2293</v>
      </c>
      <c r="I126" s="130">
        <v>44979</v>
      </c>
      <c r="J126" s="69" t="s">
        <v>1881</v>
      </c>
      <c r="K126" s="70">
        <v>44957</v>
      </c>
      <c r="L126" s="69" t="s">
        <v>1877</v>
      </c>
      <c r="M126" s="69" t="s">
        <v>42</v>
      </c>
      <c r="N126" s="69" t="s">
        <v>1879</v>
      </c>
      <c r="O126" s="71">
        <v>4470500</v>
      </c>
      <c r="P126" s="71">
        <v>0</v>
      </c>
    </row>
    <row r="127" spans="1:16" ht="43.2" x14ac:dyDescent="0.3">
      <c r="A127" s="124"/>
      <c r="B127" s="124"/>
      <c r="C127" s="124"/>
      <c r="D127" s="124"/>
      <c r="E127" s="124"/>
      <c r="F127" s="124"/>
      <c r="G127" s="124"/>
      <c r="H127" s="72" t="s">
        <v>2299</v>
      </c>
      <c r="I127" s="130">
        <v>44979</v>
      </c>
      <c r="J127" s="69" t="s">
        <v>1887</v>
      </c>
      <c r="K127" s="70">
        <v>44964</v>
      </c>
      <c r="L127" s="69" t="s">
        <v>354</v>
      </c>
      <c r="M127" s="123" t="s">
        <v>101</v>
      </c>
      <c r="N127" s="69" t="s">
        <v>1885</v>
      </c>
      <c r="O127" s="71">
        <v>484000</v>
      </c>
      <c r="P127" s="71">
        <v>0</v>
      </c>
    </row>
    <row r="128" spans="1:16" ht="28.8" x14ac:dyDescent="0.3">
      <c r="A128" s="124"/>
      <c r="B128" s="124"/>
      <c r="C128" s="124"/>
      <c r="D128" s="124"/>
      <c r="E128" s="124"/>
      <c r="F128" s="124"/>
      <c r="G128" s="124"/>
      <c r="H128" s="72" t="s">
        <v>2305</v>
      </c>
      <c r="I128" s="130">
        <v>44979</v>
      </c>
      <c r="J128" s="69" t="s">
        <v>1893</v>
      </c>
      <c r="K128" s="70">
        <v>44956</v>
      </c>
      <c r="L128" s="69" t="s">
        <v>90</v>
      </c>
      <c r="M128" s="124" t="s">
        <v>101</v>
      </c>
      <c r="N128" s="69" t="s">
        <v>1889</v>
      </c>
      <c r="O128" s="71">
        <v>990000</v>
      </c>
      <c r="P128" s="71">
        <v>0</v>
      </c>
    </row>
    <row r="129" spans="1:16" ht="43.2" x14ac:dyDescent="0.3">
      <c r="A129" s="124"/>
      <c r="B129" s="124"/>
      <c r="C129" s="124"/>
      <c r="D129" s="124"/>
      <c r="E129" s="124"/>
      <c r="F129" s="124"/>
      <c r="G129" s="124"/>
      <c r="H129" s="72" t="s">
        <v>2280</v>
      </c>
      <c r="I129" s="130">
        <v>44979</v>
      </c>
      <c r="J129" s="69" t="s">
        <v>1864</v>
      </c>
      <c r="K129" s="70">
        <v>44970</v>
      </c>
      <c r="L129" s="123" t="s">
        <v>354</v>
      </c>
      <c r="M129" s="123" t="s">
        <v>34</v>
      </c>
      <c r="N129" s="69" t="s">
        <v>1861</v>
      </c>
      <c r="O129" s="71">
        <v>308000</v>
      </c>
      <c r="P129" s="71">
        <v>0</v>
      </c>
    </row>
    <row r="130" spans="1:16" ht="28.8" x14ac:dyDescent="0.3">
      <c r="A130" s="124"/>
      <c r="B130" s="124"/>
      <c r="C130" s="124"/>
      <c r="D130" s="124"/>
      <c r="E130" s="124"/>
      <c r="F130" s="124"/>
      <c r="G130" s="124"/>
      <c r="H130" s="72" t="s">
        <v>2290</v>
      </c>
      <c r="I130" s="130">
        <v>44979</v>
      </c>
      <c r="J130" s="69" t="s">
        <v>1876</v>
      </c>
      <c r="K130" s="70">
        <v>44956</v>
      </c>
      <c r="L130" s="124" t="s">
        <v>354</v>
      </c>
      <c r="M130" s="124" t="s">
        <v>34</v>
      </c>
      <c r="N130" s="69" t="s">
        <v>1874</v>
      </c>
      <c r="O130" s="71">
        <v>997300</v>
      </c>
      <c r="P130" s="71">
        <v>0</v>
      </c>
    </row>
    <row r="131" spans="1:16" ht="43.2" x14ac:dyDescent="0.3">
      <c r="A131" s="124"/>
      <c r="B131" s="124"/>
      <c r="C131" s="124"/>
      <c r="D131" s="124"/>
      <c r="E131" s="124"/>
      <c r="F131" s="124"/>
      <c r="G131" s="124"/>
      <c r="H131" s="72" t="s">
        <v>2296</v>
      </c>
      <c r="I131" s="130">
        <v>44979</v>
      </c>
      <c r="J131" s="69" t="s">
        <v>1884</v>
      </c>
      <c r="K131" s="70">
        <v>44959</v>
      </c>
      <c r="L131" s="124" t="s">
        <v>354</v>
      </c>
      <c r="M131" s="123" t="s">
        <v>101</v>
      </c>
      <c r="N131" s="69" t="s">
        <v>1882</v>
      </c>
      <c r="O131" s="71">
        <v>660000</v>
      </c>
      <c r="P131" s="71">
        <v>0</v>
      </c>
    </row>
    <row r="132" spans="1:16" ht="28.8" x14ac:dyDescent="0.3">
      <c r="A132" s="124"/>
      <c r="B132" s="124"/>
      <c r="C132" s="124"/>
      <c r="D132" s="124"/>
      <c r="E132" s="124"/>
      <c r="F132" s="124"/>
      <c r="G132" s="124"/>
      <c r="H132" s="72" t="s">
        <v>2302</v>
      </c>
      <c r="I132" s="130">
        <v>44979</v>
      </c>
      <c r="J132" s="69" t="s">
        <v>1891</v>
      </c>
      <c r="K132" s="70">
        <v>44956</v>
      </c>
      <c r="L132" s="69" t="s">
        <v>90</v>
      </c>
      <c r="M132" s="124" t="s">
        <v>101</v>
      </c>
      <c r="N132" s="69" t="s">
        <v>1889</v>
      </c>
      <c r="O132" s="71">
        <v>1475000</v>
      </c>
      <c r="P132" s="71">
        <v>0</v>
      </c>
    </row>
    <row r="133" spans="1:16" ht="43.2" x14ac:dyDescent="0.3">
      <c r="A133" s="124"/>
      <c r="B133" s="124"/>
      <c r="C133" s="124"/>
      <c r="D133" s="124"/>
      <c r="E133" s="124"/>
      <c r="F133" s="124"/>
      <c r="G133" s="124"/>
      <c r="H133" s="72" t="s">
        <v>2308</v>
      </c>
      <c r="I133" s="130">
        <v>44979</v>
      </c>
      <c r="J133" s="69" t="s">
        <v>1896</v>
      </c>
      <c r="K133" s="70">
        <v>44929</v>
      </c>
      <c r="L133" s="69" t="s">
        <v>491</v>
      </c>
      <c r="M133" s="69" t="s">
        <v>168</v>
      </c>
      <c r="N133" s="69" t="s">
        <v>1894</v>
      </c>
      <c r="O133" s="71">
        <v>6140000</v>
      </c>
      <c r="P133" s="71">
        <v>0</v>
      </c>
    </row>
    <row r="134" spans="1:16" ht="28.8" x14ac:dyDescent="0.3">
      <c r="A134" s="124"/>
      <c r="B134" s="124"/>
      <c r="C134" s="124"/>
      <c r="D134" s="124"/>
      <c r="E134" s="124"/>
      <c r="F134" s="124"/>
      <c r="G134" s="123" t="s">
        <v>215</v>
      </c>
      <c r="H134" s="72" t="s">
        <v>2384</v>
      </c>
      <c r="I134" s="130">
        <v>44979</v>
      </c>
      <c r="J134" s="69" t="s">
        <v>2107</v>
      </c>
      <c r="K134" s="70">
        <v>44956</v>
      </c>
      <c r="L134" s="69" t="s">
        <v>90</v>
      </c>
      <c r="M134" s="69" t="s">
        <v>75</v>
      </c>
      <c r="N134" s="69" t="s">
        <v>2105</v>
      </c>
      <c r="O134" s="71">
        <v>1489000</v>
      </c>
      <c r="P134" s="71">
        <v>0</v>
      </c>
    </row>
    <row r="135" spans="1:16" ht="43.2" x14ac:dyDescent="0.3">
      <c r="A135" s="124"/>
      <c r="B135" s="124"/>
      <c r="C135" s="124"/>
      <c r="D135" s="124"/>
      <c r="E135" s="124"/>
      <c r="F135" s="124"/>
      <c r="G135" s="124"/>
      <c r="H135" s="72" t="s">
        <v>2388</v>
      </c>
      <c r="I135" s="130">
        <v>44979</v>
      </c>
      <c r="J135" s="69" t="s">
        <v>2115</v>
      </c>
      <c r="K135" s="125">
        <v>44957</v>
      </c>
      <c r="L135" s="69" t="s">
        <v>1623</v>
      </c>
      <c r="M135" s="69" t="s">
        <v>76</v>
      </c>
      <c r="N135" s="69" t="s">
        <v>2113</v>
      </c>
      <c r="O135" s="71">
        <v>248901</v>
      </c>
      <c r="P135" s="71">
        <v>0</v>
      </c>
    </row>
    <row r="136" spans="1:16" ht="28.8" x14ac:dyDescent="0.3">
      <c r="A136" s="124"/>
      <c r="B136" s="124"/>
      <c r="C136" s="124"/>
      <c r="D136" s="124"/>
      <c r="E136" s="124"/>
      <c r="F136" s="124"/>
      <c r="G136" s="124"/>
      <c r="H136" s="72" t="s">
        <v>2386</v>
      </c>
      <c r="I136" s="130">
        <v>44979</v>
      </c>
      <c r="J136" s="69" t="s">
        <v>2112</v>
      </c>
      <c r="K136" s="126">
        <v>44957</v>
      </c>
      <c r="L136" s="69" t="s">
        <v>89</v>
      </c>
      <c r="M136" s="69" t="s">
        <v>75</v>
      </c>
      <c r="N136" s="69" t="s">
        <v>2110</v>
      </c>
      <c r="O136" s="71">
        <v>995000</v>
      </c>
      <c r="P136" s="71">
        <v>0</v>
      </c>
    </row>
    <row r="137" spans="1:16" ht="43.2" x14ac:dyDescent="0.3">
      <c r="A137" s="124"/>
      <c r="B137" s="124"/>
      <c r="C137" s="123" t="s">
        <v>2853</v>
      </c>
      <c r="D137" s="125" t="s">
        <v>714</v>
      </c>
      <c r="E137" s="123" t="s">
        <v>714</v>
      </c>
      <c r="F137" s="125" t="s">
        <v>714</v>
      </c>
      <c r="G137" s="123" t="s">
        <v>635</v>
      </c>
      <c r="H137" s="72" t="s">
        <v>2746</v>
      </c>
      <c r="I137" s="129">
        <v>44992</v>
      </c>
      <c r="J137" s="69" t="s">
        <v>2488</v>
      </c>
      <c r="K137" s="125">
        <v>44984</v>
      </c>
      <c r="L137" s="123" t="s">
        <v>354</v>
      </c>
      <c r="M137" s="123" t="s">
        <v>34</v>
      </c>
      <c r="N137" s="69" t="s">
        <v>2485</v>
      </c>
      <c r="O137" s="71">
        <v>550000</v>
      </c>
      <c r="P137" s="71">
        <v>0</v>
      </c>
    </row>
    <row r="138" spans="1:16" ht="43.2" x14ac:dyDescent="0.3">
      <c r="A138" s="124"/>
      <c r="B138" s="124"/>
      <c r="C138" s="124"/>
      <c r="D138" s="124"/>
      <c r="E138" s="124"/>
      <c r="F138" s="124"/>
      <c r="G138" s="124"/>
      <c r="H138" s="72" t="s">
        <v>2748</v>
      </c>
      <c r="I138" s="130">
        <v>44992</v>
      </c>
      <c r="J138" s="69" t="s">
        <v>2491</v>
      </c>
      <c r="K138" s="126">
        <v>44984</v>
      </c>
      <c r="L138" s="124" t="s">
        <v>354</v>
      </c>
      <c r="M138" s="124" t="s">
        <v>34</v>
      </c>
      <c r="N138" s="69" t="s">
        <v>2489</v>
      </c>
      <c r="O138" s="71">
        <v>1325000</v>
      </c>
      <c r="P138" s="71">
        <v>0</v>
      </c>
    </row>
    <row r="139" spans="1:16" ht="43.2" x14ac:dyDescent="0.3">
      <c r="A139" s="124"/>
      <c r="B139" s="124"/>
      <c r="C139" s="124"/>
      <c r="D139" s="124"/>
      <c r="E139" s="124"/>
      <c r="F139" s="124"/>
      <c r="G139" s="124"/>
      <c r="H139" s="72" t="s">
        <v>2750</v>
      </c>
      <c r="I139" s="130">
        <v>44992</v>
      </c>
      <c r="J139" s="69" t="s">
        <v>2494</v>
      </c>
      <c r="K139" s="70">
        <v>44970</v>
      </c>
      <c r="L139" s="69" t="s">
        <v>1877</v>
      </c>
      <c r="M139" s="69" t="s">
        <v>42</v>
      </c>
      <c r="N139" s="69" t="s">
        <v>2492</v>
      </c>
      <c r="O139" s="71">
        <v>1810000</v>
      </c>
      <c r="P139" s="71">
        <v>0</v>
      </c>
    </row>
    <row r="140" spans="1:16" ht="43.2" x14ac:dyDescent="0.3">
      <c r="A140" s="124"/>
      <c r="B140" s="124"/>
      <c r="C140" s="124"/>
      <c r="D140" s="124"/>
      <c r="E140" s="124"/>
      <c r="F140" s="124"/>
      <c r="G140" s="124"/>
      <c r="H140" s="72" t="s">
        <v>2752</v>
      </c>
      <c r="I140" s="130">
        <v>44992</v>
      </c>
      <c r="J140" s="69" t="s">
        <v>2497</v>
      </c>
      <c r="K140" s="70">
        <v>44964</v>
      </c>
      <c r="L140" s="69" t="s">
        <v>491</v>
      </c>
      <c r="M140" s="69" t="s">
        <v>168</v>
      </c>
      <c r="N140" s="69" t="s">
        <v>2495</v>
      </c>
      <c r="O140" s="71">
        <v>2930000</v>
      </c>
      <c r="P140" s="71">
        <v>0</v>
      </c>
    </row>
    <row r="141" spans="1:16" ht="28.8" x14ac:dyDescent="0.3">
      <c r="A141" s="124"/>
      <c r="B141" s="124"/>
      <c r="C141" s="124"/>
      <c r="D141" s="124"/>
      <c r="E141" s="124"/>
      <c r="F141" s="124"/>
      <c r="G141" s="69" t="s">
        <v>620</v>
      </c>
      <c r="H141" s="72" t="s">
        <v>2841</v>
      </c>
      <c r="I141" s="130">
        <v>44992</v>
      </c>
      <c r="J141" s="69" t="s">
        <v>2686</v>
      </c>
      <c r="K141" s="70">
        <v>44967</v>
      </c>
      <c r="L141" s="69" t="s">
        <v>354</v>
      </c>
      <c r="M141" s="69" t="s">
        <v>1484</v>
      </c>
      <c r="N141" s="69" t="s">
        <v>2684</v>
      </c>
      <c r="O141" s="71">
        <v>396000</v>
      </c>
      <c r="P141" s="71">
        <v>0</v>
      </c>
    </row>
    <row r="142" spans="1:16" x14ac:dyDescent="0.3">
      <c r="A142" s="124"/>
      <c r="B142" s="123" t="s">
        <v>2442</v>
      </c>
      <c r="C142" s="124"/>
      <c r="D142" s="124"/>
      <c r="E142" s="124"/>
      <c r="F142" s="124"/>
      <c r="G142" s="124"/>
      <c r="H142" s="124"/>
      <c r="I142" s="124"/>
      <c r="J142" s="124"/>
      <c r="K142" s="124"/>
      <c r="L142" s="124"/>
      <c r="M142" s="124"/>
      <c r="N142" s="124"/>
      <c r="O142" s="71">
        <v>96470903</v>
      </c>
      <c r="P142" s="71">
        <v>476240</v>
      </c>
    </row>
    <row r="143" spans="1:16" ht="43.2" x14ac:dyDescent="0.3">
      <c r="A143" s="124"/>
      <c r="B143" s="123" t="s">
        <v>47</v>
      </c>
      <c r="C143" s="123" t="s">
        <v>714</v>
      </c>
      <c r="D143" s="125" t="s">
        <v>714</v>
      </c>
      <c r="E143" s="123" t="s">
        <v>714</v>
      </c>
      <c r="F143" s="125" t="s">
        <v>714</v>
      </c>
      <c r="G143" s="123" t="s">
        <v>714</v>
      </c>
      <c r="H143" s="127" t="s">
        <v>2855</v>
      </c>
      <c r="I143" s="127" t="s">
        <v>714</v>
      </c>
      <c r="J143" s="69" t="s">
        <v>3242</v>
      </c>
      <c r="K143" s="70">
        <v>45021</v>
      </c>
      <c r="L143" s="69" t="s">
        <v>3040</v>
      </c>
      <c r="M143" s="69" t="s">
        <v>418</v>
      </c>
      <c r="N143" s="69" t="s">
        <v>3239</v>
      </c>
      <c r="O143" s="71">
        <v>570000</v>
      </c>
      <c r="P143" s="71">
        <v>0</v>
      </c>
    </row>
    <row r="144" spans="1:16" ht="43.2" x14ac:dyDescent="0.3">
      <c r="A144" s="124"/>
      <c r="B144" s="124"/>
      <c r="C144" s="124"/>
      <c r="D144" s="124"/>
      <c r="E144" s="124"/>
      <c r="F144" s="124"/>
      <c r="G144" s="124"/>
      <c r="H144" s="128"/>
      <c r="I144" s="128"/>
      <c r="J144" s="69" t="s">
        <v>3402</v>
      </c>
      <c r="K144" s="125">
        <v>45005</v>
      </c>
      <c r="L144" s="123" t="s">
        <v>354</v>
      </c>
      <c r="M144" s="123" t="s">
        <v>293</v>
      </c>
      <c r="N144" s="69" t="s">
        <v>3400</v>
      </c>
      <c r="O144" s="71">
        <v>154000</v>
      </c>
      <c r="P144" s="71">
        <v>0</v>
      </c>
    </row>
    <row r="145" spans="1:16" ht="43.2" x14ac:dyDescent="0.3">
      <c r="A145" s="124"/>
      <c r="B145" s="124"/>
      <c r="C145" s="124"/>
      <c r="D145" s="124"/>
      <c r="E145" s="124"/>
      <c r="F145" s="124"/>
      <c r="G145" s="124"/>
      <c r="H145" s="128"/>
      <c r="I145" s="128"/>
      <c r="J145" s="69" t="s">
        <v>3405</v>
      </c>
      <c r="K145" s="126">
        <v>45005</v>
      </c>
      <c r="L145" s="124" t="s">
        <v>354</v>
      </c>
      <c r="M145" s="124" t="s">
        <v>293</v>
      </c>
      <c r="N145" s="69" t="s">
        <v>3403</v>
      </c>
      <c r="O145" s="71">
        <v>371000</v>
      </c>
      <c r="P145" s="71">
        <v>0</v>
      </c>
    </row>
    <row r="146" spans="1:16" ht="43.2" x14ac:dyDescent="0.3">
      <c r="A146" s="124"/>
      <c r="B146" s="124"/>
      <c r="C146" s="124"/>
      <c r="D146" s="124"/>
      <c r="E146" s="124"/>
      <c r="F146" s="124"/>
      <c r="G146" s="124"/>
      <c r="H146" s="128"/>
      <c r="I146" s="128"/>
      <c r="J146" s="69" t="s">
        <v>3407</v>
      </c>
      <c r="K146" s="70">
        <v>45000</v>
      </c>
      <c r="L146" s="69" t="s">
        <v>589</v>
      </c>
      <c r="M146" s="69" t="s">
        <v>294</v>
      </c>
      <c r="N146" s="69" t="s">
        <v>3391</v>
      </c>
      <c r="O146" s="71">
        <v>9018835</v>
      </c>
      <c r="P146" s="71">
        <v>0</v>
      </c>
    </row>
    <row r="147" spans="1:16" ht="43.2" x14ac:dyDescent="0.3">
      <c r="A147" s="124"/>
      <c r="B147" s="124"/>
      <c r="C147" s="124"/>
      <c r="D147" s="124"/>
      <c r="E147" s="124"/>
      <c r="F147" s="124"/>
      <c r="G147" s="124"/>
      <c r="H147" s="128"/>
      <c r="I147" s="128"/>
      <c r="J147" s="69" t="s">
        <v>3608</v>
      </c>
      <c r="K147" s="70">
        <v>45027</v>
      </c>
      <c r="L147" s="69" t="s">
        <v>3040</v>
      </c>
      <c r="M147" s="69" t="s">
        <v>418</v>
      </c>
      <c r="N147" s="69" t="s">
        <v>3606</v>
      </c>
      <c r="O147" s="71">
        <v>5353856</v>
      </c>
      <c r="P147" s="71">
        <v>0</v>
      </c>
    </row>
    <row r="148" spans="1:16" ht="43.2" x14ac:dyDescent="0.3">
      <c r="A148" s="124"/>
      <c r="B148" s="124"/>
      <c r="C148" s="124"/>
      <c r="D148" s="124"/>
      <c r="E148" s="124"/>
      <c r="F148" s="124"/>
      <c r="G148" s="124"/>
      <c r="H148" s="128"/>
      <c r="I148" s="128"/>
      <c r="J148" s="69" t="s">
        <v>3036</v>
      </c>
      <c r="K148" s="70">
        <v>44992</v>
      </c>
      <c r="L148" s="123" t="s">
        <v>354</v>
      </c>
      <c r="M148" s="123" t="s">
        <v>46</v>
      </c>
      <c r="N148" s="69" t="s">
        <v>3034</v>
      </c>
      <c r="O148" s="71">
        <v>880000</v>
      </c>
      <c r="P148" s="71">
        <v>0</v>
      </c>
    </row>
    <row r="149" spans="1:16" ht="43.2" x14ac:dyDescent="0.3">
      <c r="A149" s="124"/>
      <c r="B149" s="124"/>
      <c r="C149" s="124"/>
      <c r="D149" s="124"/>
      <c r="E149" s="124"/>
      <c r="F149" s="124"/>
      <c r="G149" s="124"/>
      <c r="H149" s="128"/>
      <c r="I149" s="128"/>
      <c r="J149" s="69" t="s">
        <v>3039</v>
      </c>
      <c r="K149" s="70">
        <v>44993</v>
      </c>
      <c r="L149" s="124" t="s">
        <v>354</v>
      </c>
      <c r="M149" s="124" t="s">
        <v>46</v>
      </c>
      <c r="N149" s="69" t="s">
        <v>3037</v>
      </c>
      <c r="O149" s="71">
        <v>352000</v>
      </c>
      <c r="P149" s="71">
        <v>0</v>
      </c>
    </row>
    <row r="150" spans="1:16" ht="43.2" x14ac:dyDescent="0.3">
      <c r="A150" s="124"/>
      <c r="B150" s="124"/>
      <c r="C150" s="124"/>
      <c r="D150" s="124"/>
      <c r="E150" s="124"/>
      <c r="F150" s="124"/>
      <c r="G150" s="124"/>
      <c r="H150" s="128"/>
      <c r="I150" s="128"/>
      <c r="J150" s="69" t="s">
        <v>3044</v>
      </c>
      <c r="K150" s="70">
        <v>44981</v>
      </c>
      <c r="L150" s="69" t="s">
        <v>3040</v>
      </c>
      <c r="M150" s="69" t="s">
        <v>418</v>
      </c>
      <c r="N150" s="69" t="s">
        <v>3042</v>
      </c>
      <c r="O150" s="71">
        <v>6980000</v>
      </c>
      <c r="P150" s="71">
        <v>0</v>
      </c>
    </row>
    <row r="151" spans="1:16" ht="28.8" x14ac:dyDescent="0.3">
      <c r="A151" s="124"/>
      <c r="B151" s="124"/>
      <c r="C151" s="124"/>
      <c r="D151" s="124"/>
      <c r="E151" s="124"/>
      <c r="F151" s="124"/>
      <c r="G151" s="124"/>
      <c r="H151" s="128"/>
      <c r="I151" s="128"/>
      <c r="J151" s="69" t="s">
        <v>3057</v>
      </c>
      <c r="K151" s="70">
        <v>45017</v>
      </c>
      <c r="L151" s="123" t="s">
        <v>354</v>
      </c>
      <c r="M151" s="123" t="s">
        <v>293</v>
      </c>
      <c r="N151" s="69" t="s">
        <v>3054</v>
      </c>
      <c r="O151" s="71">
        <v>374000</v>
      </c>
      <c r="P151" s="71">
        <v>0</v>
      </c>
    </row>
    <row r="152" spans="1:16" ht="28.8" x14ac:dyDescent="0.3">
      <c r="A152" s="124"/>
      <c r="B152" s="124"/>
      <c r="C152" s="124"/>
      <c r="D152" s="124"/>
      <c r="E152" s="124"/>
      <c r="F152" s="124"/>
      <c r="G152" s="124"/>
      <c r="H152" s="128"/>
      <c r="I152" s="128"/>
      <c r="J152" s="69" t="s">
        <v>3059</v>
      </c>
      <c r="K152" s="70">
        <v>44986</v>
      </c>
      <c r="L152" s="124" t="s">
        <v>354</v>
      </c>
      <c r="M152" s="124" t="s">
        <v>293</v>
      </c>
      <c r="N152" s="69" t="s">
        <v>3054</v>
      </c>
      <c r="O152" s="71">
        <v>901000</v>
      </c>
      <c r="P152" s="71">
        <v>0</v>
      </c>
    </row>
    <row r="153" spans="1:16" ht="57.6" x14ac:dyDescent="0.3">
      <c r="A153" s="124"/>
      <c r="B153" s="124"/>
      <c r="C153" s="124"/>
      <c r="D153" s="124"/>
      <c r="E153" s="124"/>
      <c r="F153" s="124"/>
      <c r="G153" s="124"/>
      <c r="H153" s="128"/>
      <c r="I153" s="128"/>
      <c r="J153" s="69" t="s">
        <v>3410</v>
      </c>
      <c r="K153" s="125">
        <v>45022</v>
      </c>
      <c r="L153" s="123" t="s">
        <v>589</v>
      </c>
      <c r="M153" s="123" t="s">
        <v>294</v>
      </c>
      <c r="N153" s="69" t="s">
        <v>3408</v>
      </c>
      <c r="O153" s="71">
        <v>1073500</v>
      </c>
      <c r="P153" s="71">
        <v>0</v>
      </c>
    </row>
    <row r="154" spans="1:16" ht="28.8" x14ac:dyDescent="0.3">
      <c r="A154" s="124"/>
      <c r="B154" s="124"/>
      <c r="C154" s="124"/>
      <c r="D154" s="124"/>
      <c r="E154" s="124"/>
      <c r="F154" s="124"/>
      <c r="G154" s="124"/>
      <c r="H154" s="128"/>
      <c r="I154" s="128"/>
      <c r="J154" s="69" t="s">
        <v>3413</v>
      </c>
      <c r="K154" s="126">
        <v>45022</v>
      </c>
      <c r="L154" s="124" t="s">
        <v>589</v>
      </c>
      <c r="M154" s="124" t="s">
        <v>294</v>
      </c>
      <c r="N154" s="69" t="s">
        <v>3411</v>
      </c>
      <c r="O154" s="71">
        <v>1920000</v>
      </c>
      <c r="P154" s="71">
        <v>0</v>
      </c>
    </row>
    <row r="155" spans="1:16" ht="28.8" x14ac:dyDescent="0.3">
      <c r="A155" s="124"/>
      <c r="B155" s="124"/>
      <c r="C155" s="123" t="s">
        <v>369</v>
      </c>
      <c r="D155" s="125">
        <v>44958</v>
      </c>
      <c r="E155" s="123" t="s">
        <v>1497</v>
      </c>
      <c r="F155" s="125">
        <v>44958</v>
      </c>
      <c r="G155" s="123" t="s">
        <v>233</v>
      </c>
      <c r="H155" s="72" t="s">
        <v>1522</v>
      </c>
      <c r="I155" s="129">
        <v>44956</v>
      </c>
      <c r="J155" s="69" t="s">
        <v>163</v>
      </c>
      <c r="K155" s="70">
        <v>44935</v>
      </c>
      <c r="L155" s="123" t="s">
        <v>354</v>
      </c>
      <c r="M155" s="123" t="s">
        <v>46</v>
      </c>
      <c r="N155" s="69" t="s">
        <v>506</v>
      </c>
      <c r="O155" s="71">
        <v>242000</v>
      </c>
      <c r="P155" s="71">
        <v>0</v>
      </c>
    </row>
    <row r="156" spans="1:16" ht="28.8" x14ac:dyDescent="0.3">
      <c r="A156" s="124"/>
      <c r="B156" s="124"/>
      <c r="C156" s="124"/>
      <c r="D156" s="124"/>
      <c r="E156" s="124"/>
      <c r="F156" s="124"/>
      <c r="G156" s="124"/>
      <c r="H156" s="72" t="s">
        <v>1525</v>
      </c>
      <c r="I156" s="130">
        <v>44956</v>
      </c>
      <c r="J156" s="69" t="s">
        <v>156</v>
      </c>
      <c r="K156" s="70">
        <v>44945</v>
      </c>
      <c r="L156" s="124" t="s">
        <v>354</v>
      </c>
      <c r="M156" s="124" t="s">
        <v>46</v>
      </c>
      <c r="N156" s="69" t="s">
        <v>509</v>
      </c>
      <c r="O156" s="71">
        <v>528000</v>
      </c>
      <c r="P156" s="71">
        <v>0</v>
      </c>
    </row>
    <row r="157" spans="1:16" ht="43.2" x14ac:dyDescent="0.3">
      <c r="A157" s="124"/>
      <c r="B157" s="124"/>
      <c r="C157" s="124"/>
      <c r="D157" s="124"/>
      <c r="E157" s="124"/>
      <c r="F157" s="124"/>
      <c r="G157" s="124"/>
      <c r="H157" s="72" t="s">
        <v>1528</v>
      </c>
      <c r="I157" s="130">
        <v>44956</v>
      </c>
      <c r="J157" s="69" t="s">
        <v>196</v>
      </c>
      <c r="K157" s="70">
        <v>44935</v>
      </c>
      <c r="L157" s="123" t="s">
        <v>49</v>
      </c>
      <c r="M157" s="123" t="s">
        <v>48</v>
      </c>
      <c r="N157" s="69" t="s">
        <v>513</v>
      </c>
      <c r="O157" s="71">
        <v>360000</v>
      </c>
      <c r="P157" s="71">
        <v>0</v>
      </c>
    </row>
    <row r="158" spans="1:16" ht="43.2" x14ac:dyDescent="0.3">
      <c r="A158" s="124"/>
      <c r="B158" s="124"/>
      <c r="C158" s="124"/>
      <c r="D158" s="124"/>
      <c r="E158" s="124"/>
      <c r="F158" s="124"/>
      <c r="G158" s="124"/>
      <c r="H158" s="72" t="s">
        <v>1532</v>
      </c>
      <c r="I158" s="130">
        <v>44956</v>
      </c>
      <c r="J158" s="69" t="s">
        <v>214</v>
      </c>
      <c r="K158" s="70">
        <v>44936</v>
      </c>
      <c r="L158" s="124" t="s">
        <v>49</v>
      </c>
      <c r="M158" s="124" t="s">
        <v>48</v>
      </c>
      <c r="N158" s="69" t="s">
        <v>515</v>
      </c>
      <c r="O158" s="71">
        <v>1810000</v>
      </c>
      <c r="P158" s="71">
        <v>0</v>
      </c>
    </row>
    <row r="159" spans="1:16" ht="43.2" x14ac:dyDescent="0.3">
      <c r="A159" s="124"/>
      <c r="B159" s="124"/>
      <c r="C159" s="124"/>
      <c r="D159" s="124"/>
      <c r="E159" s="124"/>
      <c r="F159" s="124"/>
      <c r="G159" s="124"/>
      <c r="H159" s="72" t="s">
        <v>152</v>
      </c>
      <c r="I159" s="130">
        <v>44956</v>
      </c>
      <c r="J159" s="69" t="s">
        <v>213</v>
      </c>
      <c r="K159" s="70">
        <v>44945</v>
      </c>
      <c r="L159" s="124" t="s">
        <v>49</v>
      </c>
      <c r="M159" s="124" t="s">
        <v>48</v>
      </c>
      <c r="N159" s="69" t="s">
        <v>518</v>
      </c>
      <c r="O159" s="71">
        <v>3060000</v>
      </c>
      <c r="P159" s="71">
        <v>0</v>
      </c>
    </row>
    <row r="160" spans="1:16" ht="43.2" x14ac:dyDescent="0.3">
      <c r="A160" s="124"/>
      <c r="B160" s="124"/>
      <c r="C160" s="124"/>
      <c r="D160" s="124"/>
      <c r="E160" s="124"/>
      <c r="F160" s="124"/>
      <c r="G160" s="124"/>
      <c r="H160" s="72" t="s">
        <v>178</v>
      </c>
      <c r="I160" s="130">
        <v>44956</v>
      </c>
      <c r="J160" s="69" t="s">
        <v>212</v>
      </c>
      <c r="K160" s="70">
        <v>44950</v>
      </c>
      <c r="L160" s="124" t="s">
        <v>49</v>
      </c>
      <c r="M160" s="124" t="s">
        <v>48</v>
      </c>
      <c r="N160" s="69" t="s">
        <v>520</v>
      </c>
      <c r="O160" s="71">
        <v>3630000</v>
      </c>
      <c r="P160" s="71">
        <v>0</v>
      </c>
    </row>
    <row r="161" spans="1:16" ht="43.2" x14ac:dyDescent="0.3">
      <c r="A161" s="124"/>
      <c r="B161" s="124"/>
      <c r="C161" s="124"/>
      <c r="D161" s="124"/>
      <c r="E161" s="124"/>
      <c r="F161" s="124"/>
      <c r="G161" s="123" t="s">
        <v>234</v>
      </c>
      <c r="H161" s="72" t="s">
        <v>1552</v>
      </c>
      <c r="I161" s="130">
        <v>44956</v>
      </c>
      <c r="J161" s="69" t="s">
        <v>210</v>
      </c>
      <c r="K161" s="70">
        <v>44943</v>
      </c>
      <c r="L161" s="123" t="s">
        <v>589</v>
      </c>
      <c r="M161" s="123" t="s">
        <v>294</v>
      </c>
      <c r="N161" s="69" t="s">
        <v>593</v>
      </c>
      <c r="O161" s="71">
        <v>2370000</v>
      </c>
      <c r="P161" s="71">
        <v>0</v>
      </c>
    </row>
    <row r="162" spans="1:16" ht="43.2" x14ac:dyDescent="0.3">
      <c r="A162" s="124"/>
      <c r="B162" s="124"/>
      <c r="C162" s="124"/>
      <c r="D162" s="124"/>
      <c r="E162" s="124"/>
      <c r="F162" s="124"/>
      <c r="G162" s="124"/>
      <c r="H162" s="72" t="s">
        <v>248</v>
      </c>
      <c r="I162" s="130">
        <v>44956</v>
      </c>
      <c r="J162" s="69" t="s">
        <v>211</v>
      </c>
      <c r="K162" s="70">
        <v>44942</v>
      </c>
      <c r="L162" s="124" t="s">
        <v>589</v>
      </c>
      <c r="M162" s="124" t="s">
        <v>294</v>
      </c>
      <c r="N162" s="69" t="s">
        <v>590</v>
      </c>
      <c r="O162" s="71">
        <v>930000</v>
      </c>
      <c r="P162" s="71">
        <v>0</v>
      </c>
    </row>
    <row r="163" spans="1:16" ht="28.8" x14ac:dyDescent="0.3">
      <c r="A163" s="124"/>
      <c r="B163" s="124"/>
      <c r="C163" s="123" t="s">
        <v>2271</v>
      </c>
      <c r="D163" s="125">
        <v>44980</v>
      </c>
      <c r="E163" s="123" t="s">
        <v>2434</v>
      </c>
      <c r="F163" s="125">
        <v>44981</v>
      </c>
      <c r="G163" s="123" t="s">
        <v>200</v>
      </c>
      <c r="H163" s="72" t="s">
        <v>2313</v>
      </c>
      <c r="I163" s="129">
        <v>44979</v>
      </c>
      <c r="J163" s="69" t="s">
        <v>1904</v>
      </c>
      <c r="K163" s="70">
        <v>44957</v>
      </c>
      <c r="L163" s="69" t="s">
        <v>89</v>
      </c>
      <c r="M163" s="69" t="s">
        <v>46</v>
      </c>
      <c r="N163" s="69" t="s">
        <v>1902</v>
      </c>
      <c r="O163" s="71">
        <v>988000</v>
      </c>
      <c r="P163" s="71">
        <v>0</v>
      </c>
    </row>
    <row r="164" spans="1:16" ht="43.2" x14ac:dyDescent="0.3">
      <c r="A164" s="124"/>
      <c r="B164" s="124"/>
      <c r="C164" s="124"/>
      <c r="D164" s="124"/>
      <c r="E164" s="124"/>
      <c r="F164" s="124"/>
      <c r="G164" s="124"/>
      <c r="H164" s="72" t="s">
        <v>2322</v>
      </c>
      <c r="I164" s="130">
        <v>44979</v>
      </c>
      <c r="J164" s="69" t="s">
        <v>1914</v>
      </c>
      <c r="K164" s="70">
        <v>44974</v>
      </c>
      <c r="L164" s="123" t="s">
        <v>49</v>
      </c>
      <c r="M164" s="123" t="s">
        <v>48</v>
      </c>
      <c r="N164" s="69" t="s">
        <v>1912</v>
      </c>
      <c r="O164" s="71">
        <v>1950000</v>
      </c>
      <c r="P164" s="71">
        <v>0</v>
      </c>
    </row>
    <row r="165" spans="1:16" ht="43.2" x14ac:dyDescent="0.3">
      <c r="A165" s="124"/>
      <c r="B165" s="124"/>
      <c r="C165" s="124"/>
      <c r="D165" s="124"/>
      <c r="E165" s="124"/>
      <c r="F165" s="124"/>
      <c r="G165" s="124"/>
      <c r="H165" s="72" t="s">
        <v>2325</v>
      </c>
      <c r="I165" s="130">
        <v>44979</v>
      </c>
      <c r="J165" s="69" t="s">
        <v>1917</v>
      </c>
      <c r="K165" s="70">
        <v>44977</v>
      </c>
      <c r="L165" s="124" t="s">
        <v>49</v>
      </c>
      <c r="M165" s="124" t="s">
        <v>48</v>
      </c>
      <c r="N165" s="69" t="s">
        <v>1915</v>
      </c>
      <c r="O165" s="71">
        <v>2370000</v>
      </c>
      <c r="P165" s="71">
        <v>0</v>
      </c>
    </row>
    <row r="166" spans="1:16" ht="28.8" x14ac:dyDescent="0.3">
      <c r="A166" s="124"/>
      <c r="B166" s="124"/>
      <c r="C166" s="124"/>
      <c r="D166" s="124"/>
      <c r="E166" s="124"/>
      <c r="F166" s="124"/>
      <c r="G166" s="124"/>
      <c r="H166" s="72" t="s">
        <v>1908</v>
      </c>
      <c r="I166" s="130">
        <v>44979</v>
      </c>
      <c r="J166" s="69" t="s">
        <v>1926</v>
      </c>
      <c r="K166" s="70">
        <v>44958</v>
      </c>
      <c r="L166" s="69" t="s">
        <v>89</v>
      </c>
      <c r="M166" s="69" t="s">
        <v>1446</v>
      </c>
      <c r="N166" s="69" t="s">
        <v>1924</v>
      </c>
      <c r="O166" s="71">
        <v>990000</v>
      </c>
      <c r="P166" s="71">
        <v>0</v>
      </c>
    </row>
    <row r="167" spans="1:16" ht="28.8" x14ac:dyDescent="0.3">
      <c r="A167" s="124"/>
      <c r="B167" s="124"/>
      <c r="C167" s="124"/>
      <c r="D167" s="124"/>
      <c r="E167" s="124"/>
      <c r="F167" s="124"/>
      <c r="G167" s="124"/>
      <c r="H167" s="72" t="s">
        <v>2311</v>
      </c>
      <c r="I167" s="130">
        <v>44979</v>
      </c>
      <c r="J167" s="69" t="s">
        <v>1900</v>
      </c>
      <c r="K167" s="70">
        <v>44957</v>
      </c>
      <c r="L167" s="69" t="s">
        <v>90</v>
      </c>
      <c r="M167" s="123" t="s">
        <v>46</v>
      </c>
      <c r="N167" s="69" t="s">
        <v>1898</v>
      </c>
      <c r="O167" s="71">
        <v>1470000</v>
      </c>
      <c r="P167" s="71">
        <v>0</v>
      </c>
    </row>
    <row r="168" spans="1:16" ht="43.2" x14ac:dyDescent="0.3">
      <c r="A168" s="124"/>
      <c r="B168" s="124"/>
      <c r="C168" s="124"/>
      <c r="D168" s="124"/>
      <c r="E168" s="124"/>
      <c r="F168" s="124"/>
      <c r="G168" s="124"/>
      <c r="H168" s="72" t="s">
        <v>2316</v>
      </c>
      <c r="I168" s="130">
        <v>44979</v>
      </c>
      <c r="J168" s="69" t="s">
        <v>1908</v>
      </c>
      <c r="K168" s="70">
        <v>44977</v>
      </c>
      <c r="L168" s="69" t="s">
        <v>354</v>
      </c>
      <c r="M168" s="124" t="s">
        <v>46</v>
      </c>
      <c r="N168" s="69" t="s">
        <v>1905</v>
      </c>
      <c r="O168" s="71">
        <v>440000</v>
      </c>
      <c r="P168" s="71">
        <v>0</v>
      </c>
    </row>
    <row r="169" spans="1:16" ht="43.2" x14ac:dyDescent="0.3">
      <c r="A169" s="124"/>
      <c r="B169" s="124"/>
      <c r="C169" s="124"/>
      <c r="D169" s="124"/>
      <c r="E169" s="124"/>
      <c r="F169" s="124"/>
      <c r="G169" s="124"/>
      <c r="H169" s="72" t="s">
        <v>2319</v>
      </c>
      <c r="I169" s="130">
        <v>44979</v>
      </c>
      <c r="J169" s="69" t="s">
        <v>1911</v>
      </c>
      <c r="K169" s="70">
        <v>44973</v>
      </c>
      <c r="L169" s="69" t="s">
        <v>49</v>
      </c>
      <c r="M169" s="69" t="s">
        <v>48</v>
      </c>
      <c r="N169" s="69" t="s">
        <v>1909</v>
      </c>
      <c r="O169" s="71">
        <v>1290000</v>
      </c>
      <c r="P169" s="71">
        <v>0</v>
      </c>
    </row>
    <row r="170" spans="1:16" ht="28.8" x14ac:dyDescent="0.3">
      <c r="A170" s="124"/>
      <c r="B170" s="124"/>
      <c r="C170" s="124"/>
      <c r="D170" s="124"/>
      <c r="E170" s="124"/>
      <c r="F170" s="124"/>
      <c r="G170" s="124"/>
      <c r="H170" s="72" t="s">
        <v>2328</v>
      </c>
      <c r="I170" s="130">
        <v>44979</v>
      </c>
      <c r="J170" s="69" t="s">
        <v>1921</v>
      </c>
      <c r="K170" s="70">
        <v>44957</v>
      </c>
      <c r="L170" s="69" t="s">
        <v>90</v>
      </c>
      <c r="M170" s="69" t="s">
        <v>1446</v>
      </c>
      <c r="N170" s="69" t="s">
        <v>1919</v>
      </c>
      <c r="O170" s="71">
        <v>1495000</v>
      </c>
      <c r="P170" s="71">
        <v>0</v>
      </c>
    </row>
    <row r="171" spans="1:16" ht="28.8" x14ac:dyDescent="0.3">
      <c r="A171" s="124"/>
      <c r="B171" s="124"/>
      <c r="C171" s="124"/>
      <c r="D171" s="124"/>
      <c r="E171" s="124"/>
      <c r="F171" s="124"/>
      <c r="G171" s="123" t="s">
        <v>215</v>
      </c>
      <c r="H171" s="72" t="s">
        <v>1921</v>
      </c>
      <c r="I171" s="130">
        <v>44979</v>
      </c>
      <c r="J171" s="69" t="s">
        <v>2123</v>
      </c>
      <c r="K171" s="125">
        <v>44958</v>
      </c>
      <c r="L171" s="69" t="s">
        <v>89</v>
      </c>
      <c r="M171" s="123" t="s">
        <v>293</v>
      </c>
      <c r="N171" s="69" t="s">
        <v>2121</v>
      </c>
      <c r="O171" s="71">
        <v>995000</v>
      </c>
      <c r="P171" s="71">
        <v>0</v>
      </c>
    </row>
    <row r="172" spans="1:16" ht="28.8" x14ac:dyDescent="0.3">
      <c r="A172" s="124"/>
      <c r="B172" s="124"/>
      <c r="C172" s="124"/>
      <c r="D172" s="124"/>
      <c r="E172" s="124"/>
      <c r="F172" s="124"/>
      <c r="G172" s="124"/>
      <c r="H172" s="72" t="s">
        <v>1917</v>
      </c>
      <c r="I172" s="130">
        <v>44979</v>
      </c>
      <c r="J172" s="69" t="s">
        <v>2119</v>
      </c>
      <c r="K172" s="126">
        <v>44958</v>
      </c>
      <c r="L172" s="69" t="s">
        <v>90</v>
      </c>
      <c r="M172" s="124" t="s">
        <v>293</v>
      </c>
      <c r="N172" s="69" t="s">
        <v>2117</v>
      </c>
      <c r="O172" s="71">
        <v>1475000</v>
      </c>
      <c r="P172" s="71">
        <v>0</v>
      </c>
    </row>
    <row r="173" spans="1:16" ht="43.2" x14ac:dyDescent="0.3">
      <c r="A173" s="124"/>
      <c r="B173" s="124"/>
      <c r="C173" s="123" t="s">
        <v>2853</v>
      </c>
      <c r="D173" s="125" t="s">
        <v>714</v>
      </c>
      <c r="E173" s="123" t="s">
        <v>714</v>
      </c>
      <c r="F173" s="125" t="s">
        <v>714</v>
      </c>
      <c r="G173" s="123" t="s">
        <v>635</v>
      </c>
      <c r="H173" s="72" t="s">
        <v>2740</v>
      </c>
      <c r="I173" s="129">
        <v>44992</v>
      </c>
      <c r="J173" s="69" t="s">
        <v>2476</v>
      </c>
      <c r="K173" s="70">
        <v>44965</v>
      </c>
      <c r="L173" s="69" t="s">
        <v>49</v>
      </c>
      <c r="M173" s="69" t="s">
        <v>48</v>
      </c>
      <c r="N173" s="69" t="s">
        <v>2474</v>
      </c>
      <c r="O173" s="71">
        <v>780000</v>
      </c>
      <c r="P173" s="71">
        <v>0</v>
      </c>
    </row>
    <row r="174" spans="1:16" ht="43.2" x14ac:dyDescent="0.3">
      <c r="A174" s="124"/>
      <c r="B174" s="124"/>
      <c r="C174" s="124"/>
      <c r="D174" s="124"/>
      <c r="E174" s="124"/>
      <c r="F174" s="124"/>
      <c r="G174" s="124"/>
      <c r="H174" s="72" t="s">
        <v>2742</v>
      </c>
      <c r="I174" s="130">
        <v>44992</v>
      </c>
      <c r="J174" s="69" t="s">
        <v>2481</v>
      </c>
      <c r="K174" s="70">
        <v>44980</v>
      </c>
      <c r="L174" s="123" t="s">
        <v>354</v>
      </c>
      <c r="M174" s="123" t="s">
        <v>1446</v>
      </c>
      <c r="N174" s="69" t="s">
        <v>2479</v>
      </c>
      <c r="O174" s="71">
        <v>924000</v>
      </c>
      <c r="P174" s="71">
        <v>0</v>
      </c>
    </row>
    <row r="175" spans="1:16" ht="43.2" x14ac:dyDescent="0.3">
      <c r="A175" s="124"/>
      <c r="B175" s="124"/>
      <c r="C175" s="124"/>
      <c r="D175" s="124"/>
      <c r="E175" s="124"/>
      <c r="F175" s="124"/>
      <c r="G175" s="124"/>
      <c r="H175" s="72" t="s">
        <v>2744</v>
      </c>
      <c r="I175" s="130">
        <v>44992</v>
      </c>
      <c r="J175" s="69" t="s">
        <v>2484</v>
      </c>
      <c r="K175" s="70">
        <v>44981</v>
      </c>
      <c r="L175" s="124" t="s">
        <v>354</v>
      </c>
      <c r="M175" s="124" t="s">
        <v>1446</v>
      </c>
      <c r="N175" s="69" t="s">
        <v>2482</v>
      </c>
      <c r="O175" s="71">
        <v>660000</v>
      </c>
      <c r="P175" s="71">
        <v>0</v>
      </c>
    </row>
    <row r="176" spans="1:16" x14ac:dyDescent="0.3">
      <c r="A176" s="124"/>
      <c r="B176" s="123" t="s">
        <v>2443</v>
      </c>
      <c r="C176" s="124"/>
      <c r="D176" s="124"/>
      <c r="E176" s="124"/>
      <c r="F176" s="124"/>
      <c r="G176" s="124"/>
      <c r="H176" s="124"/>
      <c r="I176" s="124"/>
      <c r="J176" s="124"/>
      <c r="K176" s="124"/>
      <c r="L176" s="124"/>
      <c r="M176" s="124"/>
      <c r="N176" s="124"/>
      <c r="O176" s="71">
        <v>56705191</v>
      </c>
      <c r="P176" s="71">
        <v>0</v>
      </c>
    </row>
    <row r="177" spans="1:16" x14ac:dyDescent="0.3">
      <c r="A177" s="123" t="s">
        <v>2444</v>
      </c>
      <c r="B177" s="124"/>
      <c r="C177" s="124"/>
      <c r="D177" s="124"/>
      <c r="E177" s="124"/>
      <c r="F177" s="124"/>
      <c r="G177" s="124"/>
      <c r="H177" s="124"/>
      <c r="I177" s="124"/>
      <c r="J177" s="124"/>
      <c r="K177" s="124"/>
      <c r="L177" s="124"/>
      <c r="M177" s="124"/>
      <c r="N177" s="124"/>
      <c r="O177" s="71">
        <v>153176094</v>
      </c>
      <c r="P177" s="71">
        <v>476240</v>
      </c>
    </row>
    <row r="178" spans="1:16" ht="43.2" x14ac:dyDescent="0.3">
      <c r="A178" s="123" t="s">
        <v>82</v>
      </c>
      <c r="B178" s="123" t="s">
        <v>83</v>
      </c>
      <c r="C178" s="123" t="s">
        <v>714</v>
      </c>
      <c r="D178" s="125" t="s">
        <v>714</v>
      </c>
      <c r="E178" s="123" t="s">
        <v>714</v>
      </c>
      <c r="F178" s="125" t="s">
        <v>714</v>
      </c>
      <c r="G178" s="123" t="s">
        <v>714</v>
      </c>
      <c r="H178" s="127" t="s">
        <v>2855</v>
      </c>
      <c r="I178" s="127" t="s">
        <v>714</v>
      </c>
      <c r="J178" s="69" t="s">
        <v>3678</v>
      </c>
      <c r="K178" s="70">
        <v>45029</v>
      </c>
      <c r="L178" s="123" t="s">
        <v>3673</v>
      </c>
      <c r="M178" s="123" t="s">
        <v>327</v>
      </c>
      <c r="N178" s="69" t="s">
        <v>3675</v>
      </c>
      <c r="O178" s="71">
        <v>580000</v>
      </c>
      <c r="P178" s="71">
        <v>0</v>
      </c>
    </row>
    <row r="179" spans="1:16" ht="43.2" x14ac:dyDescent="0.3">
      <c r="A179" s="124"/>
      <c r="B179" s="124"/>
      <c r="C179" s="124"/>
      <c r="D179" s="124"/>
      <c r="E179" s="124"/>
      <c r="F179" s="124"/>
      <c r="G179" s="124"/>
      <c r="H179" s="128"/>
      <c r="I179" s="128"/>
      <c r="J179" s="69" t="s">
        <v>3681</v>
      </c>
      <c r="K179" s="70">
        <v>45033</v>
      </c>
      <c r="L179" s="124" t="s">
        <v>3673</v>
      </c>
      <c r="M179" s="124" t="s">
        <v>327</v>
      </c>
      <c r="N179" s="69" t="s">
        <v>3679</v>
      </c>
      <c r="O179" s="71">
        <v>1605000</v>
      </c>
      <c r="P179" s="71">
        <v>0</v>
      </c>
    </row>
    <row r="180" spans="1:16" ht="57.6" x14ac:dyDescent="0.3">
      <c r="A180" s="124"/>
      <c r="B180" s="124"/>
      <c r="C180" s="124"/>
      <c r="D180" s="124"/>
      <c r="E180" s="124"/>
      <c r="F180" s="124"/>
      <c r="G180" s="124"/>
      <c r="H180" s="128"/>
      <c r="I180" s="128"/>
      <c r="J180" s="69" t="s">
        <v>3684</v>
      </c>
      <c r="K180" s="70">
        <v>45048</v>
      </c>
      <c r="L180" s="123" t="s">
        <v>84</v>
      </c>
      <c r="M180" s="123" t="s">
        <v>81</v>
      </c>
      <c r="N180" s="69" t="s">
        <v>3682</v>
      </c>
      <c r="O180" s="71">
        <v>310375</v>
      </c>
      <c r="P180" s="71">
        <v>0</v>
      </c>
    </row>
    <row r="181" spans="1:16" ht="57.6" x14ac:dyDescent="0.3">
      <c r="A181" s="124"/>
      <c r="B181" s="124"/>
      <c r="C181" s="124"/>
      <c r="D181" s="124"/>
      <c r="E181" s="124"/>
      <c r="F181" s="124"/>
      <c r="G181" s="124"/>
      <c r="H181" s="128"/>
      <c r="I181" s="128"/>
      <c r="J181" s="69" t="s">
        <v>3687</v>
      </c>
      <c r="K181" s="70">
        <v>45042</v>
      </c>
      <c r="L181" s="124" t="s">
        <v>84</v>
      </c>
      <c r="M181" s="124" t="s">
        <v>81</v>
      </c>
      <c r="N181" s="69" t="s">
        <v>3685</v>
      </c>
      <c r="O181" s="71">
        <v>47730</v>
      </c>
      <c r="P181" s="71">
        <v>0</v>
      </c>
    </row>
    <row r="182" spans="1:16" ht="43.2" x14ac:dyDescent="0.3">
      <c r="A182" s="124"/>
      <c r="B182" s="124"/>
      <c r="C182" s="124"/>
      <c r="D182" s="124"/>
      <c r="E182" s="124"/>
      <c r="F182" s="124"/>
      <c r="G182" s="124"/>
      <c r="H182" s="128"/>
      <c r="I182" s="128"/>
      <c r="J182" s="69" t="s">
        <v>3690</v>
      </c>
      <c r="K182" s="125">
        <v>45028</v>
      </c>
      <c r="L182" s="69" t="s">
        <v>1774</v>
      </c>
      <c r="M182" s="69" t="s">
        <v>113</v>
      </c>
      <c r="N182" s="69" t="s">
        <v>3688</v>
      </c>
      <c r="O182" s="71">
        <v>4247000</v>
      </c>
      <c r="P182" s="71">
        <v>0</v>
      </c>
    </row>
    <row r="183" spans="1:16" ht="43.2" x14ac:dyDescent="0.3">
      <c r="A183" s="124"/>
      <c r="B183" s="124"/>
      <c r="C183" s="124"/>
      <c r="D183" s="124"/>
      <c r="E183" s="124"/>
      <c r="F183" s="124"/>
      <c r="G183" s="124"/>
      <c r="H183" s="128"/>
      <c r="I183" s="128"/>
      <c r="J183" s="69" t="s">
        <v>3693</v>
      </c>
      <c r="K183" s="126">
        <v>45028</v>
      </c>
      <c r="L183" s="69" t="s">
        <v>654</v>
      </c>
      <c r="M183" s="69" t="s">
        <v>158</v>
      </c>
      <c r="N183" s="69" t="s">
        <v>3691</v>
      </c>
      <c r="O183" s="71">
        <v>4450500</v>
      </c>
      <c r="P183" s="71">
        <v>0</v>
      </c>
    </row>
    <row r="184" spans="1:16" ht="28.8" x14ac:dyDescent="0.3">
      <c r="A184" s="124"/>
      <c r="B184" s="124"/>
      <c r="C184" s="124"/>
      <c r="D184" s="124"/>
      <c r="E184" s="124"/>
      <c r="F184" s="124"/>
      <c r="G184" s="124"/>
      <c r="H184" s="128"/>
      <c r="I184" s="128"/>
      <c r="J184" s="69" t="s">
        <v>3141</v>
      </c>
      <c r="K184" s="125">
        <v>44987</v>
      </c>
      <c r="L184" s="123" t="s">
        <v>354</v>
      </c>
      <c r="M184" s="123" t="s">
        <v>160</v>
      </c>
      <c r="N184" s="69" t="s">
        <v>3139</v>
      </c>
      <c r="O184" s="71">
        <v>198000</v>
      </c>
      <c r="P184" s="71">
        <v>0</v>
      </c>
    </row>
    <row r="185" spans="1:16" ht="28.8" x14ac:dyDescent="0.3">
      <c r="A185" s="124"/>
      <c r="B185" s="124"/>
      <c r="C185" s="124"/>
      <c r="D185" s="124"/>
      <c r="E185" s="124"/>
      <c r="F185" s="124"/>
      <c r="G185" s="124"/>
      <c r="H185" s="128"/>
      <c r="I185" s="128"/>
      <c r="J185" s="69" t="s">
        <v>3144</v>
      </c>
      <c r="K185" s="126">
        <v>44987</v>
      </c>
      <c r="L185" s="124" t="s">
        <v>354</v>
      </c>
      <c r="M185" s="124" t="s">
        <v>160</v>
      </c>
      <c r="N185" s="69" t="s">
        <v>3142</v>
      </c>
      <c r="O185" s="71">
        <v>180000</v>
      </c>
      <c r="P185" s="71">
        <v>0</v>
      </c>
    </row>
    <row r="186" spans="1:16" ht="28.8" x14ac:dyDescent="0.3">
      <c r="A186" s="124"/>
      <c r="B186" s="124"/>
      <c r="C186" s="124"/>
      <c r="D186" s="124"/>
      <c r="E186" s="124"/>
      <c r="F186" s="124"/>
      <c r="G186" s="124"/>
      <c r="H186" s="128"/>
      <c r="I186" s="128"/>
      <c r="J186" s="69" t="s">
        <v>3147</v>
      </c>
      <c r="K186" s="125">
        <v>44988</v>
      </c>
      <c r="L186" s="124" t="s">
        <v>354</v>
      </c>
      <c r="M186" s="124" t="s">
        <v>160</v>
      </c>
      <c r="N186" s="69" t="s">
        <v>3145</v>
      </c>
      <c r="O186" s="71">
        <v>154000</v>
      </c>
      <c r="P186" s="71">
        <v>0</v>
      </c>
    </row>
    <row r="187" spans="1:16" ht="28.8" x14ac:dyDescent="0.3">
      <c r="A187" s="124"/>
      <c r="B187" s="124"/>
      <c r="C187" s="124"/>
      <c r="D187" s="124"/>
      <c r="E187" s="124"/>
      <c r="F187" s="124"/>
      <c r="G187" s="124"/>
      <c r="H187" s="128"/>
      <c r="I187" s="128"/>
      <c r="J187" s="69" t="s">
        <v>3150</v>
      </c>
      <c r="K187" s="126">
        <v>44988</v>
      </c>
      <c r="L187" s="124" t="s">
        <v>354</v>
      </c>
      <c r="M187" s="124" t="s">
        <v>160</v>
      </c>
      <c r="N187" s="69" t="s">
        <v>3148</v>
      </c>
      <c r="O187" s="71">
        <v>140000</v>
      </c>
      <c r="P187" s="71">
        <v>0</v>
      </c>
    </row>
    <row r="188" spans="1:16" ht="43.2" x14ac:dyDescent="0.3">
      <c r="A188" s="124"/>
      <c r="B188" s="124"/>
      <c r="C188" s="124"/>
      <c r="D188" s="124"/>
      <c r="E188" s="124"/>
      <c r="F188" s="124"/>
      <c r="G188" s="124"/>
      <c r="H188" s="128"/>
      <c r="I188" s="128"/>
      <c r="J188" s="69" t="s">
        <v>3154</v>
      </c>
      <c r="K188" s="70">
        <v>44991</v>
      </c>
      <c r="L188" s="69" t="s">
        <v>84</v>
      </c>
      <c r="M188" s="69" t="s">
        <v>81</v>
      </c>
      <c r="N188" s="69" t="s">
        <v>3152</v>
      </c>
      <c r="O188" s="71">
        <v>318083</v>
      </c>
      <c r="P188" s="71">
        <v>0</v>
      </c>
    </row>
    <row r="189" spans="1:16" ht="28.8" x14ac:dyDescent="0.3">
      <c r="A189" s="124"/>
      <c r="B189" s="124"/>
      <c r="C189" s="124"/>
      <c r="D189" s="124"/>
      <c r="E189" s="124"/>
      <c r="F189" s="124"/>
      <c r="G189" s="124"/>
      <c r="H189" s="128"/>
      <c r="I189" s="128"/>
      <c r="J189" s="69" t="s">
        <v>3458</v>
      </c>
      <c r="K189" s="70">
        <v>45008</v>
      </c>
      <c r="L189" s="69" t="s">
        <v>1964</v>
      </c>
      <c r="M189" s="123" t="s">
        <v>111</v>
      </c>
      <c r="N189" s="69" t="s">
        <v>3456</v>
      </c>
      <c r="O189" s="71">
        <v>1487100</v>
      </c>
      <c r="P189" s="71">
        <v>29742</v>
      </c>
    </row>
    <row r="190" spans="1:16" ht="28.8" x14ac:dyDescent="0.3">
      <c r="A190" s="124"/>
      <c r="B190" s="124"/>
      <c r="C190" s="124"/>
      <c r="D190" s="124"/>
      <c r="E190" s="124"/>
      <c r="F190" s="124"/>
      <c r="G190" s="124"/>
      <c r="H190" s="128"/>
      <c r="I190" s="128"/>
      <c r="J190" s="69" t="s">
        <v>3462</v>
      </c>
      <c r="K190" s="125">
        <v>45012</v>
      </c>
      <c r="L190" s="69" t="s">
        <v>90</v>
      </c>
      <c r="M190" s="124" t="s">
        <v>111</v>
      </c>
      <c r="N190" s="69" t="s">
        <v>3460</v>
      </c>
      <c r="O190" s="71">
        <v>1500000</v>
      </c>
      <c r="P190" s="71">
        <v>0</v>
      </c>
    </row>
    <row r="191" spans="1:16" ht="28.8" x14ac:dyDescent="0.3">
      <c r="A191" s="124"/>
      <c r="B191" s="124"/>
      <c r="C191" s="124"/>
      <c r="D191" s="124"/>
      <c r="E191" s="124"/>
      <c r="F191" s="124"/>
      <c r="G191" s="124"/>
      <c r="H191" s="128"/>
      <c r="I191" s="128"/>
      <c r="J191" s="69" t="s">
        <v>3466</v>
      </c>
      <c r="K191" s="126">
        <v>45012</v>
      </c>
      <c r="L191" s="69" t="s">
        <v>89</v>
      </c>
      <c r="M191" s="124" t="s">
        <v>111</v>
      </c>
      <c r="N191" s="69" t="s">
        <v>3464</v>
      </c>
      <c r="O191" s="71">
        <v>980000</v>
      </c>
      <c r="P191" s="71">
        <v>0</v>
      </c>
    </row>
    <row r="192" spans="1:16" ht="43.2" x14ac:dyDescent="0.3">
      <c r="A192" s="124"/>
      <c r="B192" s="124"/>
      <c r="C192" s="124"/>
      <c r="D192" s="124"/>
      <c r="E192" s="124"/>
      <c r="F192" s="124"/>
      <c r="G192" s="124"/>
      <c r="H192" s="128"/>
      <c r="I192" s="128"/>
      <c r="J192" s="69" t="s">
        <v>3469</v>
      </c>
      <c r="K192" s="70">
        <v>45009</v>
      </c>
      <c r="L192" s="69" t="s">
        <v>84</v>
      </c>
      <c r="M192" s="69" t="s">
        <v>185</v>
      </c>
      <c r="N192" s="69" t="s">
        <v>3467</v>
      </c>
      <c r="O192" s="71">
        <v>47730</v>
      </c>
      <c r="P192" s="71">
        <v>0</v>
      </c>
    </row>
    <row r="193" spans="1:16" ht="28.8" x14ac:dyDescent="0.3">
      <c r="A193" s="124"/>
      <c r="B193" s="124"/>
      <c r="C193" s="124"/>
      <c r="D193" s="124"/>
      <c r="E193" s="124"/>
      <c r="F193" s="124"/>
      <c r="G193" s="124"/>
      <c r="H193" s="128"/>
      <c r="I193" s="128"/>
      <c r="J193" s="69" t="s">
        <v>3473</v>
      </c>
      <c r="K193" s="70">
        <v>45002</v>
      </c>
      <c r="L193" s="69" t="s">
        <v>1964</v>
      </c>
      <c r="M193" s="69" t="s">
        <v>160</v>
      </c>
      <c r="N193" s="69" t="s">
        <v>3471</v>
      </c>
      <c r="O193" s="71">
        <v>1485800</v>
      </c>
      <c r="P193" s="71">
        <v>29716</v>
      </c>
    </row>
    <row r="194" spans="1:16" ht="43.2" x14ac:dyDescent="0.3">
      <c r="A194" s="124"/>
      <c r="B194" s="124"/>
      <c r="C194" s="124"/>
      <c r="D194" s="124"/>
      <c r="E194" s="124"/>
      <c r="F194" s="124"/>
      <c r="G194" s="124"/>
      <c r="H194" s="128"/>
      <c r="I194" s="128"/>
      <c r="J194" s="69" t="s">
        <v>3476</v>
      </c>
      <c r="K194" s="70">
        <v>45019</v>
      </c>
      <c r="L194" s="69" t="s">
        <v>84</v>
      </c>
      <c r="M194" s="69" t="s">
        <v>81</v>
      </c>
      <c r="N194" s="69" t="s">
        <v>3474</v>
      </c>
      <c r="O194" s="71">
        <v>318184</v>
      </c>
      <c r="P194" s="71">
        <v>0</v>
      </c>
    </row>
    <row r="195" spans="1:16" ht="43.2" x14ac:dyDescent="0.3">
      <c r="A195" s="124"/>
      <c r="B195" s="124"/>
      <c r="C195" s="124"/>
      <c r="D195" s="124"/>
      <c r="E195" s="124"/>
      <c r="F195" s="124"/>
      <c r="G195" s="124"/>
      <c r="H195" s="128"/>
      <c r="I195" s="128"/>
      <c r="J195" s="69" t="s">
        <v>3479</v>
      </c>
      <c r="K195" s="125">
        <v>45022</v>
      </c>
      <c r="L195" s="69" t="s">
        <v>1774</v>
      </c>
      <c r="M195" s="69" t="s">
        <v>113</v>
      </c>
      <c r="N195" s="69" t="s">
        <v>3477</v>
      </c>
      <c r="O195" s="71">
        <v>22536260</v>
      </c>
      <c r="P195" s="71">
        <v>0</v>
      </c>
    </row>
    <row r="196" spans="1:16" ht="43.2" x14ac:dyDescent="0.3">
      <c r="A196" s="124"/>
      <c r="B196" s="124"/>
      <c r="C196" s="124"/>
      <c r="D196" s="124"/>
      <c r="E196" s="124"/>
      <c r="F196" s="124"/>
      <c r="G196" s="124"/>
      <c r="H196" s="128"/>
      <c r="I196" s="128"/>
      <c r="J196" s="69" t="s">
        <v>3482</v>
      </c>
      <c r="K196" s="126">
        <v>45022</v>
      </c>
      <c r="L196" s="123" t="s">
        <v>654</v>
      </c>
      <c r="M196" s="123" t="s">
        <v>158</v>
      </c>
      <c r="N196" s="69" t="s">
        <v>3480</v>
      </c>
      <c r="O196" s="71">
        <v>9070200</v>
      </c>
      <c r="P196" s="71">
        <v>0</v>
      </c>
    </row>
    <row r="197" spans="1:16" ht="43.2" x14ac:dyDescent="0.3">
      <c r="A197" s="124"/>
      <c r="B197" s="124"/>
      <c r="C197" s="123" t="s">
        <v>369</v>
      </c>
      <c r="D197" s="125">
        <v>44958</v>
      </c>
      <c r="E197" s="123" t="s">
        <v>1497</v>
      </c>
      <c r="F197" s="125">
        <v>44958</v>
      </c>
      <c r="G197" s="123" t="s">
        <v>235</v>
      </c>
      <c r="H197" s="72" t="s">
        <v>617</v>
      </c>
      <c r="I197" s="129">
        <v>44956</v>
      </c>
      <c r="J197" s="69" t="s">
        <v>215</v>
      </c>
      <c r="K197" s="70">
        <v>44944</v>
      </c>
      <c r="L197" s="124" t="s">
        <v>654</v>
      </c>
      <c r="M197" s="124" t="s">
        <v>158</v>
      </c>
      <c r="N197" s="69" t="s">
        <v>658</v>
      </c>
      <c r="O197" s="71">
        <v>3862000</v>
      </c>
      <c r="P197" s="71">
        <v>0</v>
      </c>
    </row>
    <row r="198" spans="1:16" ht="43.2" x14ac:dyDescent="0.3">
      <c r="A198" s="124"/>
      <c r="B198" s="124"/>
      <c r="C198" s="124"/>
      <c r="D198" s="124"/>
      <c r="E198" s="124"/>
      <c r="F198" s="124"/>
      <c r="G198" s="124"/>
      <c r="H198" s="72" t="s">
        <v>613</v>
      </c>
      <c r="I198" s="130">
        <v>44956</v>
      </c>
      <c r="J198" s="69" t="s">
        <v>220</v>
      </c>
      <c r="K198" s="70">
        <v>44938</v>
      </c>
      <c r="L198" s="124" t="s">
        <v>654</v>
      </c>
      <c r="M198" s="124" t="s">
        <v>158</v>
      </c>
      <c r="N198" s="69" t="s">
        <v>656</v>
      </c>
      <c r="O198" s="71">
        <v>5275000</v>
      </c>
      <c r="P198" s="71">
        <v>0</v>
      </c>
    </row>
    <row r="199" spans="1:16" ht="43.2" x14ac:dyDescent="0.3">
      <c r="A199" s="124"/>
      <c r="B199" s="124"/>
      <c r="C199" s="124"/>
      <c r="D199" s="124"/>
      <c r="E199" s="124"/>
      <c r="F199" s="124"/>
      <c r="G199" s="124"/>
      <c r="H199" s="72" t="s">
        <v>609</v>
      </c>
      <c r="I199" s="130">
        <v>44956</v>
      </c>
      <c r="J199" s="69" t="s">
        <v>221</v>
      </c>
      <c r="K199" s="70">
        <v>44937</v>
      </c>
      <c r="L199" s="123" t="s">
        <v>354</v>
      </c>
      <c r="M199" s="123" t="s">
        <v>115</v>
      </c>
      <c r="N199" s="69" t="s">
        <v>652</v>
      </c>
      <c r="O199" s="71">
        <v>720000</v>
      </c>
      <c r="P199" s="71">
        <v>0</v>
      </c>
    </row>
    <row r="200" spans="1:16" ht="43.2" x14ac:dyDescent="0.3">
      <c r="A200" s="124"/>
      <c r="B200" s="124"/>
      <c r="C200" s="124"/>
      <c r="D200" s="124"/>
      <c r="E200" s="124"/>
      <c r="F200" s="124"/>
      <c r="G200" s="124"/>
      <c r="H200" s="72" t="s">
        <v>607</v>
      </c>
      <c r="I200" s="130">
        <v>44956</v>
      </c>
      <c r="J200" s="69" t="s">
        <v>201</v>
      </c>
      <c r="K200" s="70">
        <v>44936</v>
      </c>
      <c r="L200" s="124" t="s">
        <v>354</v>
      </c>
      <c r="M200" s="124" t="s">
        <v>115</v>
      </c>
      <c r="N200" s="69" t="s">
        <v>650</v>
      </c>
      <c r="O200" s="71">
        <v>840000</v>
      </c>
      <c r="P200" s="71">
        <v>0</v>
      </c>
    </row>
    <row r="201" spans="1:16" ht="43.2" x14ac:dyDescent="0.3">
      <c r="A201" s="124"/>
      <c r="B201" s="124"/>
      <c r="C201" s="124"/>
      <c r="D201" s="124"/>
      <c r="E201" s="124"/>
      <c r="F201" s="124"/>
      <c r="G201" s="124"/>
      <c r="H201" s="72" t="s">
        <v>603</v>
      </c>
      <c r="I201" s="130">
        <v>44956</v>
      </c>
      <c r="J201" s="69" t="s">
        <v>222</v>
      </c>
      <c r="K201" s="70">
        <v>44950</v>
      </c>
      <c r="L201" s="123" t="s">
        <v>84</v>
      </c>
      <c r="M201" s="123" t="s">
        <v>185</v>
      </c>
      <c r="N201" s="69" t="s">
        <v>645</v>
      </c>
      <c r="O201" s="71">
        <v>47730</v>
      </c>
      <c r="P201" s="71">
        <v>0</v>
      </c>
    </row>
    <row r="202" spans="1:16" ht="57.6" x14ac:dyDescent="0.3">
      <c r="A202" s="124"/>
      <c r="B202" s="124"/>
      <c r="C202" s="124"/>
      <c r="D202" s="124"/>
      <c r="E202" s="124"/>
      <c r="F202" s="124"/>
      <c r="G202" s="124"/>
      <c r="H202" s="72" t="s">
        <v>586</v>
      </c>
      <c r="I202" s="130">
        <v>44956</v>
      </c>
      <c r="J202" s="69" t="s">
        <v>223</v>
      </c>
      <c r="K202" s="70">
        <v>44931</v>
      </c>
      <c r="L202" s="124" t="s">
        <v>84</v>
      </c>
      <c r="M202" s="124" t="s">
        <v>185</v>
      </c>
      <c r="N202" s="69" t="s">
        <v>641</v>
      </c>
      <c r="O202" s="71">
        <v>325952</v>
      </c>
      <c r="P202" s="71">
        <v>0</v>
      </c>
    </row>
    <row r="203" spans="1:16" ht="43.2" x14ac:dyDescent="0.3">
      <c r="A203" s="124"/>
      <c r="B203" s="124"/>
      <c r="C203" s="123" t="s">
        <v>2437</v>
      </c>
      <c r="D203" s="125">
        <v>44972</v>
      </c>
      <c r="E203" s="123" t="s">
        <v>2436</v>
      </c>
      <c r="F203" s="125">
        <v>44973</v>
      </c>
      <c r="G203" s="123" t="s">
        <v>182</v>
      </c>
      <c r="H203" s="72" t="s">
        <v>1773</v>
      </c>
      <c r="I203" s="129">
        <v>44971</v>
      </c>
      <c r="J203" s="69" t="s">
        <v>1781</v>
      </c>
      <c r="K203" s="70">
        <v>44959</v>
      </c>
      <c r="L203" s="69" t="s">
        <v>654</v>
      </c>
      <c r="M203" s="69" t="s">
        <v>158</v>
      </c>
      <c r="N203" s="69" t="s">
        <v>1779</v>
      </c>
      <c r="O203" s="71">
        <v>895000</v>
      </c>
      <c r="P203" s="71">
        <v>0</v>
      </c>
    </row>
    <row r="204" spans="1:16" ht="43.2" x14ac:dyDescent="0.3">
      <c r="A204" s="124"/>
      <c r="B204" s="124"/>
      <c r="C204" s="124"/>
      <c r="D204" s="124"/>
      <c r="E204" s="124"/>
      <c r="F204" s="124"/>
      <c r="G204" s="124"/>
      <c r="H204" s="72" t="s">
        <v>1769</v>
      </c>
      <c r="I204" s="130">
        <v>44971</v>
      </c>
      <c r="J204" s="69" t="s">
        <v>1778</v>
      </c>
      <c r="K204" s="70">
        <v>44963</v>
      </c>
      <c r="L204" s="69" t="s">
        <v>1774</v>
      </c>
      <c r="M204" s="69" t="s">
        <v>113</v>
      </c>
      <c r="N204" s="69" t="s">
        <v>1776</v>
      </c>
      <c r="O204" s="71">
        <v>5150000</v>
      </c>
      <c r="P204" s="71">
        <v>0</v>
      </c>
    </row>
    <row r="205" spans="1:16" ht="43.2" x14ac:dyDescent="0.3">
      <c r="A205" s="124"/>
      <c r="B205" s="124"/>
      <c r="C205" s="124"/>
      <c r="D205" s="124"/>
      <c r="E205" s="124"/>
      <c r="F205" s="124"/>
      <c r="G205" s="124"/>
      <c r="H205" s="72" t="s">
        <v>1785</v>
      </c>
      <c r="I205" s="130">
        <v>44971</v>
      </c>
      <c r="J205" s="69" t="s">
        <v>1773</v>
      </c>
      <c r="K205" s="70">
        <v>44960</v>
      </c>
      <c r="L205" s="123" t="s">
        <v>354</v>
      </c>
      <c r="M205" s="123" t="s">
        <v>160</v>
      </c>
      <c r="N205" s="69" t="s">
        <v>1771</v>
      </c>
      <c r="O205" s="71">
        <v>480000</v>
      </c>
      <c r="P205" s="71">
        <v>0</v>
      </c>
    </row>
    <row r="206" spans="1:16" ht="43.2" x14ac:dyDescent="0.3">
      <c r="A206" s="124"/>
      <c r="B206" s="124"/>
      <c r="C206" s="124"/>
      <c r="D206" s="124"/>
      <c r="E206" s="124"/>
      <c r="F206" s="124"/>
      <c r="G206" s="124"/>
      <c r="H206" s="72" t="s">
        <v>1788</v>
      </c>
      <c r="I206" s="130">
        <v>44971</v>
      </c>
      <c r="J206" s="69" t="s">
        <v>1769</v>
      </c>
      <c r="K206" s="70">
        <v>44959</v>
      </c>
      <c r="L206" s="124" t="s">
        <v>354</v>
      </c>
      <c r="M206" s="124" t="s">
        <v>160</v>
      </c>
      <c r="N206" s="69" t="s">
        <v>1766</v>
      </c>
      <c r="O206" s="71">
        <v>748000</v>
      </c>
      <c r="P206" s="71">
        <v>0</v>
      </c>
    </row>
    <row r="207" spans="1:16" ht="43.2" x14ac:dyDescent="0.3">
      <c r="A207" s="124"/>
      <c r="B207" s="124"/>
      <c r="C207" s="123" t="s">
        <v>2271</v>
      </c>
      <c r="D207" s="125">
        <v>44980</v>
      </c>
      <c r="E207" s="123" t="s">
        <v>2434</v>
      </c>
      <c r="F207" s="125">
        <v>44981</v>
      </c>
      <c r="G207" s="123" t="s">
        <v>220</v>
      </c>
      <c r="H207" s="72" t="s">
        <v>2423</v>
      </c>
      <c r="I207" s="129">
        <v>44979</v>
      </c>
      <c r="J207" s="69" t="s">
        <v>2195</v>
      </c>
      <c r="K207" s="70">
        <v>44958</v>
      </c>
      <c r="L207" s="123" t="s">
        <v>89</v>
      </c>
      <c r="M207" s="124" t="s">
        <v>160</v>
      </c>
      <c r="N207" s="69" t="s">
        <v>2193</v>
      </c>
      <c r="O207" s="71">
        <v>946000</v>
      </c>
      <c r="P207" s="71">
        <v>0</v>
      </c>
    </row>
    <row r="208" spans="1:16" ht="28.8" x14ac:dyDescent="0.3">
      <c r="A208" s="124"/>
      <c r="B208" s="124"/>
      <c r="C208" s="124"/>
      <c r="D208" s="124"/>
      <c r="E208" s="124"/>
      <c r="F208" s="124"/>
      <c r="G208" s="124"/>
      <c r="H208" s="72" t="s">
        <v>2427</v>
      </c>
      <c r="I208" s="130">
        <v>44979</v>
      </c>
      <c r="J208" s="69" t="s">
        <v>2203</v>
      </c>
      <c r="K208" s="70">
        <v>44957</v>
      </c>
      <c r="L208" s="124" t="s">
        <v>89</v>
      </c>
      <c r="M208" s="69" t="s">
        <v>115</v>
      </c>
      <c r="N208" s="69" t="s">
        <v>2201</v>
      </c>
      <c r="O208" s="71">
        <v>996000</v>
      </c>
      <c r="P208" s="71">
        <v>0</v>
      </c>
    </row>
    <row r="209" spans="1:16" ht="43.2" x14ac:dyDescent="0.3">
      <c r="A209" s="124"/>
      <c r="B209" s="124"/>
      <c r="C209" s="124"/>
      <c r="D209" s="124"/>
      <c r="E209" s="124"/>
      <c r="F209" s="124"/>
      <c r="G209" s="124"/>
      <c r="H209" s="72" t="s">
        <v>1914</v>
      </c>
      <c r="I209" s="130">
        <v>44979</v>
      </c>
      <c r="J209" s="69" t="s">
        <v>2136</v>
      </c>
      <c r="K209" s="70">
        <v>44958</v>
      </c>
      <c r="L209" s="69" t="s">
        <v>84</v>
      </c>
      <c r="M209" s="69" t="s">
        <v>185</v>
      </c>
      <c r="N209" s="69" t="s">
        <v>2134</v>
      </c>
      <c r="O209" s="71">
        <v>314448</v>
      </c>
      <c r="P209" s="71">
        <v>0</v>
      </c>
    </row>
    <row r="210" spans="1:16" ht="28.8" x14ac:dyDescent="0.3">
      <c r="A210" s="124"/>
      <c r="B210" s="124"/>
      <c r="C210" s="124"/>
      <c r="D210" s="124"/>
      <c r="E210" s="124"/>
      <c r="F210" s="124"/>
      <c r="G210" s="124"/>
      <c r="H210" s="72" t="s">
        <v>2421</v>
      </c>
      <c r="I210" s="130">
        <v>44979</v>
      </c>
      <c r="J210" s="69" t="s">
        <v>2191</v>
      </c>
      <c r="K210" s="70">
        <v>44970</v>
      </c>
      <c r="L210" s="69" t="s">
        <v>354</v>
      </c>
      <c r="M210" s="123" t="s">
        <v>160</v>
      </c>
      <c r="N210" s="69" t="s">
        <v>2189</v>
      </c>
      <c r="O210" s="71">
        <v>360000</v>
      </c>
      <c r="P210" s="71">
        <v>0</v>
      </c>
    </row>
    <row r="211" spans="1:16" ht="43.2" x14ac:dyDescent="0.3">
      <c r="A211" s="124"/>
      <c r="B211" s="124"/>
      <c r="C211" s="124"/>
      <c r="D211" s="124"/>
      <c r="E211" s="124"/>
      <c r="F211" s="124"/>
      <c r="G211" s="124"/>
      <c r="H211" s="72" t="s">
        <v>2425</v>
      </c>
      <c r="I211" s="130">
        <v>44979</v>
      </c>
      <c r="J211" s="69" t="s">
        <v>2199</v>
      </c>
      <c r="K211" s="70">
        <v>44952</v>
      </c>
      <c r="L211" s="123" t="s">
        <v>90</v>
      </c>
      <c r="M211" s="124" t="s">
        <v>160</v>
      </c>
      <c r="N211" s="69" t="s">
        <v>2197</v>
      </c>
      <c r="O211" s="71">
        <v>1500000</v>
      </c>
      <c r="P211" s="71">
        <v>0</v>
      </c>
    </row>
    <row r="212" spans="1:16" ht="28.8" x14ac:dyDescent="0.3">
      <c r="A212" s="124"/>
      <c r="B212" s="124"/>
      <c r="C212" s="124"/>
      <c r="D212" s="124"/>
      <c r="E212" s="124"/>
      <c r="F212" s="124"/>
      <c r="G212" s="124"/>
      <c r="H212" s="72" t="s">
        <v>2429</v>
      </c>
      <c r="I212" s="130">
        <v>44979</v>
      </c>
      <c r="J212" s="69" t="s">
        <v>2207</v>
      </c>
      <c r="K212" s="70">
        <v>44960</v>
      </c>
      <c r="L212" s="124" t="s">
        <v>90</v>
      </c>
      <c r="M212" s="123" t="s">
        <v>115</v>
      </c>
      <c r="N212" s="69" t="s">
        <v>2205</v>
      </c>
      <c r="O212" s="71">
        <v>1450000</v>
      </c>
      <c r="P212" s="71">
        <v>0</v>
      </c>
    </row>
    <row r="213" spans="1:16" ht="28.8" x14ac:dyDescent="0.3">
      <c r="A213" s="124"/>
      <c r="B213" s="124"/>
      <c r="C213" s="124"/>
      <c r="D213" s="124"/>
      <c r="E213" s="124"/>
      <c r="F213" s="124"/>
      <c r="G213" s="124"/>
      <c r="H213" s="72" t="s">
        <v>2431</v>
      </c>
      <c r="I213" s="130">
        <v>44979</v>
      </c>
      <c r="J213" s="69" t="s">
        <v>2211</v>
      </c>
      <c r="K213" s="70">
        <v>44953</v>
      </c>
      <c r="L213" s="69" t="s">
        <v>267</v>
      </c>
      <c r="M213" s="124" t="s">
        <v>115</v>
      </c>
      <c r="N213" s="69" t="s">
        <v>2209</v>
      </c>
      <c r="O213" s="71">
        <v>1497500</v>
      </c>
      <c r="P213" s="71">
        <v>29950</v>
      </c>
    </row>
    <row r="214" spans="1:16" ht="28.8" x14ac:dyDescent="0.3">
      <c r="A214" s="124"/>
      <c r="B214" s="124"/>
      <c r="C214" s="124"/>
      <c r="D214" s="124"/>
      <c r="E214" s="124"/>
      <c r="F214" s="124"/>
      <c r="G214" s="124"/>
      <c r="H214" s="72" t="s">
        <v>2433</v>
      </c>
      <c r="I214" s="130">
        <v>44979</v>
      </c>
      <c r="J214" s="69" t="s">
        <v>2216</v>
      </c>
      <c r="K214" s="70">
        <v>44963</v>
      </c>
      <c r="L214" s="69" t="s">
        <v>2212</v>
      </c>
      <c r="M214" s="124" t="s">
        <v>115</v>
      </c>
      <c r="N214" s="69" t="s">
        <v>2214</v>
      </c>
      <c r="O214" s="71">
        <v>2000000</v>
      </c>
      <c r="P214" s="71">
        <v>234234</v>
      </c>
    </row>
    <row r="215" spans="1:16" ht="43.2" x14ac:dyDescent="0.3">
      <c r="A215" s="124"/>
      <c r="B215" s="124"/>
      <c r="C215" s="123" t="s">
        <v>2853</v>
      </c>
      <c r="D215" s="125" t="s">
        <v>714</v>
      </c>
      <c r="E215" s="123" t="s">
        <v>714</v>
      </c>
      <c r="F215" s="125" t="s">
        <v>714</v>
      </c>
      <c r="G215" s="123" t="s">
        <v>620</v>
      </c>
      <c r="H215" s="72" t="s">
        <v>2512</v>
      </c>
      <c r="I215" s="129">
        <v>44992</v>
      </c>
      <c r="J215" s="69" t="s">
        <v>2661</v>
      </c>
      <c r="K215" s="125">
        <v>44977</v>
      </c>
      <c r="L215" s="123" t="s">
        <v>1774</v>
      </c>
      <c r="M215" s="123" t="s">
        <v>113</v>
      </c>
      <c r="N215" s="69" t="s">
        <v>2659</v>
      </c>
      <c r="O215" s="71">
        <v>560000</v>
      </c>
      <c r="P215" s="71">
        <v>0</v>
      </c>
    </row>
    <row r="216" spans="1:16" ht="43.2" x14ac:dyDescent="0.3">
      <c r="A216" s="124"/>
      <c r="B216" s="124"/>
      <c r="C216" s="124"/>
      <c r="D216" s="124"/>
      <c r="E216" s="124"/>
      <c r="F216" s="124"/>
      <c r="G216" s="124"/>
      <c r="H216" s="72" t="s">
        <v>2827</v>
      </c>
      <c r="I216" s="130">
        <v>44992</v>
      </c>
      <c r="J216" s="69" t="s">
        <v>2658</v>
      </c>
      <c r="K216" s="126">
        <v>44977</v>
      </c>
      <c r="L216" s="124" t="s">
        <v>1774</v>
      </c>
      <c r="M216" s="124" t="s">
        <v>113</v>
      </c>
      <c r="N216" s="69" t="s">
        <v>2656</v>
      </c>
      <c r="O216" s="71">
        <v>690000</v>
      </c>
      <c r="P216" s="71">
        <v>0</v>
      </c>
    </row>
    <row r="217" spans="1:16" ht="43.2" x14ac:dyDescent="0.3">
      <c r="A217" s="124"/>
      <c r="B217" s="124"/>
      <c r="C217" s="124"/>
      <c r="D217" s="124"/>
      <c r="E217" s="124"/>
      <c r="F217" s="124"/>
      <c r="G217" s="124"/>
      <c r="H217" s="72" t="s">
        <v>2825</v>
      </c>
      <c r="I217" s="130">
        <v>44992</v>
      </c>
      <c r="J217" s="69" t="s">
        <v>2655</v>
      </c>
      <c r="K217" s="125">
        <v>44979</v>
      </c>
      <c r="L217" s="123" t="s">
        <v>354</v>
      </c>
      <c r="M217" s="123" t="s">
        <v>160</v>
      </c>
      <c r="N217" s="69" t="s">
        <v>2653</v>
      </c>
      <c r="O217" s="71">
        <v>484000</v>
      </c>
      <c r="P217" s="71">
        <v>0</v>
      </c>
    </row>
    <row r="218" spans="1:16" ht="43.2" x14ac:dyDescent="0.3">
      <c r="A218" s="124"/>
      <c r="B218" s="124"/>
      <c r="C218" s="124"/>
      <c r="D218" s="124"/>
      <c r="E218" s="124"/>
      <c r="F218" s="124"/>
      <c r="G218" s="124"/>
      <c r="H218" s="72" t="s">
        <v>2823</v>
      </c>
      <c r="I218" s="130">
        <v>44992</v>
      </c>
      <c r="J218" s="69" t="s">
        <v>2652</v>
      </c>
      <c r="K218" s="126">
        <v>44979</v>
      </c>
      <c r="L218" s="124" t="s">
        <v>354</v>
      </c>
      <c r="M218" s="124" t="s">
        <v>160</v>
      </c>
      <c r="N218" s="69" t="s">
        <v>2650</v>
      </c>
      <c r="O218" s="71">
        <v>484000</v>
      </c>
      <c r="P218" s="71">
        <v>0</v>
      </c>
    </row>
    <row r="219" spans="1:16" ht="43.2" x14ac:dyDescent="0.3">
      <c r="A219" s="124"/>
      <c r="B219" s="124"/>
      <c r="C219" s="124"/>
      <c r="D219" s="124"/>
      <c r="E219" s="124"/>
      <c r="F219" s="124"/>
      <c r="G219" s="124"/>
      <c r="H219" s="72" t="s">
        <v>2821</v>
      </c>
      <c r="I219" s="130">
        <v>44992</v>
      </c>
      <c r="J219" s="69" t="s">
        <v>2648</v>
      </c>
      <c r="K219" s="70">
        <v>44981</v>
      </c>
      <c r="L219" s="69" t="s">
        <v>84</v>
      </c>
      <c r="M219" s="69" t="s">
        <v>185</v>
      </c>
      <c r="N219" s="69" t="s">
        <v>2646</v>
      </c>
      <c r="O219" s="71">
        <v>47730</v>
      </c>
      <c r="P219" s="71">
        <v>0</v>
      </c>
    </row>
    <row r="220" spans="1:16" x14ac:dyDescent="0.3">
      <c r="A220" s="124"/>
      <c r="B220" s="123" t="s">
        <v>2445</v>
      </c>
      <c r="C220" s="124"/>
      <c r="D220" s="124"/>
      <c r="E220" s="124"/>
      <c r="F220" s="124"/>
      <c r="G220" s="124"/>
      <c r="H220" s="124"/>
      <c r="I220" s="124"/>
      <c r="J220" s="124"/>
      <c r="K220" s="124"/>
      <c r="L220" s="124"/>
      <c r="M220" s="124"/>
      <c r="N220" s="124"/>
      <c r="O220" s="71">
        <v>79329322</v>
      </c>
      <c r="P220" s="71">
        <v>323642</v>
      </c>
    </row>
    <row r="221" spans="1:16" ht="43.2" x14ac:dyDescent="0.3">
      <c r="A221" s="124"/>
      <c r="B221" s="123" t="s">
        <v>96</v>
      </c>
      <c r="C221" s="123" t="s">
        <v>714</v>
      </c>
      <c r="D221" s="125" t="s">
        <v>714</v>
      </c>
      <c r="E221" s="123" t="s">
        <v>714</v>
      </c>
      <c r="F221" s="125" t="s">
        <v>714</v>
      </c>
      <c r="G221" s="123" t="s">
        <v>714</v>
      </c>
      <c r="H221" s="127" t="s">
        <v>2855</v>
      </c>
      <c r="I221" s="127" t="s">
        <v>714</v>
      </c>
      <c r="J221" s="69" t="s">
        <v>3179</v>
      </c>
      <c r="K221" s="70">
        <v>44973</v>
      </c>
      <c r="L221" s="69" t="s">
        <v>354</v>
      </c>
      <c r="M221" s="69" t="s">
        <v>266</v>
      </c>
      <c r="N221" s="69" t="s">
        <v>3177</v>
      </c>
      <c r="O221" s="71">
        <v>220000</v>
      </c>
      <c r="P221" s="71">
        <v>0</v>
      </c>
    </row>
    <row r="222" spans="1:16" ht="43.2" x14ac:dyDescent="0.3">
      <c r="A222" s="124"/>
      <c r="B222" s="124"/>
      <c r="C222" s="124"/>
      <c r="D222" s="124"/>
      <c r="E222" s="124"/>
      <c r="F222" s="124"/>
      <c r="G222" s="124"/>
      <c r="H222" s="128"/>
      <c r="I222" s="128"/>
      <c r="J222" s="69" t="s">
        <v>3184</v>
      </c>
      <c r="K222" s="70">
        <v>45012</v>
      </c>
      <c r="L222" s="69" t="s">
        <v>3180</v>
      </c>
      <c r="M222" s="69" t="s">
        <v>123</v>
      </c>
      <c r="N222" s="69" t="s">
        <v>3182</v>
      </c>
      <c r="O222" s="71">
        <v>25055240</v>
      </c>
      <c r="P222" s="71">
        <v>0</v>
      </c>
    </row>
    <row r="223" spans="1:16" ht="43.2" x14ac:dyDescent="0.3">
      <c r="A223" s="124"/>
      <c r="B223" s="124"/>
      <c r="C223" s="124"/>
      <c r="D223" s="124"/>
      <c r="E223" s="124"/>
      <c r="F223" s="124"/>
      <c r="G223" s="124"/>
      <c r="H223" s="128"/>
      <c r="I223" s="128"/>
      <c r="J223" s="69" t="s">
        <v>3660</v>
      </c>
      <c r="K223" s="70">
        <v>45044</v>
      </c>
      <c r="L223" s="69" t="s">
        <v>1623</v>
      </c>
      <c r="M223" s="69" t="s">
        <v>104</v>
      </c>
      <c r="N223" s="69" t="s">
        <v>3657</v>
      </c>
      <c r="O223" s="71">
        <v>178977</v>
      </c>
      <c r="P223" s="71">
        <v>0</v>
      </c>
    </row>
    <row r="224" spans="1:16" ht="43.2" x14ac:dyDescent="0.3">
      <c r="A224" s="124"/>
      <c r="B224" s="124"/>
      <c r="C224" s="124"/>
      <c r="D224" s="124"/>
      <c r="E224" s="124"/>
      <c r="F224" s="124"/>
      <c r="G224" s="124"/>
      <c r="H224" s="128"/>
      <c r="I224" s="128"/>
      <c r="J224" s="69" t="s">
        <v>3665</v>
      </c>
      <c r="K224" s="125">
        <v>45022</v>
      </c>
      <c r="L224" s="123" t="s">
        <v>354</v>
      </c>
      <c r="M224" s="123" t="s">
        <v>263</v>
      </c>
      <c r="N224" s="69" t="s">
        <v>3663</v>
      </c>
      <c r="O224" s="71">
        <v>410000</v>
      </c>
      <c r="P224" s="71">
        <v>0</v>
      </c>
    </row>
    <row r="225" spans="1:16" ht="43.2" x14ac:dyDescent="0.3">
      <c r="A225" s="124"/>
      <c r="B225" s="124"/>
      <c r="C225" s="124"/>
      <c r="D225" s="124"/>
      <c r="E225" s="124"/>
      <c r="F225" s="124"/>
      <c r="G225" s="124"/>
      <c r="H225" s="128"/>
      <c r="I225" s="128"/>
      <c r="J225" s="69" t="s">
        <v>3668</v>
      </c>
      <c r="K225" s="126">
        <v>45022</v>
      </c>
      <c r="L225" s="124" t="s">
        <v>354</v>
      </c>
      <c r="M225" s="124" t="s">
        <v>263</v>
      </c>
      <c r="N225" s="69" t="s">
        <v>3666</v>
      </c>
      <c r="O225" s="71">
        <v>296000</v>
      </c>
      <c r="P225" s="71">
        <v>0</v>
      </c>
    </row>
    <row r="226" spans="1:16" ht="43.2" x14ac:dyDescent="0.3">
      <c r="A226" s="124"/>
      <c r="B226" s="124"/>
      <c r="C226" s="124"/>
      <c r="D226" s="124"/>
      <c r="E226" s="124"/>
      <c r="F226" s="124"/>
      <c r="G226" s="124"/>
      <c r="H226" s="128"/>
      <c r="I226" s="128"/>
      <c r="J226" s="69" t="s">
        <v>3672</v>
      </c>
      <c r="K226" s="70">
        <v>45033</v>
      </c>
      <c r="L226" s="69" t="s">
        <v>3426</v>
      </c>
      <c r="M226" s="69" t="s">
        <v>325</v>
      </c>
      <c r="N226" s="69" t="s">
        <v>3669</v>
      </c>
      <c r="O226" s="71">
        <v>300000</v>
      </c>
      <c r="P226" s="71">
        <v>0</v>
      </c>
    </row>
    <row r="227" spans="1:16" ht="43.2" x14ac:dyDescent="0.3">
      <c r="A227" s="124"/>
      <c r="B227" s="124"/>
      <c r="C227" s="124"/>
      <c r="D227" s="124"/>
      <c r="E227" s="124"/>
      <c r="F227" s="124"/>
      <c r="G227" s="124"/>
      <c r="H227" s="128"/>
      <c r="I227" s="128"/>
      <c r="J227" s="69" t="s">
        <v>3048</v>
      </c>
      <c r="K227" s="125">
        <v>44993</v>
      </c>
      <c r="L227" s="123" t="s">
        <v>354</v>
      </c>
      <c r="M227" s="123" t="s">
        <v>1450</v>
      </c>
      <c r="N227" s="69" t="s">
        <v>3046</v>
      </c>
      <c r="O227" s="71">
        <v>880000</v>
      </c>
      <c r="P227" s="71">
        <v>0</v>
      </c>
    </row>
    <row r="228" spans="1:16" ht="43.2" x14ac:dyDescent="0.3">
      <c r="A228" s="124"/>
      <c r="B228" s="124"/>
      <c r="C228" s="124"/>
      <c r="D228" s="124"/>
      <c r="E228" s="124"/>
      <c r="F228" s="124"/>
      <c r="G228" s="124"/>
      <c r="H228" s="128"/>
      <c r="I228" s="128"/>
      <c r="J228" s="69" t="s">
        <v>3052</v>
      </c>
      <c r="K228" s="126">
        <v>44993</v>
      </c>
      <c r="L228" s="124" t="s">
        <v>354</v>
      </c>
      <c r="M228" s="124" t="s">
        <v>1450</v>
      </c>
      <c r="N228" s="69" t="s">
        <v>3050</v>
      </c>
      <c r="O228" s="71">
        <v>860000</v>
      </c>
      <c r="P228" s="71">
        <v>0</v>
      </c>
    </row>
    <row r="229" spans="1:16" ht="43.2" x14ac:dyDescent="0.3">
      <c r="A229" s="124"/>
      <c r="B229" s="124"/>
      <c r="C229" s="124"/>
      <c r="D229" s="124"/>
      <c r="E229" s="124"/>
      <c r="F229" s="124"/>
      <c r="G229" s="124"/>
      <c r="H229" s="128"/>
      <c r="I229" s="128"/>
      <c r="J229" s="69" t="s">
        <v>3138</v>
      </c>
      <c r="K229" s="70">
        <v>44986</v>
      </c>
      <c r="L229" s="69" t="s">
        <v>1623</v>
      </c>
      <c r="M229" s="69" t="s">
        <v>104</v>
      </c>
      <c r="N229" s="69" t="s">
        <v>3136</v>
      </c>
      <c r="O229" s="71">
        <v>215764</v>
      </c>
      <c r="P229" s="71">
        <v>0</v>
      </c>
    </row>
    <row r="230" spans="1:16" ht="43.2" x14ac:dyDescent="0.3">
      <c r="A230" s="124"/>
      <c r="B230" s="124"/>
      <c r="C230" s="124"/>
      <c r="D230" s="124"/>
      <c r="E230" s="124"/>
      <c r="F230" s="124"/>
      <c r="G230" s="124"/>
      <c r="H230" s="128"/>
      <c r="I230" s="128"/>
      <c r="J230" s="69" t="s">
        <v>3167</v>
      </c>
      <c r="K230" s="125">
        <v>44971</v>
      </c>
      <c r="L230" s="123" t="s">
        <v>354</v>
      </c>
      <c r="M230" s="123" t="s">
        <v>266</v>
      </c>
      <c r="N230" s="69" t="s">
        <v>3165</v>
      </c>
      <c r="O230" s="71">
        <v>440000</v>
      </c>
      <c r="P230" s="71">
        <v>0</v>
      </c>
    </row>
    <row r="231" spans="1:16" ht="43.2" x14ac:dyDescent="0.3">
      <c r="A231" s="124"/>
      <c r="B231" s="124"/>
      <c r="C231" s="124"/>
      <c r="D231" s="124"/>
      <c r="E231" s="124"/>
      <c r="F231" s="124"/>
      <c r="G231" s="124"/>
      <c r="H231" s="128"/>
      <c r="I231" s="128"/>
      <c r="J231" s="69" t="s">
        <v>3170</v>
      </c>
      <c r="K231" s="126">
        <v>44971</v>
      </c>
      <c r="L231" s="124" t="s">
        <v>354</v>
      </c>
      <c r="M231" s="124" t="s">
        <v>266</v>
      </c>
      <c r="N231" s="69" t="s">
        <v>3168</v>
      </c>
      <c r="O231" s="71">
        <v>530000</v>
      </c>
      <c r="P231" s="71">
        <v>0</v>
      </c>
    </row>
    <row r="232" spans="1:16" ht="43.2" x14ac:dyDescent="0.3">
      <c r="A232" s="124"/>
      <c r="B232" s="124"/>
      <c r="C232" s="124"/>
      <c r="D232" s="124"/>
      <c r="E232" s="124"/>
      <c r="F232" s="124"/>
      <c r="G232" s="124"/>
      <c r="H232" s="128"/>
      <c r="I232" s="128"/>
      <c r="J232" s="69" t="s">
        <v>3173</v>
      </c>
      <c r="K232" s="125">
        <v>44972</v>
      </c>
      <c r="L232" s="124" t="s">
        <v>354</v>
      </c>
      <c r="M232" s="124" t="s">
        <v>266</v>
      </c>
      <c r="N232" s="69" t="s">
        <v>3171</v>
      </c>
      <c r="O232" s="71">
        <v>440000</v>
      </c>
      <c r="P232" s="71">
        <v>0</v>
      </c>
    </row>
    <row r="233" spans="1:16" ht="43.2" x14ac:dyDescent="0.3">
      <c r="A233" s="124"/>
      <c r="B233" s="124"/>
      <c r="C233" s="124"/>
      <c r="D233" s="124"/>
      <c r="E233" s="124"/>
      <c r="F233" s="124"/>
      <c r="G233" s="124"/>
      <c r="H233" s="128"/>
      <c r="I233" s="128"/>
      <c r="J233" s="69" t="s">
        <v>3176</v>
      </c>
      <c r="K233" s="126">
        <v>44972</v>
      </c>
      <c r="L233" s="124" t="s">
        <v>354</v>
      </c>
      <c r="M233" s="124" t="s">
        <v>266</v>
      </c>
      <c r="N233" s="69" t="s">
        <v>3174</v>
      </c>
      <c r="O233" s="71">
        <v>530000</v>
      </c>
      <c r="P233" s="71">
        <v>0</v>
      </c>
    </row>
    <row r="234" spans="1:16" ht="28.8" x14ac:dyDescent="0.3">
      <c r="A234" s="124"/>
      <c r="B234" s="124"/>
      <c r="C234" s="124"/>
      <c r="D234" s="124"/>
      <c r="E234" s="124"/>
      <c r="F234" s="124"/>
      <c r="G234" s="124"/>
      <c r="H234" s="128"/>
      <c r="I234" s="128"/>
      <c r="J234" s="69" t="s">
        <v>3267</v>
      </c>
      <c r="K234" s="70">
        <v>44998</v>
      </c>
      <c r="L234" s="69" t="s">
        <v>1964</v>
      </c>
      <c r="M234" s="123" t="s">
        <v>1450</v>
      </c>
      <c r="N234" s="69" t="s">
        <v>3265</v>
      </c>
      <c r="O234" s="71">
        <v>1490350</v>
      </c>
      <c r="P234" s="71">
        <v>29807</v>
      </c>
    </row>
    <row r="235" spans="1:16" ht="28.8" x14ac:dyDescent="0.3">
      <c r="A235" s="124"/>
      <c r="B235" s="124"/>
      <c r="C235" s="124"/>
      <c r="D235" s="124"/>
      <c r="E235" s="124"/>
      <c r="F235" s="124"/>
      <c r="G235" s="124"/>
      <c r="H235" s="128"/>
      <c r="I235" s="128"/>
      <c r="J235" s="69" t="s">
        <v>3272</v>
      </c>
      <c r="K235" s="70">
        <v>44999</v>
      </c>
      <c r="L235" s="69" t="s">
        <v>90</v>
      </c>
      <c r="M235" s="124" t="s">
        <v>1450</v>
      </c>
      <c r="N235" s="69" t="s">
        <v>3269</v>
      </c>
      <c r="O235" s="71">
        <v>1465000</v>
      </c>
      <c r="P235" s="71">
        <v>0</v>
      </c>
    </row>
    <row r="236" spans="1:16" ht="28.8" x14ac:dyDescent="0.3">
      <c r="A236" s="124"/>
      <c r="B236" s="124"/>
      <c r="C236" s="124"/>
      <c r="D236" s="124"/>
      <c r="E236" s="124"/>
      <c r="F236" s="124"/>
      <c r="G236" s="124"/>
      <c r="H236" s="128"/>
      <c r="I236" s="128"/>
      <c r="J236" s="69" t="s">
        <v>3275</v>
      </c>
      <c r="K236" s="70">
        <v>45000</v>
      </c>
      <c r="L236" s="69" t="s">
        <v>89</v>
      </c>
      <c r="M236" s="124" t="s">
        <v>1450</v>
      </c>
      <c r="N236" s="69" t="s">
        <v>3273</v>
      </c>
      <c r="O236" s="71">
        <v>988000</v>
      </c>
      <c r="P236" s="71">
        <v>0</v>
      </c>
    </row>
    <row r="237" spans="1:16" ht="43.2" x14ac:dyDescent="0.3">
      <c r="A237" s="124"/>
      <c r="B237" s="124"/>
      <c r="C237" s="124"/>
      <c r="D237" s="124"/>
      <c r="E237" s="124"/>
      <c r="F237" s="124"/>
      <c r="G237" s="124"/>
      <c r="H237" s="128"/>
      <c r="I237" s="128"/>
      <c r="J237" s="69" t="s">
        <v>3279</v>
      </c>
      <c r="K237" s="70">
        <v>45013</v>
      </c>
      <c r="L237" s="69" t="s">
        <v>1623</v>
      </c>
      <c r="M237" s="69" t="s">
        <v>1451</v>
      </c>
      <c r="N237" s="69" t="s">
        <v>3277</v>
      </c>
      <c r="O237" s="71">
        <v>183262</v>
      </c>
      <c r="P237" s="71">
        <v>0</v>
      </c>
    </row>
    <row r="238" spans="1:16" ht="43.2" x14ac:dyDescent="0.3">
      <c r="A238" s="124"/>
      <c r="B238" s="124"/>
      <c r="C238" s="124"/>
      <c r="D238" s="124"/>
      <c r="E238" s="124"/>
      <c r="F238" s="124"/>
      <c r="G238" s="124"/>
      <c r="H238" s="128"/>
      <c r="I238" s="128"/>
      <c r="J238" s="69" t="s">
        <v>3284</v>
      </c>
      <c r="K238" s="70">
        <v>45001</v>
      </c>
      <c r="L238" s="123" t="s">
        <v>3280</v>
      </c>
      <c r="M238" s="123" t="s">
        <v>1453</v>
      </c>
      <c r="N238" s="69" t="s">
        <v>3282</v>
      </c>
      <c r="O238" s="71">
        <v>9929330</v>
      </c>
      <c r="P238" s="71">
        <v>0</v>
      </c>
    </row>
    <row r="239" spans="1:16" ht="43.2" x14ac:dyDescent="0.3">
      <c r="A239" s="124"/>
      <c r="B239" s="124"/>
      <c r="C239" s="124"/>
      <c r="D239" s="124"/>
      <c r="E239" s="124"/>
      <c r="F239" s="124"/>
      <c r="G239" s="124"/>
      <c r="H239" s="128"/>
      <c r="I239" s="128"/>
      <c r="J239" s="69" t="s">
        <v>3287</v>
      </c>
      <c r="K239" s="125">
        <v>45014</v>
      </c>
      <c r="L239" s="124" t="s">
        <v>3280</v>
      </c>
      <c r="M239" s="124" t="s">
        <v>1453</v>
      </c>
      <c r="N239" s="69" t="s">
        <v>3285</v>
      </c>
      <c r="O239" s="71">
        <v>263000</v>
      </c>
      <c r="P239" s="71">
        <v>0</v>
      </c>
    </row>
    <row r="240" spans="1:16" ht="57.6" x14ac:dyDescent="0.3">
      <c r="A240" s="124"/>
      <c r="B240" s="124"/>
      <c r="C240" s="124"/>
      <c r="D240" s="124"/>
      <c r="E240" s="124"/>
      <c r="F240" s="124"/>
      <c r="G240" s="124"/>
      <c r="H240" s="128"/>
      <c r="I240" s="128"/>
      <c r="J240" s="69" t="s">
        <v>3290</v>
      </c>
      <c r="K240" s="126">
        <v>45014</v>
      </c>
      <c r="L240" s="124" t="s">
        <v>3280</v>
      </c>
      <c r="M240" s="124" t="s">
        <v>1453</v>
      </c>
      <c r="N240" s="69" t="s">
        <v>3288</v>
      </c>
      <c r="O240" s="71">
        <v>560000</v>
      </c>
      <c r="P240" s="71">
        <v>0</v>
      </c>
    </row>
    <row r="241" spans="1:16" ht="43.2" x14ac:dyDescent="0.3">
      <c r="A241" s="124"/>
      <c r="B241" s="124"/>
      <c r="C241" s="124"/>
      <c r="D241" s="124"/>
      <c r="E241" s="124"/>
      <c r="F241" s="124"/>
      <c r="G241" s="124"/>
      <c r="H241" s="128"/>
      <c r="I241" s="128"/>
      <c r="J241" s="69" t="s">
        <v>3416</v>
      </c>
      <c r="K241" s="70">
        <v>45001</v>
      </c>
      <c r="L241" s="69" t="s">
        <v>90</v>
      </c>
      <c r="M241" s="123" t="s">
        <v>264</v>
      </c>
      <c r="N241" s="69" t="s">
        <v>3414</v>
      </c>
      <c r="O241" s="71">
        <v>1415000</v>
      </c>
      <c r="P241" s="71">
        <v>0</v>
      </c>
    </row>
    <row r="242" spans="1:16" ht="28.8" x14ac:dyDescent="0.3">
      <c r="A242" s="124"/>
      <c r="B242" s="124"/>
      <c r="C242" s="124"/>
      <c r="D242" s="124"/>
      <c r="E242" s="124"/>
      <c r="F242" s="124"/>
      <c r="G242" s="124"/>
      <c r="H242" s="128"/>
      <c r="I242" s="128"/>
      <c r="J242" s="69" t="s">
        <v>3419</v>
      </c>
      <c r="K242" s="70">
        <v>45014</v>
      </c>
      <c r="L242" s="69" t="s">
        <v>89</v>
      </c>
      <c r="M242" s="124" t="s">
        <v>264</v>
      </c>
      <c r="N242" s="69" t="s">
        <v>3417</v>
      </c>
      <c r="O242" s="71">
        <v>965000</v>
      </c>
      <c r="P242" s="71">
        <v>0</v>
      </c>
    </row>
    <row r="243" spans="1:16" ht="43.2" x14ac:dyDescent="0.3">
      <c r="A243" s="124"/>
      <c r="B243" s="124"/>
      <c r="C243" s="124"/>
      <c r="D243" s="124"/>
      <c r="E243" s="124"/>
      <c r="F243" s="124"/>
      <c r="G243" s="124"/>
      <c r="H243" s="128"/>
      <c r="I243" s="128"/>
      <c r="J243" s="69" t="s">
        <v>3422</v>
      </c>
      <c r="K243" s="70">
        <v>45005</v>
      </c>
      <c r="L243" s="69" t="s">
        <v>90</v>
      </c>
      <c r="M243" s="123" t="s">
        <v>263</v>
      </c>
      <c r="N243" s="69" t="s">
        <v>3420</v>
      </c>
      <c r="O243" s="71">
        <v>1460000</v>
      </c>
      <c r="P243" s="71">
        <v>0</v>
      </c>
    </row>
    <row r="244" spans="1:16" ht="28.8" x14ac:dyDescent="0.3">
      <c r="A244" s="124"/>
      <c r="B244" s="124"/>
      <c r="C244" s="124"/>
      <c r="D244" s="124"/>
      <c r="E244" s="124"/>
      <c r="F244" s="124"/>
      <c r="G244" s="124"/>
      <c r="H244" s="128"/>
      <c r="I244" s="128"/>
      <c r="J244" s="69" t="s">
        <v>3425</v>
      </c>
      <c r="K244" s="70">
        <v>45002</v>
      </c>
      <c r="L244" s="69" t="s">
        <v>89</v>
      </c>
      <c r="M244" s="124" t="s">
        <v>263</v>
      </c>
      <c r="N244" s="69" t="s">
        <v>3423</v>
      </c>
      <c r="O244" s="71">
        <v>994000</v>
      </c>
      <c r="P244" s="71">
        <v>0</v>
      </c>
    </row>
    <row r="245" spans="1:16" ht="43.2" x14ac:dyDescent="0.3">
      <c r="A245" s="124"/>
      <c r="B245" s="124"/>
      <c r="C245" s="124"/>
      <c r="D245" s="124"/>
      <c r="E245" s="124"/>
      <c r="F245" s="124"/>
      <c r="G245" s="124"/>
      <c r="H245" s="128"/>
      <c r="I245" s="128"/>
      <c r="J245" s="69" t="s">
        <v>3429</v>
      </c>
      <c r="K245" s="70">
        <v>45001</v>
      </c>
      <c r="L245" s="123" t="s">
        <v>3426</v>
      </c>
      <c r="M245" s="123" t="s">
        <v>325</v>
      </c>
      <c r="N245" s="69" t="s">
        <v>3282</v>
      </c>
      <c r="O245" s="71">
        <v>15236490</v>
      </c>
      <c r="P245" s="71">
        <v>0</v>
      </c>
    </row>
    <row r="246" spans="1:16" ht="43.2" x14ac:dyDescent="0.3">
      <c r="A246" s="124"/>
      <c r="B246" s="124"/>
      <c r="C246" s="124"/>
      <c r="D246" s="124"/>
      <c r="E246" s="124"/>
      <c r="F246" s="124"/>
      <c r="G246" s="124"/>
      <c r="H246" s="128"/>
      <c r="I246" s="128"/>
      <c r="J246" s="69" t="s">
        <v>3432</v>
      </c>
      <c r="K246" s="70">
        <v>45019</v>
      </c>
      <c r="L246" s="124" t="s">
        <v>3426</v>
      </c>
      <c r="M246" s="124" t="s">
        <v>325</v>
      </c>
      <c r="N246" s="69" t="s">
        <v>3430</v>
      </c>
      <c r="O246" s="71">
        <v>3718500</v>
      </c>
      <c r="P246" s="71">
        <v>0</v>
      </c>
    </row>
    <row r="247" spans="1:16" ht="43.2" x14ac:dyDescent="0.3">
      <c r="A247" s="124"/>
      <c r="B247" s="124"/>
      <c r="C247" s="124"/>
      <c r="D247" s="124"/>
      <c r="E247" s="124"/>
      <c r="F247" s="124"/>
      <c r="G247" s="124"/>
      <c r="H247" s="128"/>
      <c r="I247" s="128"/>
      <c r="J247" s="69" t="s">
        <v>3435</v>
      </c>
      <c r="K247" s="70">
        <v>45001</v>
      </c>
      <c r="L247" s="124" t="s">
        <v>3426</v>
      </c>
      <c r="M247" s="124" t="s">
        <v>325</v>
      </c>
      <c r="N247" s="69" t="s">
        <v>3282</v>
      </c>
      <c r="O247" s="71">
        <v>8876330</v>
      </c>
      <c r="P247" s="71">
        <v>0</v>
      </c>
    </row>
    <row r="248" spans="1:16" ht="43.2" x14ac:dyDescent="0.3">
      <c r="A248" s="124"/>
      <c r="B248" s="124"/>
      <c r="C248" s="124"/>
      <c r="D248" s="124"/>
      <c r="E248" s="124"/>
      <c r="F248" s="124"/>
      <c r="G248" s="124"/>
      <c r="H248" s="128"/>
      <c r="I248" s="128"/>
      <c r="J248" s="69" t="s">
        <v>3438</v>
      </c>
      <c r="K248" s="70">
        <v>45000</v>
      </c>
      <c r="L248" s="69" t="s">
        <v>1964</v>
      </c>
      <c r="M248" s="123" t="s">
        <v>262</v>
      </c>
      <c r="N248" s="69" t="s">
        <v>3436</v>
      </c>
      <c r="O248" s="71">
        <v>1492300</v>
      </c>
      <c r="P248" s="71">
        <v>29846</v>
      </c>
    </row>
    <row r="249" spans="1:16" ht="28.8" x14ac:dyDescent="0.3">
      <c r="A249" s="124"/>
      <c r="B249" s="124"/>
      <c r="C249" s="124"/>
      <c r="D249" s="124"/>
      <c r="E249" s="124"/>
      <c r="F249" s="124"/>
      <c r="G249" s="124"/>
      <c r="H249" s="128"/>
      <c r="I249" s="128"/>
      <c r="J249" s="69" t="s">
        <v>3441</v>
      </c>
      <c r="K249" s="70">
        <v>45002</v>
      </c>
      <c r="L249" s="123" t="s">
        <v>90</v>
      </c>
      <c r="M249" s="124" t="s">
        <v>262</v>
      </c>
      <c r="N249" s="69" t="s">
        <v>3439</v>
      </c>
      <c r="O249" s="71">
        <v>1340000</v>
      </c>
      <c r="P249" s="71">
        <v>0</v>
      </c>
    </row>
    <row r="250" spans="1:16" ht="28.8" x14ac:dyDescent="0.3">
      <c r="A250" s="124"/>
      <c r="B250" s="124"/>
      <c r="C250" s="124"/>
      <c r="D250" s="124"/>
      <c r="E250" s="124"/>
      <c r="F250" s="124"/>
      <c r="G250" s="124"/>
      <c r="H250" s="128"/>
      <c r="I250" s="128"/>
      <c r="J250" s="69" t="s">
        <v>3445</v>
      </c>
      <c r="K250" s="70">
        <v>45008</v>
      </c>
      <c r="L250" s="124" t="s">
        <v>90</v>
      </c>
      <c r="M250" s="123" t="s">
        <v>1472</v>
      </c>
      <c r="N250" s="69" t="s">
        <v>3442</v>
      </c>
      <c r="O250" s="71">
        <v>1410000</v>
      </c>
      <c r="P250" s="71">
        <v>0</v>
      </c>
    </row>
    <row r="251" spans="1:16" ht="28.8" x14ac:dyDescent="0.3">
      <c r="A251" s="124"/>
      <c r="B251" s="124"/>
      <c r="C251" s="124"/>
      <c r="D251" s="124"/>
      <c r="E251" s="124"/>
      <c r="F251" s="124"/>
      <c r="G251" s="124"/>
      <c r="H251" s="128"/>
      <c r="I251" s="128"/>
      <c r="J251" s="69" t="s">
        <v>3448</v>
      </c>
      <c r="K251" s="70">
        <v>45021</v>
      </c>
      <c r="L251" s="69" t="s">
        <v>89</v>
      </c>
      <c r="M251" s="124" t="s">
        <v>1472</v>
      </c>
      <c r="N251" s="69" t="s">
        <v>3446</v>
      </c>
      <c r="O251" s="71">
        <v>978000</v>
      </c>
      <c r="P251" s="71">
        <v>0</v>
      </c>
    </row>
    <row r="252" spans="1:16" ht="28.8" x14ac:dyDescent="0.3">
      <c r="A252" s="124"/>
      <c r="B252" s="124"/>
      <c r="C252" s="124"/>
      <c r="D252" s="124"/>
      <c r="E252" s="124"/>
      <c r="F252" s="124"/>
      <c r="G252" s="124"/>
      <c r="H252" s="128"/>
      <c r="I252" s="128"/>
      <c r="J252" s="69" t="s">
        <v>3451</v>
      </c>
      <c r="K252" s="70">
        <v>45012</v>
      </c>
      <c r="L252" s="69" t="s">
        <v>90</v>
      </c>
      <c r="M252" s="123" t="s">
        <v>1474</v>
      </c>
      <c r="N252" s="69" t="s">
        <v>3449</v>
      </c>
      <c r="O252" s="71">
        <v>1400000</v>
      </c>
      <c r="P252" s="71">
        <v>0</v>
      </c>
    </row>
    <row r="253" spans="1:16" ht="28.8" x14ac:dyDescent="0.3">
      <c r="A253" s="124"/>
      <c r="B253" s="124"/>
      <c r="C253" s="124"/>
      <c r="D253" s="124"/>
      <c r="E253" s="124"/>
      <c r="F253" s="124"/>
      <c r="G253" s="124"/>
      <c r="H253" s="128"/>
      <c r="I253" s="128"/>
      <c r="J253" s="69" t="s">
        <v>3454</v>
      </c>
      <c r="K253" s="70">
        <v>45009</v>
      </c>
      <c r="L253" s="69" t="s">
        <v>89</v>
      </c>
      <c r="M253" s="124" t="s">
        <v>1474</v>
      </c>
      <c r="N253" s="69" t="s">
        <v>3452</v>
      </c>
      <c r="O253" s="71">
        <v>951000</v>
      </c>
      <c r="P253" s="71">
        <v>0</v>
      </c>
    </row>
    <row r="254" spans="1:16" ht="28.8" x14ac:dyDescent="0.3">
      <c r="A254" s="124"/>
      <c r="B254" s="124"/>
      <c r="C254" s="124"/>
      <c r="D254" s="124"/>
      <c r="E254" s="124"/>
      <c r="F254" s="124"/>
      <c r="G254" s="124"/>
      <c r="H254" s="128"/>
      <c r="I254" s="128"/>
      <c r="J254" s="69" t="s">
        <v>3554</v>
      </c>
      <c r="K254" s="70">
        <v>45008</v>
      </c>
      <c r="L254" s="69" t="s">
        <v>267</v>
      </c>
      <c r="M254" s="123" t="s">
        <v>338</v>
      </c>
      <c r="N254" s="69" t="s">
        <v>3552</v>
      </c>
      <c r="O254" s="71">
        <v>1496050</v>
      </c>
      <c r="P254" s="71">
        <v>29921</v>
      </c>
    </row>
    <row r="255" spans="1:16" ht="28.8" x14ac:dyDescent="0.3">
      <c r="A255" s="124"/>
      <c r="B255" s="124"/>
      <c r="C255" s="124"/>
      <c r="D255" s="124"/>
      <c r="E255" s="124"/>
      <c r="F255" s="124"/>
      <c r="G255" s="124"/>
      <c r="H255" s="128"/>
      <c r="I255" s="128"/>
      <c r="J255" s="69" t="s">
        <v>3558</v>
      </c>
      <c r="K255" s="70">
        <v>45009</v>
      </c>
      <c r="L255" s="69" t="s">
        <v>90</v>
      </c>
      <c r="M255" s="124" t="s">
        <v>338</v>
      </c>
      <c r="N255" s="69" t="s">
        <v>3556</v>
      </c>
      <c r="O255" s="71">
        <v>1435000</v>
      </c>
      <c r="P255" s="71">
        <v>0</v>
      </c>
    </row>
    <row r="256" spans="1:16" ht="28.8" x14ac:dyDescent="0.3">
      <c r="A256" s="124"/>
      <c r="B256" s="124"/>
      <c r="C256" s="124"/>
      <c r="D256" s="124"/>
      <c r="E256" s="124"/>
      <c r="F256" s="124"/>
      <c r="G256" s="124"/>
      <c r="H256" s="128"/>
      <c r="I256" s="128"/>
      <c r="J256" s="69" t="s">
        <v>3562</v>
      </c>
      <c r="K256" s="70">
        <v>45012</v>
      </c>
      <c r="L256" s="69" t="s">
        <v>89</v>
      </c>
      <c r="M256" s="124" t="s">
        <v>338</v>
      </c>
      <c r="N256" s="69" t="s">
        <v>3560</v>
      </c>
      <c r="O256" s="71">
        <v>970000</v>
      </c>
      <c r="P256" s="71">
        <v>0</v>
      </c>
    </row>
    <row r="257" spans="1:16" ht="28.8" x14ac:dyDescent="0.3">
      <c r="A257" s="124"/>
      <c r="B257" s="124"/>
      <c r="C257" s="124"/>
      <c r="D257" s="124"/>
      <c r="E257" s="124"/>
      <c r="F257" s="124"/>
      <c r="G257" s="124"/>
      <c r="H257" s="128"/>
      <c r="I257" s="128"/>
      <c r="J257" s="69" t="s">
        <v>3565</v>
      </c>
      <c r="K257" s="70">
        <v>45013</v>
      </c>
      <c r="L257" s="69" t="s">
        <v>267</v>
      </c>
      <c r="M257" s="123" t="s">
        <v>266</v>
      </c>
      <c r="N257" s="69" t="s">
        <v>3563</v>
      </c>
      <c r="O257" s="71">
        <v>1476600</v>
      </c>
      <c r="P257" s="71">
        <v>29532</v>
      </c>
    </row>
    <row r="258" spans="1:16" ht="28.8" x14ac:dyDescent="0.3">
      <c r="A258" s="124"/>
      <c r="B258" s="124"/>
      <c r="C258" s="124"/>
      <c r="D258" s="124"/>
      <c r="E258" s="124"/>
      <c r="F258" s="124"/>
      <c r="G258" s="124"/>
      <c r="H258" s="128"/>
      <c r="I258" s="128"/>
      <c r="J258" s="69" t="s">
        <v>3568</v>
      </c>
      <c r="K258" s="70">
        <v>45020</v>
      </c>
      <c r="L258" s="69" t="s">
        <v>90</v>
      </c>
      <c r="M258" s="124" t="s">
        <v>266</v>
      </c>
      <c r="N258" s="69" t="s">
        <v>3566</v>
      </c>
      <c r="O258" s="71">
        <v>1495000</v>
      </c>
      <c r="P258" s="71">
        <v>0</v>
      </c>
    </row>
    <row r="259" spans="1:16" ht="28.8" x14ac:dyDescent="0.3">
      <c r="A259" s="124"/>
      <c r="B259" s="124"/>
      <c r="C259" s="124"/>
      <c r="D259" s="124"/>
      <c r="E259" s="124"/>
      <c r="F259" s="124"/>
      <c r="G259" s="124"/>
      <c r="H259" s="128"/>
      <c r="I259" s="128"/>
      <c r="J259" s="69" t="s">
        <v>3571</v>
      </c>
      <c r="K259" s="70">
        <v>45015</v>
      </c>
      <c r="L259" s="69" t="s">
        <v>89</v>
      </c>
      <c r="M259" s="124" t="s">
        <v>266</v>
      </c>
      <c r="N259" s="69" t="s">
        <v>3569</v>
      </c>
      <c r="O259" s="71">
        <v>993000</v>
      </c>
      <c r="P259" s="71">
        <v>0</v>
      </c>
    </row>
    <row r="260" spans="1:16" ht="28.8" x14ac:dyDescent="0.3">
      <c r="A260" s="124"/>
      <c r="B260" s="124"/>
      <c r="C260" s="124"/>
      <c r="D260" s="124"/>
      <c r="E260" s="124"/>
      <c r="F260" s="124"/>
      <c r="G260" s="124"/>
      <c r="H260" s="128"/>
      <c r="I260" s="128"/>
      <c r="J260" s="69" t="s">
        <v>3574</v>
      </c>
      <c r="K260" s="70">
        <v>45016</v>
      </c>
      <c r="L260" s="69" t="s">
        <v>267</v>
      </c>
      <c r="M260" s="123" t="s">
        <v>348</v>
      </c>
      <c r="N260" s="69" t="s">
        <v>3572</v>
      </c>
      <c r="O260" s="71">
        <v>1483200</v>
      </c>
      <c r="P260" s="71">
        <v>29664</v>
      </c>
    </row>
    <row r="261" spans="1:16" ht="28.8" x14ac:dyDescent="0.3">
      <c r="A261" s="124"/>
      <c r="B261" s="124"/>
      <c r="C261" s="124"/>
      <c r="D261" s="124"/>
      <c r="E261" s="124"/>
      <c r="F261" s="124"/>
      <c r="G261" s="124"/>
      <c r="H261" s="128"/>
      <c r="I261" s="128"/>
      <c r="J261" s="69" t="s">
        <v>3577</v>
      </c>
      <c r="K261" s="70">
        <v>45013</v>
      </c>
      <c r="L261" s="69" t="s">
        <v>90</v>
      </c>
      <c r="M261" s="124" t="s">
        <v>348</v>
      </c>
      <c r="N261" s="69" t="s">
        <v>3575</v>
      </c>
      <c r="O261" s="71">
        <v>1465000</v>
      </c>
      <c r="P261" s="71">
        <v>0</v>
      </c>
    </row>
    <row r="262" spans="1:16" ht="28.8" x14ac:dyDescent="0.3">
      <c r="A262" s="124"/>
      <c r="B262" s="124"/>
      <c r="C262" s="124"/>
      <c r="D262" s="124"/>
      <c r="E262" s="124"/>
      <c r="F262" s="124"/>
      <c r="G262" s="124"/>
      <c r="H262" s="128"/>
      <c r="I262" s="128"/>
      <c r="J262" s="69" t="s">
        <v>3580</v>
      </c>
      <c r="K262" s="70">
        <v>45020</v>
      </c>
      <c r="L262" s="69" t="s">
        <v>89</v>
      </c>
      <c r="M262" s="124" t="s">
        <v>348</v>
      </c>
      <c r="N262" s="69" t="s">
        <v>3578</v>
      </c>
      <c r="O262" s="71">
        <v>980000</v>
      </c>
      <c r="P262" s="71">
        <v>0</v>
      </c>
    </row>
    <row r="263" spans="1:16" ht="43.2" x14ac:dyDescent="0.3">
      <c r="A263" s="124"/>
      <c r="B263" s="124"/>
      <c r="C263" s="124"/>
      <c r="D263" s="124"/>
      <c r="E263" s="124"/>
      <c r="F263" s="124"/>
      <c r="G263" s="124"/>
      <c r="H263" s="128"/>
      <c r="I263" s="128"/>
      <c r="J263" s="69" t="s">
        <v>3583</v>
      </c>
      <c r="K263" s="70">
        <v>45015</v>
      </c>
      <c r="L263" s="69" t="s">
        <v>267</v>
      </c>
      <c r="M263" s="123" t="s">
        <v>268</v>
      </c>
      <c r="N263" s="69" t="s">
        <v>3581</v>
      </c>
      <c r="O263" s="71">
        <v>1492450</v>
      </c>
      <c r="P263" s="71">
        <v>29849</v>
      </c>
    </row>
    <row r="264" spans="1:16" ht="43.2" x14ac:dyDescent="0.3">
      <c r="A264" s="124"/>
      <c r="B264" s="124"/>
      <c r="C264" s="124"/>
      <c r="D264" s="124"/>
      <c r="E264" s="124"/>
      <c r="F264" s="124"/>
      <c r="G264" s="124"/>
      <c r="H264" s="128"/>
      <c r="I264" s="128"/>
      <c r="J264" s="69" t="s">
        <v>3586</v>
      </c>
      <c r="K264" s="70">
        <v>45022</v>
      </c>
      <c r="L264" s="69" t="s">
        <v>90</v>
      </c>
      <c r="M264" s="124" t="s">
        <v>268</v>
      </c>
      <c r="N264" s="69" t="s">
        <v>3584</v>
      </c>
      <c r="O264" s="71">
        <v>1490000</v>
      </c>
      <c r="P264" s="71">
        <v>0</v>
      </c>
    </row>
    <row r="265" spans="1:16" ht="28.8" x14ac:dyDescent="0.3">
      <c r="A265" s="124"/>
      <c r="B265" s="124"/>
      <c r="C265" s="124"/>
      <c r="D265" s="124"/>
      <c r="E265" s="124"/>
      <c r="F265" s="124"/>
      <c r="G265" s="124"/>
      <c r="H265" s="128"/>
      <c r="I265" s="128"/>
      <c r="J265" s="69" t="s">
        <v>3589</v>
      </c>
      <c r="K265" s="70">
        <v>45019</v>
      </c>
      <c r="L265" s="69" t="s">
        <v>89</v>
      </c>
      <c r="M265" s="124" t="s">
        <v>268</v>
      </c>
      <c r="N265" s="69" t="s">
        <v>3587</v>
      </c>
      <c r="O265" s="71">
        <v>918000</v>
      </c>
      <c r="P265" s="71">
        <v>0</v>
      </c>
    </row>
    <row r="266" spans="1:16" ht="28.8" x14ac:dyDescent="0.3">
      <c r="A266" s="124"/>
      <c r="B266" s="124"/>
      <c r="C266" s="124"/>
      <c r="D266" s="124"/>
      <c r="E266" s="124"/>
      <c r="F266" s="124"/>
      <c r="G266" s="124"/>
      <c r="H266" s="128"/>
      <c r="I266" s="128"/>
      <c r="J266" s="69" t="s">
        <v>3721</v>
      </c>
      <c r="K266" s="70">
        <v>45057</v>
      </c>
      <c r="L266" s="69" t="s">
        <v>354</v>
      </c>
      <c r="M266" s="123" t="s">
        <v>1476</v>
      </c>
      <c r="N266" s="69" t="s">
        <v>3718</v>
      </c>
      <c r="O266" s="71">
        <v>18540000</v>
      </c>
      <c r="P266" s="71">
        <v>741600</v>
      </c>
    </row>
    <row r="267" spans="1:16" ht="43.2" x14ac:dyDescent="0.3">
      <c r="A267" s="124"/>
      <c r="B267" s="124"/>
      <c r="C267" s="124"/>
      <c r="D267" s="124"/>
      <c r="E267" s="124"/>
      <c r="F267" s="124"/>
      <c r="G267" s="124"/>
      <c r="H267" s="128"/>
      <c r="I267" s="128"/>
      <c r="J267" s="69" t="s">
        <v>3730</v>
      </c>
      <c r="K267" s="70">
        <v>45042</v>
      </c>
      <c r="L267" s="123" t="s">
        <v>267</v>
      </c>
      <c r="M267" s="124" t="s">
        <v>1476</v>
      </c>
      <c r="N267" s="69" t="s">
        <v>3728</v>
      </c>
      <c r="O267" s="71">
        <v>1449100</v>
      </c>
      <c r="P267" s="71">
        <v>28982</v>
      </c>
    </row>
    <row r="268" spans="1:16" ht="43.2" x14ac:dyDescent="0.3">
      <c r="A268" s="124"/>
      <c r="B268" s="124"/>
      <c r="C268" s="124"/>
      <c r="D268" s="124"/>
      <c r="E268" s="124"/>
      <c r="F268" s="124"/>
      <c r="G268" s="124"/>
      <c r="H268" s="128"/>
      <c r="I268" s="128"/>
      <c r="J268" s="69" t="s">
        <v>3739</v>
      </c>
      <c r="K268" s="70">
        <v>45049</v>
      </c>
      <c r="L268" s="124" t="s">
        <v>267</v>
      </c>
      <c r="M268" s="124" t="s">
        <v>1476</v>
      </c>
      <c r="N268" s="69" t="s">
        <v>3736</v>
      </c>
      <c r="O268" s="71">
        <v>1450100</v>
      </c>
      <c r="P268" s="71">
        <v>29002</v>
      </c>
    </row>
    <row r="269" spans="1:16" ht="43.2" x14ac:dyDescent="0.3">
      <c r="A269" s="124"/>
      <c r="B269" s="124"/>
      <c r="C269" s="124"/>
      <c r="D269" s="124"/>
      <c r="E269" s="124"/>
      <c r="F269" s="124"/>
      <c r="G269" s="124"/>
      <c r="H269" s="128"/>
      <c r="I269" s="128"/>
      <c r="J269" s="69" t="s">
        <v>3748</v>
      </c>
      <c r="K269" s="70">
        <v>45043</v>
      </c>
      <c r="L269" s="123" t="s">
        <v>90</v>
      </c>
      <c r="M269" s="124" t="s">
        <v>1476</v>
      </c>
      <c r="N269" s="69" t="s">
        <v>3745</v>
      </c>
      <c r="O269" s="71">
        <v>1475000</v>
      </c>
      <c r="P269" s="71">
        <v>0</v>
      </c>
    </row>
    <row r="270" spans="1:16" ht="43.2" x14ac:dyDescent="0.3">
      <c r="A270" s="124"/>
      <c r="B270" s="124"/>
      <c r="C270" s="124"/>
      <c r="D270" s="124"/>
      <c r="E270" s="124"/>
      <c r="F270" s="124"/>
      <c r="G270" s="124"/>
      <c r="H270" s="128"/>
      <c r="I270" s="128"/>
      <c r="J270" s="69" t="s">
        <v>3752</v>
      </c>
      <c r="K270" s="70">
        <v>45050</v>
      </c>
      <c r="L270" s="124" t="s">
        <v>90</v>
      </c>
      <c r="M270" s="124" t="s">
        <v>1476</v>
      </c>
      <c r="N270" s="69" t="s">
        <v>3749</v>
      </c>
      <c r="O270" s="71">
        <v>1490000</v>
      </c>
      <c r="P270" s="71">
        <v>0</v>
      </c>
    </row>
    <row r="271" spans="1:16" ht="28.8" x14ac:dyDescent="0.3">
      <c r="A271" s="124"/>
      <c r="B271" s="124"/>
      <c r="C271" s="124"/>
      <c r="D271" s="124"/>
      <c r="E271" s="124"/>
      <c r="F271" s="124"/>
      <c r="G271" s="124"/>
      <c r="H271" s="128"/>
      <c r="I271" s="128"/>
      <c r="J271" s="69" t="s">
        <v>3756</v>
      </c>
      <c r="K271" s="70">
        <v>45044</v>
      </c>
      <c r="L271" s="123" t="s">
        <v>89</v>
      </c>
      <c r="M271" s="124" t="s">
        <v>1476</v>
      </c>
      <c r="N271" s="69" t="s">
        <v>3754</v>
      </c>
      <c r="O271" s="71">
        <v>980000</v>
      </c>
      <c r="P271" s="71">
        <v>0</v>
      </c>
    </row>
    <row r="272" spans="1:16" ht="28.8" x14ac:dyDescent="0.3">
      <c r="A272" s="124"/>
      <c r="B272" s="124"/>
      <c r="C272" s="124"/>
      <c r="D272" s="124"/>
      <c r="E272" s="124"/>
      <c r="F272" s="124"/>
      <c r="G272" s="124"/>
      <c r="H272" s="128"/>
      <c r="I272" s="128"/>
      <c r="J272" s="69" t="s">
        <v>3760</v>
      </c>
      <c r="K272" s="70">
        <v>45051</v>
      </c>
      <c r="L272" s="124" t="s">
        <v>89</v>
      </c>
      <c r="M272" s="124" t="s">
        <v>1476</v>
      </c>
      <c r="N272" s="69" t="s">
        <v>3757</v>
      </c>
      <c r="O272" s="71">
        <v>970000</v>
      </c>
      <c r="P272" s="71">
        <v>0</v>
      </c>
    </row>
    <row r="273" spans="1:16" ht="28.8" x14ac:dyDescent="0.3">
      <c r="A273" s="124"/>
      <c r="B273" s="124"/>
      <c r="C273" s="124"/>
      <c r="D273" s="124"/>
      <c r="E273" s="124"/>
      <c r="F273" s="124"/>
      <c r="G273" s="124"/>
      <c r="H273" s="128"/>
      <c r="I273" s="128"/>
      <c r="J273" s="69" t="s">
        <v>3765</v>
      </c>
      <c r="K273" s="70">
        <v>45050</v>
      </c>
      <c r="L273" s="69" t="s">
        <v>3761</v>
      </c>
      <c r="M273" s="124" t="s">
        <v>1476</v>
      </c>
      <c r="N273" s="69" t="s">
        <v>3763</v>
      </c>
      <c r="O273" s="71">
        <v>33600000</v>
      </c>
      <c r="P273" s="71">
        <v>3783784</v>
      </c>
    </row>
    <row r="274" spans="1:16" ht="43.2" x14ac:dyDescent="0.3">
      <c r="A274" s="124"/>
      <c r="B274" s="124"/>
      <c r="C274" s="124"/>
      <c r="D274" s="124"/>
      <c r="E274" s="124"/>
      <c r="F274" s="124"/>
      <c r="G274" s="124"/>
      <c r="H274" s="128"/>
      <c r="I274" s="128"/>
      <c r="J274" s="69" t="s">
        <v>3769</v>
      </c>
      <c r="K274" s="125">
        <v>45057</v>
      </c>
      <c r="L274" s="123" t="s">
        <v>3023</v>
      </c>
      <c r="M274" s="123" t="s">
        <v>1477</v>
      </c>
      <c r="N274" s="69" t="s">
        <v>3767</v>
      </c>
      <c r="O274" s="71">
        <v>2000000</v>
      </c>
      <c r="P274" s="71">
        <v>300000</v>
      </c>
    </row>
    <row r="275" spans="1:16" ht="43.2" x14ac:dyDescent="0.3">
      <c r="A275" s="124"/>
      <c r="B275" s="124"/>
      <c r="C275" s="124"/>
      <c r="D275" s="124"/>
      <c r="E275" s="124"/>
      <c r="F275" s="124"/>
      <c r="G275" s="124"/>
      <c r="H275" s="128"/>
      <c r="I275" s="128"/>
      <c r="J275" s="69" t="s">
        <v>3771</v>
      </c>
      <c r="K275" s="126">
        <v>45057</v>
      </c>
      <c r="L275" s="124" t="s">
        <v>3023</v>
      </c>
      <c r="M275" s="124" t="s">
        <v>1477</v>
      </c>
      <c r="N275" s="69" t="s">
        <v>3767</v>
      </c>
      <c r="O275" s="71">
        <v>2000000</v>
      </c>
      <c r="P275" s="71">
        <v>100000</v>
      </c>
    </row>
    <row r="276" spans="1:16" ht="43.2" x14ac:dyDescent="0.3">
      <c r="A276" s="124"/>
      <c r="B276" s="124"/>
      <c r="C276" s="124"/>
      <c r="D276" s="124"/>
      <c r="E276" s="124"/>
      <c r="F276" s="124"/>
      <c r="G276" s="124"/>
      <c r="H276" s="128"/>
      <c r="I276" s="128"/>
      <c r="J276" s="69" t="s">
        <v>3773</v>
      </c>
      <c r="K276" s="126">
        <v>45057</v>
      </c>
      <c r="L276" s="124" t="s">
        <v>3023</v>
      </c>
      <c r="M276" s="124" t="s">
        <v>1477</v>
      </c>
      <c r="N276" s="69" t="s">
        <v>3767</v>
      </c>
      <c r="O276" s="71">
        <v>2000000</v>
      </c>
      <c r="P276" s="71">
        <v>300000</v>
      </c>
    </row>
    <row r="277" spans="1:16" ht="43.2" x14ac:dyDescent="0.3">
      <c r="A277" s="124"/>
      <c r="B277" s="124"/>
      <c r="C277" s="123" t="s">
        <v>2437</v>
      </c>
      <c r="D277" s="125">
        <v>44972</v>
      </c>
      <c r="E277" s="123" t="s">
        <v>2436</v>
      </c>
      <c r="F277" s="125">
        <v>44973</v>
      </c>
      <c r="G277" s="69" t="s">
        <v>189</v>
      </c>
      <c r="H277" s="72" t="s">
        <v>1761</v>
      </c>
      <c r="I277" s="129">
        <v>44971</v>
      </c>
      <c r="J277" s="69" t="s">
        <v>1793</v>
      </c>
      <c r="K277" s="70">
        <v>44936</v>
      </c>
      <c r="L277" s="69" t="s">
        <v>354</v>
      </c>
      <c r="M277" s="69" t="s">
        <v>338</v>
      </c>
      <c r="N277" s="69" t="s">
        <v>1791</v>
      </c>
      <c r="O277" s="71">
        <v>506000</v>
      </c>
      <c r="P277" s="71">
        <v>0</v>
      </c>
    </row>
    <row r="278" spans="1:16" ht="43.2" x14ac:dyDescent="0.3">
      <c r="A278" s="124"/>
      <c r="B278" s="124"/>
      <c r="C278" s="124"/>
      <c r="D278" s="124"/>
      <c r="E278" s="124"/>
      <c r="F278" s="124"/>
      <c r="G278" s="123" t="s">
        <v>182</v>
      </c>
      <c r="H278" s="72" t="s">
        <v>1752</v>
      </c>
      <c r="I278" s="130">
        <v>44971</v>
      </c>
      <c r="J278" s="69" t="s">
        <v>1761</v>
      </c>
      <c r="K278" s="70">
        <v>44939</v>
      </c>
      <c r="L278" s="123" t="s">
        <v>1757</v>
      </c>
      <c r="M278" s="123" t="s">
        <v>162</v>
      </c>
      <c r="N278" s="69" t="s">
        <v>1759</v>
      </c>
      <c r="O278" s="71">
        <v>1400000</v>
      </c>
      <c r="P278" s="71">
        <v>0</v>
      </c>
    </row>
    <row r="279" spans="1:16" ht="43.2" x14ac:dyDescent="0.3">
      <c r="A279" s="124"/>
      <c r="B279" s="124"/>
      <c r="C279" s="124"/>
      <c r="D279" s="124"/>
      <c r="E279" s="124"/>
      <c r="F279" s="124"/>
      <c r="G279" s="124"/>
      <c r="H279" s="72" t="s">
        <v>1756</v>
      </c>
      <c r="I279" s="130">
        <v>44971</v>
      </c>
      <c r="J279" s="69" t="s">
        <v>1764</v>
      </c>
      <c r="K279" s="70">
        <v>44953</v>
      </c>
      <c r="L279" s="124" t="s">
        <v>1757</v>
      </c>
      <c r="M279" s="124" t="s">
        <v>162</v>
      </c>
      <c r="N279" s="69" t="s">
        <v>1762</v>
      </c>
      <c r="O279" s="71">
        <v>970000</v>
      </c>
      <c r="P279" s="71">
        <v>0</v>
      </c>
    </row>
    <row r="280" spans="1:16" ht="43.2" x14ac:dyDescent="0.3">
      <c r="A280" s="124"/>
      <c r="B280" s="124"/>
      <c r="C280" s="124"/>
      <c r="D280" s="124"/>
      <c r="E280" s="124"/>
      <c r="F280" s="124"/>
      <c r="G280" s="124"/>
      <c r="H280" s="72" t="s">
        <v>1748</v>
      </c>
      <c r="I280" s="130">
        <v>44971</v>
      </c>
      <c r="J280" s="69" t="s">
        <v>1756</v>
      </c>
      <c r="K280" s="70">
        <v>44958</v>
      </c>
      <c r="L280" s="69" t="s">
        <v>1623</v>
      </c>
      <c r="M280" s="69" t="s">
        <v>104</v>
      </c>
      <c r="N280" s="69" t="s">
        <v>1754</v>
      </c>
      <c r="O280" s="71">
        <v>181023</v>
      </c>
      <c r="P280" s="71">
        <v>0</v>
      </c>
    </row>
    <row r="281" spans="1:16" ht="28.8" x14ac:dyDescent="0.3">
      <c r="A281" s="124"/>
      <c r="B281" s="124"/>
      <c r="C281" s="124"/>
      <c r="D281" s="124"/>
      <c r="E281" s="124"/>
      <c r="F281" s="124"/>
      <c r="G281" s="124"/>
      <c r="H281" s="72" t="s">
        <v>1742</v>
      </c>
      <c r="I281" s="130">
        <v>44971</v>
      </c>
      <c r="J281" s="69" t="s">
        <v>1752</v>
      </c>
      <c r="K281" s="70">
        <v>44944</v>
      </c>
      <c r="L281" s="69" t="s">
        <v>89</v>
      </c>
      <c r="M281" s="123" t="s">
        <v>264</v>
      </c>
      <c r="N281" s="69" t="s">
        <v>1750</v>
      </c>
      <c r="O281" s="71">
        <v>954000</v>
      </c>
      <c r="P281" s="71">
        <v>0</v>
      </c>
    </row>
    <row r="282" spans="1:16" ht="43.2" x14ac:dyDescent="0.3">
      <c r="A282" s="124"/>
      <c r="B282" s="124"/>
      <c r="C282" s="124"/>
      <c r="D282" s="124"/>
      <c r="E282" s="124"/>
      <c r="F282" s="124"/>
      <c r="G282" s="124"/>
      <c r="H282" s="72" t="s">
        <v>1781</v>
      </c>
      <c r="I282" s="130">
        <v>44971</v>
      </c>
      <c r="J282" s="69" t="s">
        <v>1748</v>
      </c>
      <c r="K282" s="70">
        <v>44951</v>
      </c>
      <c r="L282" s="69" t="s">
        <v>90</v>
      </c>
      <c r="M282" s="124" t="s">
        <v>264</v>
      </c>
      <c r="N282" s="69" t="s">
        <v>1746</v>
      </c>
      <c r="O282" s="71">
        <v>1450000</v>
      </c>
      <c r="P282" s="71">
        <v>0</v>
      </c>
    </row>
    <row r="283" spans="1:16" ht="43.2" x14ac:dyDescent="0.3">
      <c r="A283" s="124"/>
      <c r="B283" s="124"/>
      <c r="C283" s="124"/>
      <c r="D283" s="124"/>
      <c r="E283" s="124"/>
      <c r="F283" s="124"/>
      <c r="G283" s="124"/>
      <c r="H283" s="72" t="s">
        <v>1778</v>
      </c>
      <c r="I283" s="130">
        <v>44971</v>
      </c>
      <c r="J283" s="69" t="s">
        <v>1742</v>
      </c>
      <c r="K283" s="70">
        <v>44952</v>
      </c>
      <c r="L283" s="69" t="s">
        <v>354</v>
      </c>
      <c r="M283" s="124" t="s">
        <v>264</v>
      </c>
      <c r="N283" s="69" t="s">
        <v>1739</v>
      </c>
      <c r="O283" s="71">
        <v>506000</v>
      </c>
      <c r="P283" s="71">
        <v>0</v>
      </c>
    </row>
    <row r="284" spans="1:16" ht="43.2" x14ac:dyDescent="0.3">
      <c r="A284" s="124"/>
      <c r="B284" s="124"/>
      <c r="C284" s="123" t="s">
        <v>2271</v>
      </c>
      <c r="D284" s="125">
        <v>44980</v>
      </c>
      <c r="E284" s="123" t="s">
        <v>2434</v>
      </c>
      <c r="F284" s="125">
        <v>44981</v>
      </c>
      <c r="G284" s="123" t="s">
        <v>220</v>
      </c>
      <c r="H284" s="72" t="s">
        <v>2392</v>
      </c>
      <c r="I284" s="129">
        <v>44979</v>
      </c>
      <c r="J284" s="69" t="s">
        <v>2130</v>
      </c>
      <c r="K284" s="70">
        <v>44964</v>
      </c>
      <c r="L284" s="69" t="s">
        <v>90</v>
      </c>
      <c r="M284" s="124" t="s">
        <v>264</v>
      </c>
      <c r="N284" s="69" t="s">
        <v>2128</v>
      </c>
      <c r="O284" s="71">
        <v>1450000</v>
      </c>
      <c r="P284" s="71">
        <v>0</v>
      </c>
    </row>
    <row r="285" spans="1:16" ht="28.8" x14ac:dyDescent="0.3">
      <c r="A285" s="124"/>
      <c r="B285" s="124"/>
      <c r="C285" s="124"/>
      <c r="D285" s="124"/>
      <c r="E285" s="124"/>
      <c r="F285" s="124"/>
      <c r="G285" s="124"/>
      <c r="H285" s="72" t="s">
        <v>2394</v>
      </c>
      <c r="I285" s="130">
        <v>44979</v>
      </c>
      <c r="J285" s="69" t="s">
        <v>2133</v>
      </c>
      <c r="K285" s="70">
        <v>44956</v>
      </c>
      <c r="L285" s="69" t="s">
        <v>89</v>
      </c>
      <c r="M285" s="124" t="s">
        <v>264</v>
      </c>
      <c r="N285" s="69" t="s">
        <v>2131</v>
      </c>
      <c r="O285" s="71">
        <v>961000</v>
      </c>
      <c r="P285" s="71">
        <v>0</v>
      </c>
    </row>
    <row r="286" spans="1:16" ht="43.2" x14ac:dyDescent="0.3">
      <c r="A286" s="124"/>
      <c r="B286" s="124"/>
      <c r="C286" s="124"/>
      <c r="D286" s="124"/>
      <c r="E286" s="124"/>
      <c r="F286" s="124"/>
      <c r="G286" s="124"/>
      <c r="H286" s="72" t="s">
        <v>2398</v>
      </c>
      <c r="I286" s="130">
        <v>44979</v>
      </c>
      <c r="J286" s="69" t="s">
        <v>2145</v>
      </c>
      <c r="K286" s="70">
        <v>44957</v>
      </c>
      <c r="L286" s="69" t="s">
        <v>90</v>
      </c>
      <c r="M286" s="69" t="s">
        <v>263</v>
      </c>
      <c r="N286" s="69" t="s">
        <v>2143</v>
      </c>
      <c r="O286" s="71">
        <v>1475000</v>
      </c>
      <c r="P286" s="71">
        <v>0</v>
      </c>
    </row>
    <row r="287" spans="1:16" ht="43.2" x14ac:dyDescent="0.3">
      <c r="A287" s="124"/>
      <c r="B287" s="124"/>
      <c r="C287" s="124"/>
      <c r="D287" s="124"/>
      <c r="E287" s="124"/>
      <c r="F287" s="124"/>
      <c r="G287" s="124"/>
      <c r="H287" s="72" t="s">
        <v>2402</v>
      </c>
      <c r="I287" s="130">
        <v>44979</v>
      </c>
      <c r="J287" s="69" t="s">
        <v>2153</v>
      </c>
      <c r="K287" s="70">
        <v>44958</v>
      </c>
      <c r="L287" s="69" t="s">
        <v>1964</v>
      </c>
      <c r="M287" s="69" t="s">
        <v>262</v>
      </c>
      <c r="N287" s="69" t="s">
        <v>2151</v>
      </c>
      <c r="O287" s="71">
        <v>1455900</v>
      </c>
      <c r="P287" s="71">
        <v>29118</v>
      </c>
    </row>
    <row r="288" spans="1:16" ht="43.2" x14ac:dyDescent="0.3">
      <c r="A288" s="124"/>
      <c r="B288" s="124"/>
      <c r="C288" s="124"/>
      <c r="D288" s="124"/>
      <c r="E288" s="124"/>
      <c r="F288" s="124"/>
      <c r="G288" s="124"/>
      <c r="H288" s="72" t="s">
        <v>2410</v>
      </c>
      <c r="I288" s="130">
        <v>44979</v>
      </c>
      <c r="J288" s="69" t="s">
        <v>2172</v>
      </c>
      <c r="K288" s="70">
        <v>44967</v>
      </c>
      <c r="L288" s="69" t="s">
        <v>90</v>
      </c>
      <c r="M288" s="69" t="s">
        <v>1472</v>
      </c>
      <c r="N288" s="69" t="s">
        <v>2170</v>
      </c>
      <c r="O288" s="71">
        <v>1355000</v>
      </c>
      <c r="P288" s="71">
        <v>0</v>
      </c>
    </row>
    <row r="289" spans="1:16" ht="43.2" x14ac:dyDescent="0.3">
      <c r="A289" s="124"/>
      <c r="B289" s="124"/>
      <c r="C289" s="124"/>
      <c r="D289" s="124"/>
      <c r="E289" s="124"/>
      <c r="F289" s="124"/>
      <c r="G289" s="124"/>
      <c r="H289" s="72" t="s">
        <v>2416</v>
      </c>
      <c r="I289" s="130">
        <v>44979</v>
      </c>
      <c r="J289" s="69" t="s">
        <v>190</v>
      </c>
      <c r="K289" s="70">
        <v>44960</v>
      </c>
      <c r="L289" s="69" t="s">
        <v>267</v>
      </c>
      <c r="M289" s="123" t="s">
        <v>1474</v>
      </c>
      <c r="N289" s="69" t="s">
        <v>2178</v>
      </c>
      <c r="O289" s="71">
        <v>1471350</v>
      </c>
      <c r="P289" s="71">
        <v>29427</v>
      </c>
    </row>
    <row r="290" spans="1:16" ht="28.8" x14ac:dyDescent="0.3">
      <c r="A290" s="124"/>
      <c r="B290" s="124"/>
      <c r="C290" s="124"/>
      <c r="D290" s="124"/>
      <c r="E290" s="124"/>
      <c r="F290" s="124"/>
      <c r="G290" s="124"/>
      <c r="H290" s="72" t="s">
        <v>2414</v>
      </c>
      <c r="I290" s="130">
        <v>44979</v>
      </c>
      <c r="J290" s="69" t="s">
        <v>2188</v>
      </c>
      <c r="K290" s="70">
        <v>44952</v>
      </c>
      <c r="L290" s="69" t="s">
        <v>89</v>
      </c>
      <c r="M290" s="124" t="s">
        <v>1474</v>
      </c>
      <c r="N290" s="69" t="s">
        <v>2186</v>
      </c>
      <c r="O290" s="71">
        <v>957000</v>
      </c>
      <c r="P290" s="71">
        <v>0</v>
      </c>
    </row>
    <row r="291" spans="1:16" ht="43.2" x14ac:dyDescent="0.3">
      <c r="A291" s="124"/>
      <c r="B291" s="124"/>
      <c r="C291" s="124"/>
      <c r="D291" s="124"/>
      <c r="E291" s="124"/>
      <c r="F291" s="124"/>
      <c r="G291" s="124"/>
      <c r="H291" s="72" t="s">
        <v>2390</v>
      </c>
      <c r="I291" s="130">
        <v>44979</v>
      </c>
      <c r="J291" s="69" t="s">
        <v>2127</v>
      </c>
      <c r="K291" s="70">
        <v>44953</v>
      </c>
      <c r="L291" s="123" t="s">
        <v>1964</v>
      </c>
      <c r="M291" s="69" t="s">
        <v>264</v>
      </c>
      <c r="N291" s="69" t="s">
        <v>2125</v>
      </c>
      <c r="O291" s="71">
        <v>1436150</v>
      </c>
      <c r="P291" s="71">
        <v>28723</v>
      </c>
    </row>
    <row r="292" spans="1:16" ht="43.2" x14ac:dyDescent="0.3">
      <c r="A292" s="124"/>
      <c r="B292" s="124"/>
      <c r="C292" s="124"/>
      <c r="D292" s="124"/>
      <c r="E292" s="124"/>
      <c r="F292" s="124"/>
      <c r="G292" s="124"/>
      <c r="H292" s="72" t="s">
        <v>2396</v>
      </c>
      <c r="I292" s="130">
        <v>44979</v>
      </c>
      <c r="J292" s="69" t="s">
        <v>2140</v>
      </c>
      <c r="K292" s="70">
        <v>44965</v>
      </c>
      <c r="L292" s="124" t="s">
        <v>1964</v>
      </c>
      <c r="M292" s="123" t="s">
        <v>263</v>
      </c>
      <c r="N292" s="69" t="s">
        <v>2138</v>
      </c>
      <c r="O292" s="71">
        <v>1447950</v>
      </c>
      <c r="P292" s="71">
        <v>28959</v>
      </c>
    </row>
    <row r="293" spans="1:16" ht="28.8" x14ac:dyDescent="0.3">
      <c r="A293" s="124"/>
      <c r="B293" s="124"/>
      <c r="C293" s="124"/>
      <c r="D293" s="124"/>
      <c r="E293" s="124"/>
      <c r="F293" s="124"/>
      <c r="G293" s="124"/>
      <c r="H293" s="72" t="s">
        <v>2400</v>
      </c>
      <c r="I293" s="130">
        <v>44979</v>
      </c>
      <c r="J293" s="69" t="s">
        <v>2149</v>
      </c>
      <c r="K293" s="70">
        <v>44973</v>
      </c>
      <c r="L293" s="69" t="s">
        <v>89</v>
      </c>
      <c r="M293" s="124" t="s">
        <v>263</v>
      </c>
      <c r="N293" s="69" t="s">
        <v>2147</v>
      </c>
      <c r="O293" s="71">
        <v>997000</v>
      </c>
      <c r="P293" s="71">
        <v>0</v>
      </c>
    </row>
    <row r="294" spans="1:16" ht="43.2" x14ac:dyDescent="0.3">
      <c r="A294" s="124"/>
      <c r="B294" s="124"/>
      <c r="C294" s="124"/>
      <c r="D294" s="124"/>
      <c r="E294" s="124"/>
      <c r="F294" s="124"/>
      <c r="G294" s="124"/>
      <c r="H294" s="72" t="s">
        <v>2404</v>
      </c>
      <c r="I294" s="130">
        <v>44979</v>
      </c>
      <c r="J294" s="69" t="s">
        <v>2158</v>
      </c>
      <c r="K294" s="70">
        <v>44974</v>
      </c>
      <c r="L294" s="69" t="s">
        <v>90</v>
      </c>
      <c r="M294" s="123" t="s">
        <v>262</v>
      </c>
      <c r="N294" s="69" t="s">
        <v>2156</v>
      </c>
      <c r="O294" s="71">
        <v>1495000</v>
      </c>
      <c r="P294" s="71">
        <v>0</v>
      </c>
    </row>
    <row r="295" spans="1:16" ht="28.8" x14ac:dyDescent="0.3">
      <c r="A295" s="124"/>
      <c r="B295" s="124"/>
      <c r="C295" s="124"/>
      <c r="D295" s="124"/>
      <c r="E295" s="124"/>
      <c r="F295" s="124"/>
      <c r="G295" s="124"/>
      <c r="H295" s="72" t="s">
        <v>2406</v>
      </c>
      <c r="I295" s="130">
        <v>44979</v>
      </c>
      <c r="J295" s="69" t="s">
        <v>2163</v>
      </c>
      <c r="K295" s="70">
        <v>44966</v>
      </c>
      <c r="L295" s="69" t="s">
        <v>89</v>
      </c>
      <c r="M295" s="124" t="s">
        <v>262</v>
      </c>
      <c r="N295" s="69" t="s">
        <v>2160</v>
      </c>
      <c r="O295" s="71">
        <v>948000</v>
      </c>
      <c r="P295" s="71">
        <v>0</v>
      </c>
    </row>
    <row r="296" spans="1:16" ht="43.2" x14ac:dyDescent="0.3">
      <c r="A296" s="124"/>
      <c r="B296" s="124"/>
      <c r="C296" s="124"/>
      <c r="D296" s="124"/>
      <c r="E296" s="124"/>
      <c r="F296" s="124"/>
      <c r="G296" s="124"/>
      <c r="H296" s="72" t="s">
        <v>2408</v>
      </c>
      <c r="I296" s="130">
        <v>44979</v>
      </c>
      <c r="J296" s="69" t="s">
        <v>2167</v>
      </c>
      <c r="K296" s="70">
        <v>44970</v>
      </c>
      <c r="L296" s="69" t="s">
        <v>267</v>
      </c>
      <c r="M296" s="123" t="s">
        <v>1472</v>
      </c>
      <c r="N296" s="69" t="s">
        <v>2165</v>
      </c>
      <c r="O296" s="71">
        <v>1493550</v>
      </c>
      <c r="P296" s="71">
        <v>29871</v>
      </c>
    </row>
    <row r="297" spans="1:16" ht="28.8" x14ac:dyDescent="0.3">
      <c r="A297" s="124"/>
      <c r="B297" s="124"/>
      <c r="C297" s="124"/>
      <c r="D297" s="124"/>
      <c r="E297" s="124"/>
      <c r="F297" s="124"/>
      <c r="G297" s="124"/>
      <c r="H297" s="72" t="s">
        <v>2412</v>
      </c>
      <c r="I297" s="130">
        <v>44979</v>
      </c>
      <c r="J297" s="69" t="s">
        <v>2176</v>
      </c>
      <c r="K297" s="70">
        <v>44959</v>
      </c>
      <c r="L297" s="69" t="s">
        <v>89</v>
      </c>
      <c r="M297" s="124" t="s">
        <v>1472</v>
      </c>
      <c r="N297" s="69" t="s">
        <v>2174</v>
      </c>
      <c r="O297" s="71">
        <v>950000</v>
      </c>
      <c r="P297" s="71">
        <v>0</v>
      </c>
    </row>
    <row r="298" spans="1:16" ht="43.2" x14ac:dyDescent="0.3">
      <c r="A298" s="124"/>
      <c r="B298" s="124"/>
      <c r="C298" s="124"/>
      <c r="D298" s="124"/>
      <c r="E298" s="124"/>
      <c r="F298" s="124"/>
      <c r="G298" s="124"/>
      <c r="H298" s="72" t="s">
        <v>2418</v>
      </c>
      <c r="I298" s="130">
        <v>44979</v>
      </c>
      <c r="J298" s="69" t="s">
        <v>2184</v>
      </c>
      <c r="K298" s="70">
        <v>44971</v>
      </c>
      <c r="L298" s="69" t="s">
        <v>90</v>
      </c>
      <c r="M298" s="69" t="s">
        <v>1474</v>
      </c>
      <c r="N298" s="69" t="s">
        <v>2182</v>
      </c>
      <c r="O298" s="71">
        <v>1340000</v>
      </c>
      <c r="P298" s="71">
        <v>0</v>
      </c>
    </row>
    <row r="299" spans="1:16" ht="28.8" x14ac:dyDescent="0.3">
      <c r="A299" s="124"/>
      <c r="B299" s="124"/>
      <c r="C299" s="124"/>
      <c r="D299" s="124"/>
      <c r="E299" s="124"/>
      <c r="F299" s="124"/>
      <c r="G299" s="123" t="s">
        <v>215</v>
      </c>
      <c r="H299" s="72" t="s">
        <v>2348</v>
      </c>
      <c r="I299" s="130">
        <v>44979</v>
      </c>
      <c r="J299" s="69" t="s">
        <v>1968</v>
      </c>
      <c r="K299" s="70">
        <v>44952</v>
      </c>
      <c r="L299" s="69" t="s">
        <v>1964</v>
      </c>
      <c r="M299" s="123" t="s">
        <v>1450</v>
      </c>
      <c r="N299" s="69" t="s">
        <v>1966</v>
      </c>
      <c r="O299" s="71">
        <v>1466600</v>
      </c>
      <c r="P299" s="71">
        <v>29332</v>
      </c>
    </row>
    <row r="300" spans="1:16" ht="28.8" x14ac:dyDescent="0.3">
      <c r="A300" s="124"/>
      <c r="B300" s="124"/>
      <c r="C300" s="124"/>
      <c r="D300" s="124"/>
      <c r="E300" s="124"/>
      <c r="F300" s="124"/>
      <c r="G300" s="124"/>
      <c r="H300" s="72" t="s">
        <v>2351</v>
      </c>
      <c r="I300" s="130">
        <v>44979</v>
      </c>
      <c r="J300" s="69" t="s">
        <v>1974</v>
      </c>
      <c r="K300" s="70">
        <v>44960</v>
      </c>
      <c r="L300" s="69" t="s">
        <v>90</v>
      </c>
      <c r="M300" s="124" t="s">
        <v>1450</v>
      </c>
      <c r="N300" s="69" t="s">
        <v>1972</v>
      </c>
      <c r="O300" s="71">
        <v>1415000</v>
      </c>
      <c r="P300" s="71">
        <v>0</v>
      </c>
    </row>
    <row r="301" spans="1:16" ht="28.8" x14ac:dyDescent="0.3">
      <c r="A301" s="124"/>
      <c r="B301" s="124"/>
      <c r="C301" s="124"/>
      <c r="D301" s="124"/>
      <c r="E301" s="124"/>
      <c r="F301" s="124"/>
      <c r="G301" s="124"/>
      <c r="H301" s="72" t="s">
        <v>2354</v>
      </c>
      <c r="I301" s="130">
        <v>44979</v>
      </c>
      <c r="J301" s="69" t="s">
        <v>1978</v>
      </c>
      <c r="K301" s="70">
        <v>44963</v>
      </c>
      <c r="L301" s="123" t="s">
        <v>89</v>
      </c>
      <c r="M301" s="124" t="s">
        <v>1450</v>
      </c>
      <c r="N301" s="69" t="s">
        <v>1976</v>
      </c>
      <c r="O301" s="71">
        <v>970000</v>
      </c>
      <c r="P301" s="71">
        <v>0</v>
      </c>
    </row>
    <row r="302" spans="1:16" ht="28.8" x14ac:dyDescent="0.3">
      <c r="A302" s="124"/>
      <c r="B302" s="124"/>
      <c r="C302" s="123" t="s">
        <v>2853</v>
      </c>
      <c r="D302" s="125" t="s">
        <v>714</v>
      </c>
      <c r="E302" s="123" t="s">
        <v>714</v>
      </c>
      <c r="F302" s="125" t="s">
        <v>714</v>
      </c>
      <c r="G302" s="123" t="s">
        <v>613</v>
      </c>
      <c r="H302" s="72" t="s">
        <v>2852</v>
      </c>
      <c r="I302" s="129">
        <v>44992</v>
      </c>
      <c r="J302" s="69" t="s">
        <v>2725</v>
      </c>
      <c r="K302" s="70">
        <v>44956</v>
      </c>
      <c r="L302" s="124" t="s">
        <v>89</v>
      </c>
      <c r="M302" s="123" t="s">
        <v>268</v>
      </c>
      <c r="N302" s="69" t="s">
        <v>2723</v>
      </c>
      <c r="O302" s="71">
        <v>996000</v>
      </c>
      <c r="P302" s="71">
        <v>0</v>
      </c>
    </row>
    <row r="303" spans="1:16" ht="43.2" x14ac:dyDescent="0.3">
      <c r="A303" s="124"/>
      <c r="B303" s="124"/>
      <c r="C303" s="124"/>
      <c r="D303" s="124"/>
      <c r="E303" s="124"/>
      <c r="F303" s="124"/>
      <c r="G303" s="124"/>
      <c r="H303" s="72" t="s">
        <v>2535</v>
      </c>
      <c r="I303" s="130">
        <v>44992</v>
      </c>
      <c r="J303" s="69" t="s">
        <v>2721</v>
      </c>
      <c r="K303" s="70">
        <v>44953</v>
      </c>
      <c r="L303" s="69" t="s">
        <v>90</v>
      </c>
      <c r="M303" s="124" t="s">
        <v>268</v>
      </c>
      <c r="N303" s="69" t="s">
        <v>2719</v>
      </c>
      <c r="O303" s="71">
        <v>1340000</v>
      </c>
      <c r="P303" s="71">
        <v>0</v>
      </c>
    </row>
    <row r="304" spans="1:16" ht="43.2" x14ac:dyDescent="0.3">
      <c r="A304" s="124"/>
      <c r="B304" s="124"/>
      <c r="C304" s="124"/>
      <c r="D304" s="124"/>
      <c r="E304" s="124"/>
      <c r="F304" s="124"/>
      <c r="G304" s="124"/>
      <c r="H304" s="72" t="s">
        <v>2532</v>
      </c>
      <c r="I304" s="130">
        <v>44992</v>
      </c>
      <c r="J304" s="69" t="s">
        <v>2716</v>
      </c>
      <c r="K304" s="70">
        <v>44944</v>
      </c>
      <c r="L304" s="69" t="s">
        <v>267</v>
      </c>
      <c r="M304" s="124" t="s">
        <v>268</v>
      </c>
      <c r="N304" s="69" t="s">
        <v>2714</v>
      </c>
      <c r="O304" s="71">
        <v>1491000</v>
      </c>
      <c r="P304" s="71">
        <v>29820</v>
      </c>
    </row>
    <row r="305" spans="1:16" ht="28.8" x14ac:dyDescent="0.3">
      <c r="A305" s="124"/>
      <c r="B305" s="124"/>
      <c r="C305" s="124"/>
      <c r="D305" s="124"/>
      <c r="E305" s="124"/>
      <c r="F305" s="124"/>
      <c r="G305" s="124"/>
      <c r="H305" s="72" t="s">
        <v>2530</v>
      </c>
      <c r="I305" s="130">
        <v>44992</v>
      </c>
      <c r="J305" s="69" t="s">
        <v>2712</v>
      </c>
      <c r="K305" s="70">
        <v>44950</v>
      </c>
      <c r="L305" s="69" t="s">
        <v>89</v>
      </c>
      <c r="M305" s="123" t="s">
        <v>348</v>
      </c>
      <c r="N305" s="69" t="s">
        <v>2710</v>
      </c>
      <c r="O305" s="71">
        <v>994000</v>
      </c>
      <c r="P305" s="71">
        <v>0</v>
      </c>
    </row>
    <row r="306" spans="1:16" ht="28.8" x14ac:dyDescent="0.3">
      <c r="A306" s="124"/>
      <c r="B306" s="124"/>
      <c r="C306" s="124"/>
      <c r="D306" s="124"/>
      <c r="E306" s="124"/>
      <c r="F306" s="124"/>
      <c r="G306" s="124"/>
      <c r="H306" s="72" t="s">
        <v>2526</v>
      </c>
      <c r="I306" s="130">
        <v>44992</v>
      </c>
      <c r="J306" s="69" t="s">
        <v>2708</v>
      </c>
      <c r="K306" s="70">
        <v>44943</v>
      </c>
      <c r="L306" s="69" t="s">
        <v>90</v>
      </c>
      <c r="M306" s="124" t="s">
        <v>348</v>
      </c>
      <c r="N306" s="69" t="s">
        <v>2706</v>
      </c>
      <c r="O306" s="71">
        <v>1465000</v>
      </c>
      <c r="P306" s="71">
        <v>0</v>
      </c>
    </row>
    <row r="307" spans="1:16" ht="28.8" x14ac:dyDescent="0.3">
      <c r="A307" s="124"/>
      <c r="B307" s="124"/>
      <c r="C307" s="124"/>
      <c r="D307" s="124"/>
      <c r="E307" s="124"/>
      <c r="F307" s="124"/>
      <c r="G307" s="124"/>
      <c r="H307" s="72" t="s">
        <v>2524</v>
      </c>
      <c r="I307" s="130">
        <v>44992</v>
      </c>
      <c r="J307" s="69" t="s">
        <v>2703</v>
      </c>
      <c r="K307" s="70">
        <v>44950</v>
      </c>
      <c r="L307" s="69" t="s">
        <v>267</v>
      </c>
      <c r="M307" s="124" t="s">
        <v>348</v>
      </c>
      <c r="N307" s="69" t="s">
        <v>2701</v>
      </c>
      <c r="O307" s="71">
        <v>1469750</v>
      </c>
      <c r="P307" s="71">
        <v>29395</v>
      </c>
    </row>
    <row r="308" spans="1:16" ht="28.8" x14ac:dyDescent="0.3">
      <c r="A308" s="124"/>
      <c r="B308" s="124"/>
      <c r="C308" s="124"/>
      <c r="D308" s="124"/>
      <c r="E308" s="124"/>
      <c r="F308" s="124"/>
      <c r="G308" s="124"/>
      <c r="H308" s="72" t="s">
        <v>2845</v>
      </c>
      <c r="I308" s="130">
        <v>44992</v>
      </c>
      <c r="J308" s="69" t="s">
        <v>2699</v>
      </c>
      <c r="K308" s="70">
        <v>44945</v>
      </c>
      <c r="L308" s="69" t="s">
        <v>89</v>
      </c>
      <c r="M308" s="123" t="s">
        <v>266</v>
      </c>
      <c r="N308" s="69" t="s">
        <v>2697</v>
      </c>
      <c r="O308" s="71">
        <v>998000</v>
      </c>
      <c r="P308" s="71">
        <v>0</v>
      </c>
    </row>
    <row r="309" spans="1:16" ht="28.8" x14ac:dyDescent="0.3">
      <c r="A309" s="124"/>
      <c r="B309" s="124"/>
      <c r="C309" s="124"/>
      <c r="D309" s="124"/>
      <c r="E309" s="124"/>
      <c r="F309" s="124"/>
      <c r="G309" s="124"/>
      <c r="H309" s="72" t="s">
        <v>2521</v>
      </c>
      <c r="I309" s="130">
        <v>44992</v>
      </c>
      <c r="J309" s="69" t="s">
        <v>2695</v>
      </c>
      <c r="K309" s="70">
        <v>44946</v>
      </c>
      <c r="L309" s="69" t="s">
        <v>90</v>
      </c>
      <c r="M309" s="124" t="s">
        <v>266</v>
      </c>
      <c r="N309" s="69" t="s">
        <v>2693</v>
      </c>
      <c r="O309" s="71">
        <v>1415000</v>
      </c>
      <c r="P309" s="71">
        <v>0</v>
      </c>
    </row>
    <row r="310" spans="1:16" ht="28.8" x14ac:dyDescent="0.3">
      <c r="A310" s="124"/>
      <c r="B310" s="124"/>
      <c r="C310" s="124"/>
      <c r="D310" s="124"/>
      <c r="E310" s="124"/>
      <c r="F310" s="124"/>
      <c r="G310" s="124"/>
      <c r="H310" s="72" t="s">
        <v>2516</v>
      </c>
      <c r="I310" s="130">
        <v>44992</v>
      </c>
      <c r="J310" s="69" t="s">
        <v>2690</v>
      </c>
      <c r="K310" s="70">
        <v>44942</v>
      </c>
      <c r="L310" s="69" t="s">
        <v>267</v>
      </c>
      <c r="M310" s="124" t="s">
        <v>266</v>
      </c>
      <c r="N310" s="69" t="s">
        <v>2688</v>
      </c>
      <c r="O310" s="71">
        <v>1455850</v>
      </c>
      <c r="P310" s="71">
        <v>29117</v>
      </c>
    </row>
    <row r="311" spans="1:16" x14ac:dyDescent="0.3">
      <c r="A311" s="124"/>
      <c r="B311" s="123" t="s">
        <v>387</v>
      </c>
      <c r="C311" s="124"/>
      <c r="D311" s="124"/>
      <c r="E311" s="124"/>
      <c r="F311" s="124"/>
      <c r="G311" s="124"/>
      <c r="H311" s="124"/>
      <c r="I311" s="124"/>
      <c r="J311" s="124"/>
      <c r="K311" s="124"/>
      <c r="L311" s="124"/>
      <c r="M311" s="124"/>
      <c r="N311" s="124"/>
      <c r="O311" s="71">
        <v>207796166</v>
      </c>
      <c r="P311" s="71">
        <v>5725749</v>
      </c>
    </row>
    <row r="312" spans="1:16" x14ac:dyDescent="0.3">
      <c r="A312" s="123" t="s">
        <v>388</v>
      </c>
      <c r="B312" s="124"/>
      <c r="C312" s="124"/>
      <c r="D312" s="124"/>
      <c r="E312" s="124"/>
      <c r="F312" s="124"/>
      <c r="G312" s="124"/>
      <c r="H312" s="124"/>
      <c r="I312" s="124"/>
      <c r="J312" s="124"/>
      <c r="K312" s="124"/>
      <c r="L312" s="124"/>
      <c r="M312" s="124"/>
      <c r="N312" s="124"/>
      <c r="O312" s="71">
        <v>287125488</v>
      </c>
      <c r="P312" s="71">
        <v>6049391</v>
      </c>
    </row>
    <row r="313" spans="1:16" ht="43.2" x14ac:dyDescent="0.3">
      <c r="A313" s="123" t="s">
        <v>65</v>
      </c>
      <c r="B313" s="123" t="s">
        <v>88</v>
      </c>
      <c r="C313" s="123" t="s">
        <v>714</v>
      </c>
      <c r="D313" s="125" t="s">
        <v>714</v>
      </c>
      <c r="E313" s="123" t="s">
        <v>714</v>
      </c>
      <c r="F313" s="125" t="s">
        <v>714</v>
      </c>
      <c r="G313" s="123" t="s">
        <v>714</v>
      </c>
      <c r="H313" s="127" t="s">
        <v>2855</v>
      </c>
      <c r="I313" s="127" t="s">
        <v>714</v>
      </c>
      <c r="J313" s="69" t="s">
        <v>3507</v>
      </c>
      <c r="K313" s="70">
        <v>45007</v>
      </c>
      <c r="L313" s="123" t="s">
        <v>681</v>
      </c>
      <c r="M313" s="69" t="s">
        <v>91</v>
      </c>
      <c r="N313" s="69" t="s">
        <v>3504</v>
      </c>
      <c r="O313" s="71">
        <v>1485000</v>
      </c>
      <c r="P313" s="71">
        <v>29700</v>
      </c>
    </row>
    <row r="314" spans="1:16" ht="28.8" x14ac:dyDescent="0.3">
      <c r="A314" s="124"/>
      <c r="B314" s="124"/>
      <c r="C314" s="124"/>
      <c r="D314" s="124"/>
      <c r="E314" s="124"/>
      <c r="F314" s="124"/>
      <c r="G314" s="124"/>
      <c r="H314" s="128"/>
      <c r="I314" s="128"/>
      <c r="J314" s="69" t="s">
        <v>3519</v>
      </c>
      <c r="K314" s="70">
        <v>45013</v>
      </c>
      <c r="L314" s="124" t="s">
        <v>681</v>
      </c>
      <c r="M314" s="123" t="s">
        <v>92</v>
      </c>
      <c r="N314" s="69" t="s">
        <v>3517</v>
      </c>
      <c r="O314" s="71">
        <v>1500000</v>
      </c>
      <c r="P314" s="71">
        <v>30000</v>
      </c>
    </row>
    <row r="315" spans="1:16" ht="28.8" x14ac:dyDescent="0.3">
      <c r="A315" s="124"/>
      <c r="B315" s="124"/>
      <c r="C315" s="124"/>
      <c r="D315" s="124"/>
      <c r="E315" s="124"/>
      <c r="F315" s="124"/>
      <c r="G315" s="124"/>
      <c r="H315" s="128"/>
      <c r="I315" s="128"/>
      <c r="J315" s="69" t="s">
        <v>3522</v>
      </c>
      <c r="K315" s="70">
        <v>45015</v>
      </c>
      <c r="L315" s="69" t="s">
        <v>90</v>
      </c>
      <c r="M315" s="124" t="s">
        <v>92</v>
      </c>
      <c r="N315" s="69" t="s">
        <v>3520</v>
      </c>
      <c r="O315" s="71">
        <v>1495000</v>
      </c>
      <c r="P315" s="71">
        <v>0</v>
      </c>
    </row>
    <row r="316" spans="1:16" ht="43.2" x14ac:dyDescent="0.3">
      <c r="A316" s="124"/>
      <c r="B316" s="124"/>
      <c r="C316" s="124"/>
      <c r="D316" s="124"/>
      <c r="E316" s="124"/>
      <c r="F316" s="124"/>
      <c r="G316" s="124"/>
      <c r="H316" s="128"/>
      <c r="I316" s="128"/>
      <c r="J316" s="69" t="s">
        <v>3525</v>
      </c>
      <c r="K316" s="70">
        <v>45016</v>
      </c>
      <c r="L316" s="69" t="s">
        <v>89</v>
      </c>
      <c r="M316" s="124" t="s">
        <v>92</v>
      </c>
      <c r="N316" s="69" t="s">
        <v>3523</v>
      </c>
      <c r="O316" s="71">
        <v>990000</v>
      </c>
      <c r="P316" s="71">
        <v>0</v>
      </c>
    </row>
    <row r="317" spans="1:16" ht="28.8" x14ac:dyDescent="0.3">
      <c r="A317" s="124"/>
      <c r="B317" s="124"/>
      <c r="C317" s="124"/>
      <c r="D317" s="124"/>
      <c r="E317" s="124"/>
      <c r="F317" s="124"/>
      <c r="G317" s="124"/>
      <c r="H317" s="128"/>
      <c r="I317" s="128"/>
      <c r="J317" s="69" t="s">
        <v>3528</v>
      </c>
      <c r="K317" s="70">
        <v>45019</v>
      </c>
      <c r="L317" s="69" t="s">
        <v>691</v>
      </c>
      <c r="M317" s="69" t="s">
        <v>177</v>
      </c>
      <c r="N317" s="69" t="s">
        <v>3526</v>
      </c>
      <c r="O317" s="71">
        <v>697000</v>
      </c>
      <c r="P317" s="71">
        <v>0</v>
      </c>
    </row>
    <row r="318" spans="1:16" ht="43.2" x14ac:dyDescent="0.3">
      <c r="A318" s="124"/>
      <c r="B318" s="124"/>
      <c r="C318" s="124"/>
      <c r="D318" s="124"/>
      <c r="E318" s="124"/>
      <c r="F318" s="124"/>
      <c r="G318" s="124"/>
      <c r="H318" s="128"/>
      <c r="I318" s="128"/>
      <c r="J318" s="69" t="s">
        <v>3497</v>
      </c>
      <c r="K318" s="70">
        <v>45022</v>
      </c>
      <c r="L318" s="69" t="s">
        <v>3490</v>
      </c>
      <c r="M318" s="69" t="s">
        <v>191</v>
      </c>
      <c r="N318" s="69" t="s">
        <v>3495</v>
      </c>
      <c r="O318" s="71">
        <v>5860000</v>
      </c>
      <c r="P318" s="71">
        <v>0</v>
      </c>
    </row>
    <row r="319" spans="1:16" ht="43.2" x14ac:dyDescent="0.3">
      <c r="A319" s="124"/>
      <c r="B319" s="124"/>
      <c r="C319" s="124"/>
      <c r="D319" s="124"/>
      <c r="E319" s="124"/>
      <c r="F319" s="124"/>
      <c r="G319" s="124"/>
      <c r="H319" s="128"/>
      <c r="I319" s="128"/>
      <c r="J319" s="69" t="s">
        <v>3697</v>
      </c>
      <c r="K319" s="70">
        <v>45030</v>
      </c>
      <c r="L319" s="69" t="s">
        <v>691</v>
      </c>
      <c r="M319" s="69" t="s">
        <v>177</v>
      </c>
      <c r="N319" s="69" t="s">
        <v>3694</v>
      </c>
      <c r="O319" s="71">
        <v>1568000</v>
      </c>
      <c r="P319" s="71">
        <v>0</v>
      </c>
    </row>
    <row r="320" spans="1:16" ht="43.2" x14ac:dyDescent="0.3">
      <c r="A320" s="124"/>
      <c r="B320" s="124"/>
      <c r="C320" s="124"/>
      <c r="D320" s="124"/>
      <c r="E320" s="124"/>
      <c r="F320" s="124"/>
      <c r="G320" s="124"/>
      <c r="H320" s="128"/>
      <c r="I320" s="128"/>
      <c r="J320" s="69" t="s">
        <v>3701</v>
      </c>
      <c r="K320" s="70">
        <v>45044</v>
      </c>
      <c r="L320" s="69" t="s">
        <v>681</v>
      </c>
      <c r="M320" s="69" t="s">
        <v>93</v>
      </c>
      <c r="N320" s="69" t="s">
        <v>3699</v>
      </c>
      <c r="O320" s="71">
        <v>432000</v>
      </c>
      <c r="P320" s="71">
        <v>17280</v>
      </c>
    </row>
    <row r="321" spans="1:16" ht="43.2" x14ac:dyDescent="0.3">
      <c r="A321" s="124"/>
      <c r="B321" s="124"/>
      <c r="C321" s="124"/>
      <c r="D321" s="124"/>
      <c r="E321" s="124"/>
      <c r="F321" s="124"/>
      <c r="G321" s="124"/>
      <c r="H321" s="128"/>
      <c r="I321" s="128"/>
      <c r="J321" s="69" t="s">
        <v>2957</v>
      </c>
      <c r="K321" s="70">
        <v>44995</v>
      </c>
      <c r="L321" s="123" t="s">
        <v>1782</v>
      </c>
      <c r="M321" s="123" t="s">
        <v>329</v>
      </c>
      <c r="N321" s="69" t="s">
        <v>2955</v>
      </c>
      <c r="O321" s="71">
        <v>1120000</v>
      </c>
      <c r="P321" s="71">
        <v>0</v>
      </c>
    </row>
    <row r="322" spans="1:16" x14ac:dyDescent="0.3">
      <c r="A322" s="124"/>
      <c r="B322" s="124"/>
      <c r="C322" s="124"/>
      <c r="D322" s="124"/>
      <c r="E322" s="124"/>
      <c r="F322" s="124"/>
      <c r="G322" s="124"/>
      <c r="H322" s="128"/>
      <c r="I322" s="128"/>
      <c r="J322" s="69" t="s">
        <v>2960</v>
      </c>
      <c r="K322" s="125">
        <v>44987</v>
      </c>
      <c r="L322" s="124" t="s">
        <v>1782</v>
      </c>
      <c r="M322" s="124" t="s">
        <v>329</v>
      </c>
      <c r="N322" s="69" t="s">
        <v>2958</v>
      </c>
      <c r="O322" s="71">
        <v>310000</v>
      </c>
      <c r="P322" s="71">
        <v>0</v>
      </c>
    </row>
    <row r="323" spans="1:16" ht="43.2" x14ac:dyDescent="0.3">
      <c r="A323" s="124"/>
      <c r="B323" s="124"/>
      <c r="C323" s="124"/>
      <c r="D323" s="124"/>
      <c r="E323" s="124"/>
      <c r="F323" s="124"/>
      <c r="G323" s="124"/>
      <c r="H323" s="128"/>
      <c r="I323" s="128"/>
      <c r="J323" s="69" t="s">
        <v>2963</v>
      </c>
      <c r="K323" s="126">
        <v>44987</v>
      </c>
      <c r="L323" s="124" t="s">
        <v>1782</v>
      </c>
      <c r="M323" s="124" t="s">
        <v>329</v>
      </c>
      <c r="N323" s="69" t="s">
        <v>2961</v>
      </c>
      <c r="O323" s="71">
        <v>310000</v>
      </c>
      <c r="P323" s="71">
        <v>0</v>
      </c>
    </row>
    <row r="324" spans="1:16" ht="43.2" x14ac:dyDescent="0.3">
      <c r="A324" s="124"/>
      <c r="B324" s="124"/>
      <c r="C324" s="124"/>
      <c r="D324" s="124"/>
      <c r="E324" s="124"/>
      <c r="F324" s="124"/>
      <c r="G324" s="124"/>
      <c r="H324" s="128"/>
      <c r="I324" s="128"/>
      <c r="J324" s="69" t="s">
        <v>2967</v>
      </c>
      <c r="K324" s="70">
        <v>44994</v>
      </c>
      <c r="L324" s="124" t="s">
        <v>1782</v>
      </c>
      <c r="M324" s="124" t="s">
        <v>329</v>
      </c>
      <c r="N324" s="69" t="s">
        <v>2964</v>
      </c>
      <c r="O324" s="71">
        <v>310000</v>
      </c>
      <c r="P324" s="71">
        <v>0</v>
      </c>
    </row>
    <row r="325" spans="1:16" ht="43.2" x14ac:dyDescent="0.3">
      <c r="A325" s="124"/>
      <c r="B325" s="124"/>
      <c r="C325" s="124"/>
      <c r="D325" s="124"/>
      <c r="E325" s="124"/>
      <c r="F325" s="124"/>
      <c r="G325" s="124"/>
      <c r="H325" s="128"/>
      <c r="I325" s="128"/>
      <c r="J325" s="69" t="s">
        <v>2970</v>
      </c>
      <c r="K325" s="125">
        <v>44992</v>
      </c>
      <c r="L325" s="69" t="s">
        <v>354</v>
      </c>
      <c r="M325" s="69" t="s">
        <v>91</v>
      </c>
      <c r="N325" s="69" t="s">
        <v>2968</v>
      </c>
      <c r="O325" s="71">
        <v>308000</v>
      </c>
      <c r="P325" s="71">
        <v>0</v>
      </c>
    </row>
    <row r="326" spans="1:16" x14ac:dyDescent="0.3">
      <c r="A326" s="124"/>
      <c r="B326" s="124"/>
      <c r="C326" s="124"/>
      <c r="D326" s="124"/>
      <c r="E326" s="124"/>
      <c r="F326" s="124"/>
      <c r="G326" s="124"/>
      <c r="H326" s="128"/>
      <c r="I326" s="128"/>
      <c r="J326" s="69" t="s">
        <v>2973</v>
      </c>
      <c r="K326" s="126">
        <v>44992</v>
      </c>
      <c r="L326" s="123" t="s">
        <v>2253</v>
      </c>
      <c r="M326" s="123" t="s">
        <v>332</v>
      </c>
      <c r="N326" s="69" t="s">
        <v>2971</v>
      </c>
      <c r="O326" s="71">
        <v>1960000</v>
      </c>
      <c r="P326" s="71">
        <v>0</v>
      </c>
    </row>
    <row r="327" spans="1:16" x14ac:dyDescent="0.3">
      <c r="A327" s="124"/>
      <c r="B327" s="124"/>
      <c r="C327" s="124"/>
      <c r="D327" s="124"/>
      <c r="E327" s="124"/>
      <c r="F327" s="124"/>
      <c r="G327" s="124"/>
      <c r="H327" s="128"/>
      <c r="I327" s="128"/>
      <c r="J327" s="69" t="s">
        <v>2976</v>
      </c>
      <c r="K327" s="70">
        <v>45006</v>
      </c>
      <c r="L327" s="124" t="s">
        <v>2253</v>
      </c>
      <c r="M327" s="124" t="s">
        <v>332</v>
      </c>
      <c r="N327" s="69" t="s">
        <v>2974</v>
      </c>
      <c r="O327" s="71">
        <v>2090000</v>
      </c>
      <c r="P327" s="71">
        <v>0</v>
      </c>
    </row>
    <row r="328" spans="1:16" ht="43.2" x14ac:dyDescent="0.3">
      <c r="A328" s="124"/>
      <c r="B328" s="124"/>
      <c r="C328" s="124"/>
      <c r="D328" s="124"/>
      <c r="E328" s="124"/>
      <c r="F328" s="124"/>
      <c r="G328" s="124"/>
      <c r="H328" s="128"/>
      <c r="I328" s="128"/>
      <c r="J328" s="69" t="s">
        <v>3486</v>
      </c>
      <c r="K328" s="125">
        <v>45022</v>
      </c>
      <c r="L328" s="123" t="s">
        <v>354</v>
      </c>
      <c r="M328" s="123" t="s">
        <v>87</v>
      </c>
      <c r="N328" s="69" t="s">
        <v>3484</v>
      </c>
      <c r="O328" s="71">
        <v>525100</v>
      </c>
      <c r="P328" s="71">
        <v>0</v>
      </c>
    </row>
    <row r="329" spans="1:16" ht="43.2" x14ac:dyDescent="0.3">
      <c r="A329" s="124"/>
      <c r="B329" s="124"/>
      <c r="C329" s="124"/>
      <c r="D329" s="124"/>
      <c r="E329" s="124"/>
      <c r="F329" s="124"/>
      <c r="G329" s="124"/>
      <c r="H329" s="128"/>
      <c r="I329" s="128"/>
      <c r="J329" s="69" t="s">
        <v>3489</v>
      </c>
      <c r="K329" s="126">
        <v>45022</v>
      </c>
      <c r="L329" s="124" t="s">
        <v>354</v>
      </c>
      <c r="M329" s="124" t="s">
        <v>87</v>
      </c>
      <c r="N329" s="69" t="s">
        <v>3487</v>
      </c>
      <c r="O329" s="71">
        <v>410000</v>
      </c>
      <c r="P329" s="71">
        <v>0</v>
      </c>
    </row>
    <row r="330" spans="1:16" ht="43.2" x14ac:dyDescent="0.3">
      <c r="A330" s="124"/>
      <c r="B330" s="124"/>
      <c r="C330" s="124"/>
      <c r="D330" s="124"/>
      <c r="E330" s="124"/>
      <c r="F330" s="124"/>
      <c r="G330" s="124"/>
      <c r="H330" s="128"/>
      <c r="I330" s="128"/>
      <c r="J330" s="69" t="s">
        <v>3494</v>
      </c>
      <c r="K330" s="70">
        <v>45014</v>
      </c>
      <c r="L330" s="69" t="s">
        <v>3490</v>
      </c>
      <c r="M330" s="69" t="s">
        <v>191</v>
      </c>
      <c r="N330" s="69" t="s">
        <v>3492</v>
      </c>
      <c r="O330" s="71">
        <v>560000</v>
      </c>
      <c r="P330" s="71">
        <v>0</v>
      </c>
    </row>
    <row r="331" spans="1:16" ht="43.2" x14ac:dyDescent="0.3">
      <c r="A331" s="124"/>
      <c r="B331" s="124"/>
      <c r="C331" s="124"/>
      <c r="D331" s="124"/>
      <c r="E331" s="124"/>
      <c r="F331" s="124"/>
      <c r="G331" s="124"/>
      <c r="H331" s="128"/>
      <c r="I331" s="128"/>
      <c r="J331" s="69" t="s">
        <v>3500</v>
      </c>
      <c r="K331" s="70">
        <v>45006</v>
      </c>
      <c r="L331" s="123" t="s">
        <v>354</v>
      </c>
      <c r="M331" s="123" t="s">
        <v>91</v>
      </c>
      <c r="N331" s="69" t="s">
        <v>3498</v>
      </c>
      <c r="O331" s="71">
        <v>352000</v>
      </c>
      <c r="P331" s="71">
        <v>0</v>
      </c>
    </row>
    <row r="332" spans="1:16" ht="43.2" x14ac:dyDescent="0.3">
      <c r="A332" s="124"/>
      <c r="B332" s="124"/>
      <c r="C332" s="124"/>
      <c r="D332" s="124"/>
      <c r="E332" s="124"/>
      <c r="F332" s="124"/>
      <c r="G332" s="124"/>
      <c r="H332" s="128"/>
      <c r="I332" s="128"/>
      <c r="J332" s="69" t="s">
        <v>3503</v>
      </c>
      <c r="K332" s="70">
        <v>45020</v>
      </c>
      <c r="L332" s="124" t="s">
        <v>354</v>
      </c>
      <c r="M332" s="124" t="s">
        <v>91</v>
      </c>
      <c r="N332" s="69" t="s">
        <v>3501</v>
      </c>
      <c r="O332" s="71">
        <v>386000</v>
      </c>
      <c r="P332" s="71">
        <v>0</v>
      </c>
    </row>
    <row r="333" spans="1:16" ht="43.2" x14ac:dyDescent="0.3">
      <c r="A333" s="124"/>
      <c r="B333" s="124"/>
      <c r="C333" s="124"/>
      <c r="D333" s="124"/>
      <c r="E333" s="124"/>
      <c r="F333" s="124"/>
      <c r="G333" s="124"/>
      <c r="H333" s="128"/>
      <c r="I333" s="128"/>
      <c r="J333" s="69" t="s">
        <v>3510</v>
      </c>
      <c r="K333" s="70">
        <v>45009</v>
      </c>
      <c r="L333" s="69" t="s">
        <v>90</v>
      </c>
      <c r="M333" s="124" t="s">
        <v>91</v>
      </c>
      <c r="N333" s="69" t="s">
        <v>3508</v>
      </c>
      <c r="O333" s="71">
        <v>1490000</v>
      </c>
      <c r="P333" s="71">
        <v>0</v>
      </c>
    </row>
    <row r="334" spans="1:16" ht="43.2" x14ac:dyDescent="0.3">
      <c r="A334" s="124"/>
      <c r="B334" s="124"/>
      <c r="C334" s="124"/>
      <c r="D334" s="124"/>
      <c r="E334" s="124"/>
      <c r="F334" s="124"/>
      <c r="G334" s="124"/>
      <c r="H334" s="128"/>
      <c r="I334" s="128"/>
      <c r="J334" s="69" t="s">
        <v>3513</v>
      </c>
      <c r="K334" s="70">
        <v>45012</v>
      </c>
      <c r="L334" s="69" t="s">
        <v>89</v>
      </c>
      <c r="M334" s="124" t="s">
        <v>91</v>
      </c>
      <c r="N334" s="69" t="s">
        <v>3511</v>
      </c>
      <c r="O334" s="71">
        <v>1000000</v>
      </c>
      <c r="P334" s="71">
        <v>0</v>
      </c>
    </row>
    <row r="335" spans="1:16" ht="43.2" x14ac:dyDescent="0.3">
      <c r="A335" s="124"/>
      <c r="B335" s="124"/>
      <c r="C335" s="124"/>
      <c r="D335" s="124"/>
      <c r="E335" s="124"/>
      <c r="F335" s="124"/>
      <c r="G335" s="124"/>
      <c r="H335" s="128"/>
      <c r="I335" s="128"/>
      <c r="J335" s="69" t="s">
        <v>3516</v>
      </c>
      <c r="K335" s="70">
        <v>45020</v>
      </c>
      <c r="L335" s="69" t="s">
        <v>2253</v>
      </c>
      <c r="M335" s="69" t="s">
        <v>332</v>
      </c>
      <c r="N335" s="69" t="s">
        <v>3514</v>
      </c>
      <c r="O335" s="71">
        <v>1810000</v>
      </c>
      <c r="P335" s="71">
        <v>0</v>
      </c>
    </row>
    <row r="336" spans="1:16" ht="43.2" x14ac:dyDescent="0.3">
      <c r="A336" s="124"/>
      <c r="B336" s="124"/>
      <c r="C336" s="124"/>
      <c r="D336" s="124"/>
      <c r="E336" s="124"/>
      <c r="F336" s="124"/>
      <c r="G336" s="124"/>
      <c r="H336" s="128"/>
      <c r="I336" s="128"/>
      <c r="J336" s="69" t="s">
        <v>3777</v>
      </c>
      <c r="K336" s="70">
        <v>45061</v>
      </c>
      <c r="L336" s="123" t="s">
        <v>1782</v>
      </c>
      <c r="M336" s="123" t="s">
        <v>329</v>
      </c>
      <c r="N336" s="69" t="s">
        <v>3774</v>
      </c>
      <c r="O336" s="71">
        <v>2605000</v>
      </c>
      <c r="P336" s="71">
        <v>0</v>
      </c>
    </row>
    <row r="337" spans="1:16" ht="28.8" x14ac:dyDescent="0.3">
      <c r="A337" s="124"/>
      <c r="B337" s="124"/>
      <c r="C337" s="124"/>
      <c r="D337" s="124"/>
      <c r="E337" s="124"/>
      <c r="F337" s="124"/>
      <c r="G337" s="124"/>
      <c r="H337" s="128"/>
      <c r="I337" s="128"/>
      <c r="J337" s="69" t="s">
        <v>3781</v>
      </c>
      <c r="K337" s="70">
        <v>45063</v>
      </c>
      <c r="L337" s="124" t="s">
        <v>1782</v>
      </c>
      <c r="M337" s="124" t="s">
        <v>329</v>
      </c>
      <c r="N337" s="69" t="s">
        <v>3778</v>
      </c>
      <c r="O337" s="71">
        <v>950000</v>
      </c>
      <c r="P337" s="71">
        <v>0</v>
      </c>
    </row>
    <row r="338" spans="1:16" ht="43.2" x14ac:dyDescent="0.3">
      <c r="A338" s="124"/>
      <c r="B338" s="124"/>
      <c r="C338" s="124"/>
      <c r="D338" s="124"/>
      <c r="E338" s="124"/>
      <c r="F338" s="124"/>
      <c r="G338" s="124"/>
      <c r="H338" s="128"/>
      <c r="I338" s="128"/>
      <c r="J338" s="69" t="s">
        <v>3784</v>
      </c>
      <c r="K338" s="70">
        <v>45061</v>
      </c>
      <c r="L338" s="69" t="s">
        <v>267</v>
      </c>
      <c r="M338" s="69" t="s">
        <v>87</v>
      </c>
      <c r="N338" s="69" t="s">
        <v>3782</v>
      </c>
      <c r="O338" s="71">
        <v>770000</v>
      </c>
      <c r="P338" s="71">
        <v>30800</v>
      </c>
    </row>
    <row r="339" spans="1:16" ht="57.6" x14ac:dyDescent="0.3">
      <c r="A339" s="124"/>
      <c r="B339" s="124"/>
      <c r="C339" s="124"/>
      <c r="D339" s="124"/>
      <c r="E339" s="124"/>
      <c r="F339" s="124"/>
      <c r="G339" s="124"/>
      <c r="H339" s="128"/>
      <c r="I339" s="128"/>
      <c r="J339" s="69" t="s">
        <v>3787</v>
      </c>
      <c r="K339" s="70">
        <v>45050</v>
      </c>
      <c r="L339" s="123" t="s">
        <v>354</v>
      </c>
      <c r="M339" s="123" t="s">
        <v>91</v>
      </c>
      <c r="N339" s="69" t="s">
        <v>3785</v>
      </c>
      <c r="O339" s="71">
        <v>399000</v>
      </c>
      <c r="P339" s="71">
        <v>0</v>
      </c>
    </row>
    <row r="340" spans="1:16" ht="43.2" x14ac:dyDescent="0.3">
      <c r="A340" s="124"/>
      <c r="B340" s="124"/>
      <c r="C340" s="124"/>
      <c r="D340" s="124"/>
      <c r="E340" s="124"/>
      <c r="F340" s="124"/>
      <c r="G340" s="124"/>
      <c r="H340" s="128"/>
      <c r="I340" s="128"/>
      <c r="J340" s="69" t="s">
        <v>3790</v>
      </c>
      <c r="K340" s="125">
        <v>45051</v>
      </c>
      <c r="L340" s="124" t="s">
        <v>354</v>
      </c>
      <c r="M340" s="124" t="s">
        <v>91</v>
      </c>
      <c r="N340" s="69" t="s">
        <v>3788</v>
      </c>
      <c r="O340" s="71">
        <v>420000</v>
      </c>
      <c r="P340" s="71">
        <v>0</v>
      </c>
    </row>
    <row r="341" spans="1:16" ht="43.2" x14ac:dyDescent="0.3">
      <c r="A341" s="124"/>
      <c r="B341" s="124"/>
      <c r="C341" s="124"/>
      <c r="D341" s="124"/>
      <c r="E341" s="124"/>
      <c r="F341" s="124"/>
      <c r="G341" s="124"/>
      <c r="H341" s="128"/>
      <c r="I341" s="128"/>
      <c r="J341" s="69" t="s">
        <v>3793</v>
      </c>
      <c r="K341" s="126">
        <v>45051</v>
      </c>
      <c r="L341" s="69" t="s">
        <v>2253</v>
      </c>
      <c r="M341" s="69" t="s">
        <v>332</v>
      </c>
      <c r="N341" s="69" t="s">
        <v>3791</v>
      </c>
      <c r="O341" s="71">
        <v>2400000</v>
      </c>
      <c r="P341" s="71">
        <v>0</v>
      </c>
    </row>
    <row r="342" spans="1:16" ht="43.2" x14ac:dyDescent="0.3">
      <c r="A342" s="124"/>
      <c r="B342" s="124"/>
      <c r="C342" s="124"/>
      <c r="D342" s="124"/>
      <c r="E342" s="124"/>
      <c r="F342" s="124"/>
      <c r="G342" s="124"/>
      <c r="H342" s="128"/>
      <c r="I342" s="128"/>
      <c r="J342" s="69" t="s">
        <v>3797</v>
      </c>
      <c r="K342" s="70">
        <v>45065</v>
      </c>
      <c r="L342" s="69" t="s">
        <v>354</v>
      </c>
      <c r="M342" s="69" t="s">
        <v>93</v>
      </c>
      <c r="N342" s="69" t="s">
        <v>3794</v>
      </c>
      <c r="O342" s="71">
        <v>440000</v>
      </c>
      <c r="P342" s="71">
        <v>0</v>
      </c>
    </row>
    <row r="343" spans="1:16" ht="28.8" x14ac:dyDescent="0.3">
      <c r="A343" s="124"/>
      <c r="B343" s="124"/>
      <c r="C343" s="123" t="s">
        <v>369</v>
      </c>
      <c r="D343" s="125">
        <v>44958</v>
      </c>
      <c r="E343" s="123" t="s">
        <v>1497</v>
      </c>
      <c r="F343" s="125">
        <v>44958</v>
      </c>
      <c r="G343" s="123" t="s">
        <v>235</v>
      </c>
      <c r="H343" s="72" t="s">
        <v>166</v>
      </c>
      <c r="I343" s="129">
        <v>44956</v>
      </c>
      <c r="J343" s="69" t="s">
        <v>233</v>
      </c>
      <c r="K343" s="70">
        <v>44939</v>
      </c>
      <c r="L343" s="123" t="s">
        <v>662</v>
      </c>
      <c r="M343" s="123" t="s">
        <v>329</v>
      </c>
      <c r="N343" s="69" t="s">
        <v>664</v>
      </c>
      <c r="O343" s="71">
        <v>560000</v>
      </c>
      <c r="P343" s="71">
        <v>0</v>
      </c>
    </row>
    <row r="344" spans="1:16" ht="43.2" x14ac:dyDescent="0.3">
      <c r="A344" s="124"/>
      <c r="B344" s="124"/>
      <c r="C344" s="124"/>
      <c r="D344" s="124"/>
      <c r="E344" s="124"/>
      <c r="F344" s="124"/>
      <c r="G344" s="124"/>
      <c r="H344" s="72" t="s">
        <v>159</v>
      </c>
      <c r="I344" s="130">
        <v>44956</v>
      </c>
      <c r="J344" s="69" t="s">
        <v>232</v>
      </c>
      <c r="K344" s="70">
        <v>44946</v>
      </c>
      <c r="L344" s="124" t="s">
        <v>662</v>
      </c>
      <c r="M344" s="124" t="s">
        <v>329</v>
      </c>
      <c r="N344" s="69" t="s">
        <v>666</v>
      </c>
      <c r="O344" s="71">
        <v>1720000</v>
      </c>
      <c r="P344" s="71">
        <v>0</v>
      </c>
    </row>
    <row r="345" spans="1:16" ht="43.2" x14ac:dyDescent="0.3">
      <c r="A345" s="124"/>
      <c r="B345" s="124"/>
      <c r="C345" s="124"/>
      <c r="D345" s="124"/>
      <c r="E345" s="124"/>
      <c r="F345" s="124"/>
      <c r="G345" s="124"/>
      <c r="H345" s="72" t="s">
        <v>163</v>
      </c>
      <c r="I345" s="130">
        <v>44956</v>
      </c>
      <c r="J345" s="69" t="s">
        <v>231</v>
      </c>
      <c r="K345" s="70">
        <v>44930</v>
      </c>
      <c r="L345" s="69" t="s">
        <v>267</v>
      </c>
      <c r="M345" s="123" t="s">
        <v>87</v>
      </c>
      <c r="N345" s="69" t="s">
        <v>670</v>
      </c>
      <c r="O345" s="71">
        <v>1500000</v>
      </c>
      <c r="P345" s="71">
        <v>30000</v>
      </c>
    </row>
    <row r="346" spans="1:16" ht="43.2" x14ac:dyDescent="0.3">
      <c r="A346" s="124"/>
      <c r="B346" s="124"/>
      <c r="C346" s="124"/>
      <c r="D346" s="124"/>
      <c r="E346" s="124"/>
      <c r="F346" s="124"/>
      <c r="G346" s="124"/>
      <c r="H346" s="72" t="s">
        <v>156</v>
      </c>
      <c r="I346" s="130">
        <v>44956</v>
      </c>
      <c r="J346" s="69" t="s">
        <v>230</v>
      </c>
      <c r="K346" s="70">
        <v>44932</v>
      </c>
      <c r="L346" s="69" t="s">
        <v>90</v>
      </c>
      <c r="M346" s="124" t="s">
        <v>87</v>
      </c>
      <c r="N346" s="69" t="s">
        <v>674</v>
      </c>
      <c r="O346" s="71">
        <v>1500000</v>
      </c>
      <c r="P346" s="71">
        <v>0</v>
      </c>
    </row>
    <row r="347" spans="1:16" ht="43.2" x14ac:dyDescent="0.3">
      <c r="A347" s="124"/>
      <c r="B347" s="124"/>
      <c r="C347" s="124"/>
      <c r="D347" s="124"/>
      <c r="E347" s="124"/>
      <c r="F347" s="124"/>
      <c r="G347" s="124"/>
      <c r="H347" s="72" t="s">
        <v>196</v>
      </c>
      <c r="I347" s="130">
        <v>44956</v>
      </c>
      <c r="J347" s="69" t="s">
        <v>229</v>
      </c>
      <c r="K347" s="70">
        <v>44935</v>
      </c>
      <c r="L347" s="69" t="s">
        <v>89</v>
      </c>
      <c r="M347" s="124" t="s">
        <v>87</v>
      </c>
      <c r="N347" s="69" t="s">
        <v>678</v>
      </c>
      <c r="O347" s="71">
        <v>1000000</v>
      </c>
      <c r="P347" s="71">
        <v>0</v>
      </c>
    </row>
    <row r="348" spans="1:16" ht="43.2" x14ac:dyDescent="0.3">
      <c r="A348" s="124"/>
      <c r="B348" s="124"/>
      <c r="C348" s="124"/>
      <c r="D348" s="124"/>
      <c r="E348" s="124"/>
      <c r="F348" s="124"/>
      <c r="G348" s="124"/>
      <c r="H348" s="72" t="s">
        <v>214</v>
      </c>
      <c r="I348" s="130">
        <v>44956</v>
      </c>
      <c r="J348" s="69" t="s">
        <v>228</v>
      </c>
      <c r="K348" s="70">
        <v>44937</v>
      </c>
      <c r="L348" s="69" t="s">
        <v>681</v>
      </c>
      <c r="M348" s="123" t="s">
        <v>92</v>
      </c>
      <c r="N348" s="69" t="s">
        <v>683</v>
      </c>
      <c r="O348" s="71">
        <v>1495000</v>
      </c>
      <c r="P348" s="71">
        <v>29900</v>
      </c>
    </row>
    <row r="349" spans="1:16" ht="43.2" x14ac:dyDescent="0.3">
      <c r="A349" s="124"/>
      <c r="B349" s="124"/>
      <c r="C349" s="124"/>
      <c r="D349" s="124"/>
      <c r="E349" s="124"/>
      <c r="F349" s="124"/>
      <c r="G349" s="124"/>
      <c r="H349" s="72" t="s">
        <v>213</v>
      </c>
      <c r="I349" s="130">
        <v>44956</v>
      </c>
      <c r="J349" s="69" t="s">
        <v>192</v>
      </c>
      <c r="K349" s="70">
        <v>44939</v>
      </c>
      <c r="L349" s="69" t="s">
        <v>90</v>
      </c>
      <c r="M349" s="124" t="s">
        <v>92</v>
      </c>
      <c r="N349" s="69" t="s">
        <v>686</v>
      </c>
      <c r="O349" s="71">
        <v>1450000</v>
      </c>
      <c r="P349" s="71">
        <v>0</v>
      </c>
    </row>
    <row r="350" spans="1:16" ht="28.8" x14ac:dyDescent="0.3">
      <c r="A350" s="124"/>
      <c r="B350" s="124"/>
      <c r="C350" s="124"/>
      <c r="D350" s="124"/>
      <c r="E350" s="124"/>
      <c r="F350" s="124"/>
      <c r="G350" s="124"/>
      <c r="H350" s="72" t="s">
        <v>212</v>
      </c>
      <c r="I350" s="130">
        <v>44956</v>
      </c>
      <c r="J350" s="69" t="s">
        <v>189</v>
      </c>
      <c r="K350" s="70">
        <v>44942</v>
      </c>
      <c r="L350" s="69" t="s">
        <v>89</v>
      </c>
      <c r="M350" s="124" t="s">
        <v>92</v>
      </c>
      <c r="N350" s="69" t="s">
        <v>689</v>
      </c>
      <c r="O350" s="71">
        <v>1000000</v>
      </c>
      <c r="P350" s="71">
        <v>0</v>
      </c>
    </row>
    <row r="351" spans="1:16" ht="43.2" x14ac:dyDescent="0.3">
      <c r="A351" s="124"/>
      <c r="B351" s="124"/>
      <c r="C351" s="124"/>
      <c r="D351" s="124"/>
      <c r="E351" s="124"/>
      <c r="F351" s="124"/>
      <c r="G351" s="124"/>
      <c r="H351" s="72" t="s">
        <v>211</v>
      </c>
      <c r="I351" s="130">
        <v>44956</v>
      </c>
      <c r="J351" s="69" t="s">
        <v>186</v>
      </c>
      <c r="K351" s="70">
        <v>44946</v>
      </c>
      <c r="L351" s="69" t="s">
        <v>691</v>
      </c>
      <c r="M351" s="69" t="s">
        <v>177</v>
      </c>
      <c r="N351" s="69" t="s">
        <v>693</v>
      </c>
      <c r="O351" s="71">
        <v>2015000</v>
      </c>
      <c r="P351" s="71">
        <v>0</v>
      </c>
    </row>
    <row r="352" spans="1:16" ht="43.2" x14ac:dyDescent="0.3">
      <c r="A352" s="124"/>
      <c r="B352" s="124"/>
      <c r="C352" s="124"/>
      <c r="D352" s="124"/>
      <c r="E352" s="124"/>
      <c r="F352" s="124"/>
      <c r="G352" s="124"/>
      <c r="H352" s="72" t="s">
        <v>210</v>
      </c>
      <c r="I352" s="130">
        <v>44956</v>
      </c>
      <c r="J352" s="69" t="s">
        <v>182</v>
      </c>
      <c r="K352" s="125">
        <v>44945</v>
      </c>
      <c r="L352" s="69" t="s">
        <v>354</v>
      </c>
      <c r="M352" s="123" t="s">
        <v>93</v>
      </c>
      <c r="N352" s="69" t="s">
        <v>697</v>
      </c>
      <c r="O352" s="71">
        <v>748000</v>
      </c>
      <c r="P352" s="71">
        <v>0</v>
      </c>
    </row>
    <row r="353" spans="1:16" ht="43.2" x14ac:dyDescent="0.3">
      <c r="A353" s="124"/>
      <c r="B353" s="124"/>
      <c r="C353" s="124"/>
      <c r="D353" s="124"/>
      <c r="E353" s="124"/>
      <c r="F353" s="124"/>
      <c r="G353" s="124"/>
      <c r="H353" s="72" t="s">
        <v>250</v>
      </c>
      <c r="I353" s="130">
        <v>44956</v>
      </c>
      <c r="J353" s="69" t="s">
        <v>188</v>
      </c>
      <c r="K353" s="126">
        <v>44945</v>
      </c>
      <c r="L353" s="69" t="s">
        <v>90</v>
      </c>
      <c r="M353" s="124" t="s">
        <v>93</v>
      </c>
      <c r="N353" s="69" t="s">
        <v>703</v>
      </c>
      <c r="O353" s="71">
        <v>1450000</v>
      </c>
      <c r="P353" s="71">
        <v>0</v>
      </c>
    </row>
    <row r="354" spans="1:16" ht="28.8" x14ac:dyDescent="0.3">
      <c r="A354" s="124"/>
      <c r="B354" s="124"/>
      <c r="C354" s="124"/>
      <c r="D354" s="124"/>
      <c r="E354" s="124"/>
      <c r="F354" s="124"/>
      <c r="G354" s="124"/>
      <c r="H354" s="72" t="s">
        <v>195</v>
      </c>
      <c r="I354" s="130">
        <v>44956</v>
      </c>
      <c r="J354" s="69" t="s">
        <v>226</v>
      </c>
      <c r="K354" s="70">
        <v>44950</v>
      </c>
      <c r="L354" s="69" t="s">
        <v>89</v>
      </c>
      <c r="M354" s="124" t="s">
        <v>93</v>
      </c>
      <c r="N354" s="69" t="s">
        <v>706</v>
      </c>
      <c r="O354" s="71">
        <v>1000000</v>
      </c>
      <c r="P354" s="71">
        <v>0</v>
      </c>
    </row>
    <row r="355" spans="1:16" ht="43.2" x14ac:dyDescent="0.3">
      <c r="A355" s="124"/>
      <c r="B355" s="124"/>
      <c r="C355" s="124"/>
      <c r="D355" s="124"/>
      <c r="E355" s="124"/>
      <c r="F355" s="124"/>
      <c r="G355" s="124"/>
      <c r="H355" s="72" t="s">
        <v>206</v>
      </c>
      <c r="I355" s="130">
        <v>44956</v>
      </c>
      <c r="J355" s="69" t="s">
        <v>225</v>
      </c>
      <c r="K355" s="70">
        <v>44939</v>
      </c>
      <c r="L355" s="123" t="s">
        <v>708</v>
      </c>
      <c r="M355" s="123" t="s">
        <v>335</v>
      </c>
      <c r="N355" s="69" t="s">
        <v>710</v>
      </c>
      <c r="O355" s="71">
        <v>1400000</v>
      </c>
      <c r="P355" s="71">
        <v>0</v>
      </c>
    </row>
    <row r="356" spans="1:16" ht="28.8" x14ac:dyDescent="0.3">
      <c r="A356" s="124"/>
      <c r="B356" s="124"/>
      <c r="C356" s="124"/>
      <c r="D356" s="124"/>
      <c r="E356" s="124"/>
      <c r="F356" s="124"/>
      <c r="G356" s="124"/>
      <c r="H356" s="72" t="s">
        <v>581</v>
      </c>
      <c r="I356" s="130">
        <v>44956</v>
      </c>
      <c r="J356" s="69" t="s">
        <v>224</v>
      </c>
      <c r="K356" s="70">
        <v>44945</v>
      </c>
      <c r="L356" s="124" t="s">
        <v>708</v>
      </c>
      <c r="M356" s="124" t="s">
        <v>335</v>
      </c>
      <c r="N356" s="69" t="s">
        <v>712</v>
      </c>
      <c r="O356" s="71">
        <v>1865000</v>
      </c>
      <c r="P356" s="71">
        <v>0</v>
      </c>
    </row>
    <row r="357" spans="1:16" ht="43.2" x14ac:dyDescent="0.3">
      <c r="A357" s="124"/>
      <c r="B357" s="124"/>
      <c r="C357" s="124"/>
      <c r="D357" s="124"/>
      <c r="E357" s="124"/>
      <c r="F357" s="124"/>
      <c r="G357" s="124"/>
      <c r="H357" s="72" t="s">
        <v>1571</v>
      </c>
      <c r="I357" s="130">
        <v>44956</v>
      </c>
      <c r="J357" s="69" t="s">
        <v>179</v>
      </c>
      <c r="K357" s="70">
        <v>44943</v>
      </c>
      <c r="L357" s="69" t="s">
        <v>681</v>
      </c>
      <c r="M357" s="69" t="s">
        <v>93</v>
      </c>
      <c r="N357" s="69" t="s">
        <v>700</v>
      </c>
      <c r="O357" s="71">
        <v>1497500</v>
      </c>
      <c r="P357" s="71">
        <v>29950</v>
      </c>
    </row>
    <row r="358" spans="1:16" ht="43.2" x14ac:dyDescent="0.3">
      <c r="A358" s="124"/>
      <c r="B358" s="124"/>
      <c r="C358" s="69" t="s">
        <v>2437</v>
      </c>
      <c r="D358" s="70">
        <v>44972</v>
      </c>
      <c r="E358" s="69" t="s">
        <v>2436</v>
      </c>
      <c r="F358" s="70">
        <v>44973</v>
      </c>
      <c r="G358" s="69" t="s">
        <v>182</v>
      </c>
      <c r="H358" s="72" t="s">
        <v>1628</v>
      </c>
      <c r="I358" s="73">
        <v>44971</v>
      </c>
      <c r="J358" s="69" t="s">
        <v>1785</v>
      </c>
      <c r="K358" s="70">
        <v>44964</v>
      </c>
      <c r="L358" s="69" t="s">
        <v>1782</v>
      </c>
      <c r="M358" s="69" t="s">
        <v>329</v>
      </c>
      <c r="N358" s="69" t="s">
        <v>1783</v>
      </c>
      <c r="O358" s="71">
        <v>1680000</v>
      </c>
      <c r="P358" s="71">
        <v>0</v>
      </c>
    </row>
    <row r="359" spans="1:16" ht="28.8" x14ac:dyDescent="0.3">
      <c r="A359" s="124"/>
      <c r="B359" s="124"/>
      <c r="C359" s="123" t="s">
        <v>2271</v>
      </c>
      <c r="D359" s="125">
        <v>44980</v>
      </c>
      <c r="E359" s="123" t="s">
        <v>2434</v>
      </c>
      <c r="F359" s="125">
        <v>44981</v>
      </c>
      <c r="G359" s="123" t="s">
        <v>220</v>
      </c>
      <c r="H359" s="72" t="s">
        <v>2119</v>
      </c>
      <c r="I359" s="129">
        <v>44979</v>
      </c>
      <c r="J359" s="69" t="s">
        <v>2224</v>
      </c>
      <c r="K359" s="70">
        <v>44963</v>
      </c>
      <c r="L359" s="69" t="s">
        <v>90</v>
      </c>
      <c r="M359" s="123" t="s">
        <v>157</v>
      </c>
      <c r="N359" s="69" t="s">
        <v>2222</v>
      </c>
      <c r="O359" s="71">
        <v>1450000</v>
      </c>
      <c r="P359" s="71">
        <v>0</v>
      </c>
    </row>
    <row r="360" spans="1:16" ht="28.8" x14ac:dyDescent="0.3">
      <c r="A360" s="124"/>
      <c r="B360" s="124"/>
      <c r="C360" s="124"/>
      <c r="D360" s="124"/>
      <c r="E360" s="124"/>
      <c r="F360" s="124"/>
      <c r="G360" s="124"/>
      <c r="H360" s="72" t="s">
        <v>2123</v>
      </c>
      <c r="I360" s="130">
        <v>44979</v>
      </c>
      <c r="J360" s="69" t="s">
        <v>2228</v>
      </c>
      <c r="K360" s="70">
        <v>44966</v>
      </c>
      <c r="L360" s="123" t="s">
        <v>89</v>
      </c>
      <c r="M360" s="124" t="s">
        <v>157</v>
      </c>
      <c r="N360" s="69" t="s">
        <v>2226</v>
      </c>
      <c r="O360" s="71">
        <v>995000</v>
      </c>
      <c r="P360" s="71">
        <v>0</v>
      </c>
    </row>
    <row r="361" spans="1:16" ht="43.2" x14ac:dyDescent="0.3">
      <c r="A361" s="124"/>
      <c r="B361" s="124"/>
      <c r="C361" s="124"/>
      <c r="D361" s="124"/>
      <c r="E361" s="124"/>
      <c r="F361" s="124"/>
      <c r="G361" s="124"/>
      <c r="H361" s="72" t="s">
        <v>2236</v>
      </c>
      <c r="I361" s="130">
        <v>44979</v>
      </c>
      <c r="J361" s="69" t="s">
        <v>2248</v>
      </c>
      <c r="K361" s="70">
        <v>44967</v>
      </c>
      <c r="L361" s="124" t="s">
        <v>89</v>
      </c>
      <c r="M361" s="69" t="s">
        <v>91</v>
      </c>
      <c r="N361" s="69" t="s">
        <v>2246</v>
      </c>
      <c r="O361" s="71">
        <v>996000</v>
      </c>
      <c r="P361" s="71">
        <v>0</v>
      </c>
    </row>
    <row r="362" spans="1:16" ht="43.2" x14ac:dyDescent="0.3">
      <c r="A362" s="124"/>
      <c r="B362" s="124"/>
      <c r="C362" s="124"/>
      <c r="D362" s="124"/>
      <c r="E362" s="124"/>
      <c r="F362" s="124"/>
      <c r="G362" s="124"/>
      <c r="H362" s="72" t="s">
        <v>2240</v>
      </c>
      <c r="I362" s="130">
        <v>44979</v>
      </c>
      <c r="J362" s="69" t="s">
        <v>2257</v>
      </c>
      <c r="K362" s="70">
        <v>44956</v>
      </c>
      <c r="L362" s="123" t="s">
        <v>2253</v>
      </c>
      <c r="M362" s="123" t="s">
        <v>332</v>
      </c>
      <c r="N362" s="69" t="s">
        <v>2255</v>
      </c>
      <c r="O362" s="71">
        <v>2010000</v>
      </c>
      <c r="P362" s="71">
        <v>0</v>
      </c>
    </row>
    <row r="363" spans="1:16" ht="43.2" x14ac:dyDescent="0.3">
      <c r="A363" s="124"/>
      <c r="B363" s="124"/>
      <c r="C363" s="124"/>
      <c r="D363" s="124"/>
      <c r="E363" s="124"/>
      <c r="F363" s="124"/>
      <c r="G363" s="124"/>
      <c r="H363" s="72" t="s">
        <v>2244</v>
      </c>
      <c r="I363" s="130">
        <v>44979</v>
      </c>
      <c r="J363" s="69" t="s">
        <v>2260</v>
      </c>
      <c r="K363" s="70">
        <v>44971</v>
      </c>
      <c r="L363" s="124" t="s">
        <v>2253</v>
      </c>
      <c r="M363" s="124" t="s">
        <v>332</v>
      </c>
      <c r="N363" s="69" t="s">
        <v>2258</v>
      </c>
      <c r="O363" s="71">
        <v>1680000</v>
      </c>
      <c r="P363" s="71">
        <v>0</v>
      </c>
    </row>
    <row r="364" spans="1:16" ht="43.2" x14ac:dyDescent="0.3">
      <c r="A364" s="124"/>
      <c r="B364" s="124"/>
      <c r="C364" s="124"/>
      <c r="D364" s="124"/>
      <c r="E364" s="124"/>
      <c r="F364" s="124"/>
      <c r="G364" s="124"/>
      <c r="H364" s="72" t="s">
        <v>2257</v>
      </c>
      <c r="I364" s="130">
        <v>44979</v>
      </c>
      <c r="J364" s="69" t="s">
        <v>2269</v>
      </c>
      <c r="K364" s="70">
        <v>44974</v>
      </c>
      <c r="L364" s="69" t="s">
        <v>708</v>
      </c>
      <c r="M364" s="69" t="s">
        <v>335</v>
      </c>
      <c r="N364" s="69" t="s">
        <v>2267</v>
      </c>
      <c r="O364" s="71">
        <v>1680000</v>
      </c>
      <c r="P364" s="71">
        <v>0</v>
      </c>
    </row>
    <row r="365" spans="1:16" ht="43.2" x14ac:dyDescent="0.3">
      <c r="A365" s="124"/>
      <c r="B365" s="124"/>
      <c r="C365" s="124"/>
      <c r="D365" s="124"/>
      <c r="E365" s="124"/>
      <c r="F365" s="124"/>
      <c r="G365" s="124"/>
      <c r="H365" s="72" t="s">
        <v>2260</v>
      </c>
      <c r="I365" s="130">
        <v>44979</v>
      </c>
      <c r="J365" s="69" t="s">
        <v>2252</v>
      </c>
      <c r="K365" s="125">
        <v>44979</v>
      </c>
      <c r="L365" s="69" t="s">
        <v>354</v>
      </c>
      <c r="M365" s="69" t="s">
        <v>91</v>
      </c>
      <c r="N365" s="69" t="s">
        <v>2249</v>
      </c>
      <c r="O365" s="71">
        <v>308000</v>
      </c>
      <c r="P365" s="71">
        <v>0</v>
      </c>
    </row>
    <row r="366" spans="1:16" ht="43.2" x14ac:dyDescent="0.3">
      <c r="A366" s="124"/>
      <c r="B366" s="124"/>
      <c r="C366" s="124"/>
      <c r="D366" s="124"/>
      <c r="E366" s="124"/>
      <c r="F366" s="124"/>
      <c r="G366" s="124"/>
      <c r="H366" s="72" t="s">
        <v>2266</v>
      </c>
      <c r="I366" s="130">
        <v>44979</v>
      </c>
      <c r="J366" s="69" t="s">
        <v>2263</v>
      </c>
      <c r="K366" s="126">
        <v>44979</v>
      </c>
      <c r="L366" s="69" t="s">
        <v>2253</v>
      </c>
      <c r="M366" s="69" t="s">
        <v>332</v>
      </c>
      <c r="N366" s="69" t="s">
        <v>2261</v>
      </c>
      <c r="O366" s="71">
        <v>1810000</v>
      </c>
      <c r="P366" s="71">
        <v>0</v>
      </c>
    </row>
    <row r="367" spans="1:16" ht="43.2" x14ac:dyDescent="0.3">
      <c r="A367" s="124"/>
      <c r="B367" s="124"/>
      <c r="C367" s="124"/>
      <c r="D367" s="124"/>
      <c r="E367" s="124"/>
      <c r="F367" s="124"/>
      <c r="G367" s="124"/>
      <c r="H367" s="72" t="s">
        <v>2248</v>
      </c>
      <c r="I367" s="130">
        <v>44979</v>
      </c>
      <c r="J367" s="69" t="s">
        <v>2266</v>
      </c>
      <c r="K367" s="70">
        <v>44974</v>
      </c>
      <c r="L367" s="69" t="s">
        <v>354</v>
      </c>
      <c r="M367" s="69" t="s">
        <v>93</v>
      </c>
      <c r="N367" s="69" t="s">
        <v>2264</v>
      </c>
      <c r="O367" s="71">
        <v>264000</v>
      </c>
      <c r="P367" s="71">
        <v>0</v>
      </c>
    </row>
    <row r="368" spans="1:16" ht="43.2" x14ac:dyDescent="0.3">
      <c r="A368" s="124"/>
      <c r="B368" s="124"/>
      <c r="C368" s="124"/>
      <c r="D368" s="124"/>
      <c r="E368" s="124"/>
      <c r="F368" s="124"/>
      <c r="G368" s="124"/>
      <c r="H368" s="72" t="s">
        <v>2232</v>
      </c>
      <c r="I368" s="130">
        <v>44979</v>
      </c>
      <c r="J368" s="69" t="s">
        <v>2244</v>
      </c>
      <c r="K368" s="70">
        <v>44964</v>
      </c>
      <c r="L368" s="69" t="s">
        <v>90</v>
      </c>
      <c r="M368" s="123" t="s">
        <v>91</v>
      </c>
      <c r="N368" s="69" t="s">
        <v>2242</v>
      </c>
      <c r="O368" s="71">
        <v>1495000</v>
      </c>
      <c r="P368" s="71">
        <v>0</v>
      </c>
    </row>
    <row r="369" spans="1:16" ht="43.2" x14ac:dyDescent="0.3">
      <c r="A369" s="124"/>
      <c r="B369" s="124"/>
      <c r="C369" s="124"/>
      <c r="D369" s="124"/>
      <c r="E369" s="124"/>
      <c r="F369" s="124"/>
      <c r="G369" s="124"/>
      <c r="H369" s="72" t="s">
        <v>2228</v>
      </c>
      <c r="I369" s="130">
        <v>44979</v>
      </c>
      <c r="J369" s="69" t="s">
        <v>2240</v>
      </c>
      <c r="K369" s="70">
        <v>44960</v>
      </c>
      <c r="L369" s="69" t="s">
        <v>681</v>
      </c>
      <c r="M369" s="124" t="s">
        <v>91</v>
      </c>
      <c r="N369" s="69" t="s">
        <v>2238</v>
      </c>
      <c r="O369" s="71">
        <v>1500000</v>
      </c>
      <c r="P369" s="71">
        <v>30000</v>
      </c>
    </row>
    <row r="370" spans="1:16" ht="43.2" x14ac:dyDescent="0.3">
      <c r="A370" s="124"/>
      <c r="B370" s="124"/>
      <c r="C370" s="124"/>
      <c r="D370" s="124"/>
      <c r="E370" s="124"/>
      <c r="F370" s="124"/>
      <c r="G370" s="124"/>
      <c r="H370" s="72" t="s">
        <v>2224</v>
      </c>
      <c r="I370" s="130">
        <v>44979</v>
      </c>
      <c r="J370" s="69" t="s">
        <v>2236</v>
      </c>
      <c r="K370" s="70">
        <v>44971</v>
      </c>
      <c r="L370" s="123" t="s">
        <v>354</v>
      </c>
      <c r="M370" s="124" t="s">
        <v>91</v>
      </c>
      <c r="N370" s="69" t="s">
        <v>2234</v>
      </c>
      <c r="O370" s="71">
        <v>264000</v>
      </c>
      <c r="P370" s="71">
        <v>0</v>
      </c>
    </row>
    <row r="371" spans="1:16" ht="28.8" x14ac:dyDescent="0.3">
      <c r="A371" s="124"/>
      <c r="B371" s="124"/>
      <c r="C371" s="124"/>
      <c r="D371" s="124"/>
      <c r="E371" s="124"/>
      <c r="F371" s="124"/>
      <c r="G371" s="124"/>
      <c r="H371" s="72" t="s">
        <v>2220</v>
      </c>
      <c r="I371" s="130">
        <v>44979</v>
      </c>
      <c r="J371" s="69" t="s">
        <v>2232</v>
      </c>
      <c r="K371" s="70">
        <v>44960</v>
      </c>
      <c r="L371" s="124" t="s">
        <v>354</v>
      </c>
      <c r="M371" s="124" t="s">
        <v>91</v>
      </c>
      <c r="N371" s="69" t="s">
        <v>2230</v>
      </c>
      <c r="O371" s="71">
        <v>484000</v>
      </c>
      <c r="P371" s="71">
        <v>0</v>
      </c>
    </row>
    <row r="372" spans="1:16" ht="43.2" x14ac:dyDescent="0.3">
      <c r="A372" s="124"/>
      <c r="B372" s="124"/>
      <c r="C372" s="124"/>
      <c r="D372" s="124"/>
      <c r="E372" s="124"/>
      <c r="F372" s="124"/>
      <c r="G372" s="124"/>
      <c r="H372" s="72" t="s">
        <v>1926</v>
      </c>
      <c r="I372" s="130">
        <v>44979</v>
      </c>
      <c r="J372" s="69" t="s">
        <v>2220</v>
      </c>
      <c r="K372" s="70">
        <v>44958</v>
      </c>
      <c r="L372" s="69" t="s">
        <v>267</v>
      </c>
      <c r="M372" s="69" t="s">
        <v>157</v>
      </c>
      <c r="N372" s="69" t="s">
        <v>2218</v>
      </c>
      <c r="O372" s="71">
        <v>1480000</v>
      </c>
      <c r="P372" s="71">
        <v>29600</v>
      </c>
    </row>
    <row r="373" spans="1:16" ht="28.8" x14ac:dyDescent="0.3">
      <c r="A373" s="124"/>
      <c r="B373" s="124"/>
      <c r="C373" s="123" t="s">
        <v>2853</v>
      </c>
      <c r="D373" s="125" t="s">
        <v>714</v>
      </c>
      <c r="E373" s="123" t="s">
        <v>714</v>
      </c>
      <c r="F373" s="125" t="s">
        <v>714</v>
      </c>
      <c r="G373" s="123" t="s">
        <v>620</v>
      </c>
      <c r="H373" s="72" t="s">
        <v>2544</v>
      </c>
      <c r="I373" s="129">
        <v>44992</v>
      </c>
      <c r="J373" s="69" t="s">
        <v>2682</v>
      </c>
      <c r="K373" s="70">
        <v>44970</v>
      </c>
      <c r="L373" s="69" t="s">
        <v>89</v>
      </c>
      <c r="M373" s="123" t="s">
        <v>93</v>
      </c>
      <c r="N373" s="69" t="s">
        <v>2680</v>
      </c>
      <c r="O373" s="71">
        <v>992000</v>
      </c>
      <c r="P373" s="71">
        <v>0</v>
      </c>
    </row>
    <row r="374" spans="1:16" ht="28.8" x14ac:dyDescent="0.3">
      <c r="A374" s="124"/>
      <c r="B374" s="124"/>
      <c r="C374" s="124"/>
      <c r="D374" s="124"/>
      <c r="E374" s="124"/>
      <c r="F374" s="124"/>
      <c r="G374" s="124"/>
      <c r="H374" s="72" t="s">
        <v>2838</v>
      </c>
      <c r="I374" s="130">
        <v>44992</v>
      </c>
      <c r="J374" s="69" t="s">
        <v>2679</v>
      </c>
      <c r="K374" s="70">
        <v>44985</v>
      </c>
      <c r="L374" s="69" t="s">
        <v>90</v>
      </c>
      <c r="M374" s="124" t="s">
        <v>93</v>
      </c>
      <c r="N374" s="69" t="s">
        <v>2677</v>
      </c>
      <c r="O374" s="71">
        <v>1450000</v>
      </c>
      <c r="P374" s="71">
        <v>0</v>
      </c>
    </row>
    <row r="375" spans="1:16" ht="43.2" x14ac:dyDescent="0.3">
      <c r="A375" s="124"/>
      <c r="B375" s="124"/>
      <c r="C375" s="124"/>
      <c r="D375" s="124"/>
      <c r="E375" s="124"/>
      <c r="F375" s="124"/>
      <c r="G375" s="124"/>
      <c r="H375" s="72" t="s">
        <v>2836</v>
      </c>
      <c r="I375" s="130">
        <v>44992</v>
      </c>
      <c r="J375" s="69" t="s">
        <v>2676</v>
      </c>
      <c r="K375" s="70">
        <v>44979</v>
      </c>
      <c r="L375" s="69" t="s">
        <v>681</v>
      </c>
      <c r="M375" s="124" t="s">
        <v>93</v>
      </c>
      <c r="N375" s="69" t="s">
        <v>2674</v>
      </c>
      <c r="O375" s="71">
        <v>1480000</v>
      </c>
      <c r="P375" s="71">
        <v>29600</v>
      </c>
    </row>
    <row r="376" spans="1:16" ht="43.2" x14ac:dyDescent="0.3">
      <c r="A376" s="124"/>
      <c r="B376" s="124"/>
      <c r="C376" s="124"/>
      <c r="D376" s="124"/>
      <c r="E376" s="124"/>
      <c r="F376" s="124"/>
      <c r="G376" s="124"/>
      <c r="H376" s="72" t="s">
        <v>2834</v>
      </c>
      <c r="I376" s="130">
        <v>44992</v>
      </c>
      <c r="J376" s="69" t="s">
        <v>2673</v>
      </c>
      <c r="K376" s="125">
        <v>44987</v>
      </c>
      <c r="L376" s="69" t="s">
        <v>89</v>
      </c>
      <c r="M376" s="123" t="s">
        <v>87</v>
      </c>
      <c r="N376" s="69" t="s">
        <v>2671</v>
      </c>
      <c r="O376" s="71">
        <v>989000</v>
      </c>
      <c r="P376" s="71">
        <v>0</v>
      </c>
    </row>
    <row r="377" spans="1:16" ht="43.2" x14ac:dyDescent="0.3">
      <c r="A377" s="124"/>
      <c r="B377" s="124"/>
      <c r="C377" s="124"/>
      <c r="D377" s="124"/>
      <c r="E377" s="124"/>
      <c r="F377" s="124"/>
      <c r="G377" s="124"/>
      <c r="H377" s="72" t="s">
        <v>2541</v>
      </c>
      <c r="I377" s="130">
        <v>44992</v>
      </c>
      <c r="J377" s="69" t="s">
        <v>2670</v>
      </c>
      <c r="K377" s="126">
        <v>44987</v>
      </c>
      <c r="L377" s="69" t="s">
        <v>90</v>
      </c>
      <c r="M377" s="124" t="s">
        <v>87</v>
      </c>
      <c r="N377" s="69" t="s">
        <v>2668</v>
      </c>
      <c r="O377" s="71">
        <v>1495000</v>
      </c>
      <c r="P377" s="71">
        <v>0</v>
      </c>
    </row>
    <row r="378" spans="1:16" ht="43.2" x14ac:dyDescent="0.3">
      <c r="A378" s="124"/>
      <c r="B378" s="124"/>
      <c r="C378" s="124"/>
      <c r="D378" s="124"/>
      <c r="E378" s="124"/>
      <c r="F378" s="124"/>
      <c r="G378" s="124"/>
      <c r="H378" s="72" t="s">
        <v>2831</v>
      </c>
      <c r="I378" s="130">
        <v>44992</v>
      </c>
      <c r="J378" s="69" t="s">
        <v>2667</v>
      </c>
      <c r="K378" s="70">
        <v>44986</v>
      </c>
      <c r="L378" s="69" t="s">
        <v>267</v>
      </c>
      <c r="M378" s="124" t="s">
        <v>87</v>
      </c>
      <c r="N378" s="69" t="s">
        <v>2665</v>
      </c>
      <c r="O378" s="71">
        <v>1485000</v>
      </c>
      <c r="P378" s="71">
        <v>29700</v>
      </c>
    </row>
    <row r="379" spans="1:16" ht="43.2" x14ac:dyDescent="0.3">
      <c r="A379" s="124"/>
      <c r="B379" s="124"/>
      <c r="C379" s="124"/>
      <c r="D379" s="124"/>
      <c r="E379" s="124"/>
      <c r="F379" s="124"/>
      <c r="G379" s="124"/>
      <c r="H379" s="72" t="s">
        <v>2538</v>
      </c>
      <c r="I379" s="130">
        <v>44992</v>
      </c>
      <c r="J379" s="69" t="s">
        <v>2664</v>
      </c>
      <c r="K379" s="70">
        <v>44980</v>
      </c>
      <c r="L379" s="69" t="s">
        <v>1782</v>
      </c>
      <c r="M379" s="69" t="s">
        <v>329</v>
      </c>
      <c r="N379" s="69" t="s">
        <v>2662</v>
      </c>
      <c r="O379" s="71">
        <v>1120000</v>
      </c>
      <c r="P379" s="71">
        <v>0</v>
      </c>
    </row>
    <row r="380" spans="1:16" x14ac:dyDescent="0.3">
      <c r="A380" s="124"/>
      <c r="B380" s="123" t="s">
        <v>430</v>
      </c>
      <c r="C380" s="124"/>
      <c r="D380" s="124"/>
      <c r="E380" s="124"/>
      <c r="F380" s="124"/>
      <c r="G380" s="124"/>
      <c r="H380" s="124"/>
      <c r="I380" s="124"/>
      <c r="J380" s="124"/>
      <c r="K380" s="124"/>
      <c r="L380" s="124"/>
      <c r="M380" s="124"/>
      <c r="N380" s="124"/>
      <c r="O380" s="71">
        <v>82259600</v>
      </c>
      <c r="P380" s="71">
        <v>316530</v>
      </c>
    </row>
    <row r="381" spans="1:16" ht="43.2" x14ac:dyDescent="0.3">
      <c r="A381" s="124"/>
      <c r="B381" s="123" t="s">
        <v>66</v>
      </c>
      <c r="C381" s="123" t="s">
        <v>714</v>
      </c>
      <c r="D381" s="125" t="s">
        <v>714</v>
      </c>
      <c r="E381" s="123" t="s">
        <v>714</v>
      </c>
      <c r="F381" s="125" t="s">
        <v>714</v>
      </c>
      <c r="G381" s="123" t="s">
        <v>714</v>
      </c>
      <c r="H381" s="127" t="s">
        <v>2855</v>
      </c>
      <c r="I381" s="127" t="s">
        <v>714</v>
      </c>
      <c r="J381" s="69" t="s">
        <v>3063</v>
      </c>
      <c r="K381" s="70">
        <v>45012</v>
      </c>
      <c r="L381" s="123" t="s">
        <v>131</v>
      </c>
      <c r="M381" s="123" t="s">
        <v>130</v>
      </c>
      <c r="N381" s="69" t="s">
        <v>3060</v>
      </c>
      <c r="O381" s="71">
        <v>460000</v>
      </c>
      <c r="P381" s="71">
        <v>0</v>
      </c>
    </row>
    <row r="382" spans="1:16" ht="57.6" x14ac:dyDescent="0.3">
      <c r="A382" s="124"/>
      <c r="B382" s="124"/>
      <c r="C382" s="124"/>
      <c r="D382" s="124"/>
      <c r="E382" s="124"/>
      <c r="F382" s="124"/>
      <c r="G382" s="124"/>
      <c r="H382" s="128"/>
      <c r="I382" s="128"/>
      <c r="J382" s="69" t="s">
        <v>3068</v>
      </c>
      <c r="K382" s="125">
        <v>45019</v>
      </c>
      <c r="L382" s="124" t="s">
        <v>131</v>
      </c>
      <c r="M382" s="124" t="s">
        <v>130</v>
      </c>
      <c r="N382" s="69" t="s">
        <v>3065</v>
      </c>
      <c r="O382" s="71">
        <v>1328000</v>
      </c>
      <c r="P382" s="71">
        <v>0</v>
      </c>
    </row>
    <row r="383" spans="1:16" ht="43.2" x14ac:dyDescent="0.3">
      <c r="A383" s="124"/>
      <c r="B383" s="124"/>
      <c r="C383" s="124"/>
      <c r="D383" s="124"/>
      <c r="E383" s="124"/>
      <c r="F383" s="124"/>
      <c r="G383" s="124"/>
      <c r="H383" s="128"/>
      <c r="I383" s="128"/>
      <c r="J383" s="69" t="s">
        <v>3071</v>
      </c>
      <c r="K383" s="126">
        <v>45019</v>
      </c>
      <c r="L383" s="124" t="s">
        <v>131</v>
      </c>
      <c r="M383" s="124" t="s">
        <v>130</v>
      </c>
      <c r="N383" s="69" t="s">
        <v>3069</v>
      </c>
      <c r="O383" s="71">
        <v>757000</v>
      </c>
      <c r="P383" s="71">
        <v>0</v>
      </c>
    </row>
    <row r="384" spans="1:16" ht="28.8" x14ac:dyDescent="0.3">
      <c r="A384" s="124"/>
      <c r="B384" s="124"/>
      <c r="C384" s="124"/>
      <c r="D384" s="124"/>
      <c r="E384" s="124"/>
      <c r="F384" s="124"/>
      <c r="G384" s="124"/>
      <c r="H384" s="128"/>
      <c r="I384" s="128"/>
      <c r="J384" s="69" t="s">
        <v>3074</v>
      </c>
      <c r="K384" s="126">
        <v>45019</v>
      </c>
      <c r="L384" s="124" t="s">
        <v>131</v>
      </c>
      <c r="M384" s="124" t="s">
        <v>130</v>
      </c>
      <c r="N384" s="69" t="s">
        <v>3072</v>
      </c>
      <c r="O384" s="71">
        <v>530000</v>
      </c>
      <c r="P384" s="71">
        <v>0</v>
      </c>
    </row>
    <row r="385" spans="1:16" ht="43.2" x14ac:dyDescent="0.3">
      <c r="A385" s="124"/>
      <c r="B385" s="124"/>
      <c r="C385" s="124"/>
      <c r="D385" s="124"/>
      <c r="E385" s="124"/>
      <c r="F385" s="124"/>
      <c r="G385" s="124"/>
      <c r="H385" s="128"/>
      <c r="I385" s="128"/>
      <c r="J385" s="69" t="s">
        <v>3078</v>
      </c>
      <c r="K385" s="70">
        <v>45011</v>
      </c>
      <c r="L385" s="69" t="s">
        <v>135</v>
      </c>
      <c r="M385" s="124" t="s">
        <v>130</v>
      </c>
      <c r="N385" s="69" t="s">
        <v>3075</v>
      </c>
      <c r="O385" s="71">
        <v>443127</v>
      </c>
      <c r="P385" s="71">
        <v>0</v>
      </c>
    </row>
    <row r="386" spans="1:16" ht="43.2" x14ac:dyDescent="0.3">
      <c r="A386" s="124"/>
      <c r="B386" s="124"/>
      <c r="C386" s="124"/>
      <c r="D386" s="124"/>
      <c r="E386" s="124"/>
      <c r="F386" s="124"/>
      <c r="G386" s="124"/>
      <c r="H386" s="128"/>
      <c r="I386" s="128"/>
      <c r="J386" s="69" t="s">
        <v>3081</v>
      </c>
      <c r="K386" s="70">
        <v>45019</v>
      </c>
      <c r="L386" s="69" t="s">
        <v>204</v>
      </c>
      <c r="M386" s="124" t="s">
        <v>130</v>
      </c>
      <c r="N386" s="69" t="s">
        <v>3079</v>
      </c>
      <c r="O386" s="71">
        <v>360720</v>
      </c>
      <c r="P386" s="71">
        <v>0</v>
      </c>
    </row>
    <row r="387" spans="1:16" ht="43.2" x14ac:dyDescent="0.3">
      <c r="A387" s="124"/>
      <c r="B387" s="124"/>
      <c r="C387" s="124"/>
      <c r="D387" s="124"/>
      <c r="E387" s="124"/>
      <c r="F387" s="124"/>
      <c r="G387" s="124"/>
      <c r="H387" s="128"/>
      <c r="I387" s="128"/>
      <c r="J387" s="69" t="s">
        <v>3115</v>
      </c>
      <c r="K387" s="70">
        <v>45012</v>
      </c>
      <c r="L387" s="69" t="s">
        <v>140</v>
      </c>
      <c r="M387" s="69" t="s">
        <v>139</v>
      </c>
      <c r="N387" s="69" t="s">
        <v>3113</v>
      </c>
      <c r="O387" s="71">
        <v>840000</v>
      </c>
      <c r="P387" s="71">
        <v>0</v>
      </c>
    </row>
    <row r="388" spans="1:16" ht="28.8" x14ac:dyDescent="0.3">
      <c r="A388" s="124"/>
      <c r="B388" s="124"/>
      <c r="C388" s="124"/>
      <c r="D388" s="124"/>
      <c r="E388" s="124"/>
      <c r="F388" s="124"/>
      <c r="G388" s="124"/>
      <c r="H388" s="128"/>
      <c r="I388" s="128"/>
      <c r="J388" s="69" t="s">
        <v>3118</v>
      </c>
      <c r="K388" s="125">
        <v>45019</v>
      </c>
      <c r="L388" s="69" t="s">
        <v>258</v>
      </c>
      <c r="M388" s="69" t="s">
        <v>257</v>
      </c>
      <c r="N388" s="69" t="s">
        <v>3116</v>
      </c>
      <c r="O388" s="71">
        <v>4950000</v>
      </c>
      <c r="P388" s="71">
        <v>579730</v>
      </c>
    </row>
    <row r="389" spans="1:16" ht="43.2" x14ac:dyDescent="0.3">
      <c r="A389" s="124"/>
      <c r="B389" s="124"/>
      <c r="C389" s="124"/>
      <c r="D389" s="124"/>
      <c r="E389" s="124"/>
      <c r="F389" s="124"/>
      <c r="G389" s="124"/>
      <c r="H389" s="128"/>
      <c r="I389" s="128"/>
      <c r="J389" s="123" t="s">
        <v>3121</v>
      </c>
      <c r="K389" s="126">
        <v>45019</v>
      </c>
      <c r="L389" s="69" t="s">
        <v>151</v>
      </c>
      <c r="M389" s="123" t="s">
        <v>144</v>
      </c>
      <c r="N389" s="69" t="s">
        <v>3119</v>
      </c>
      <c r="O389" s="71">
        <v>1800000</v>
      </c>
      <c r="P389" s="71">
        <v>0</v>
      </c>
    </row>
    <row r="390" spans="1:16" ht="43.2" x14ac:dyDescent="0.3">
      <c r="A390" s="124"/>
      <c r="B390" s="124"/>
      <c r="C390" s="124"/>
      <c r="D390" s="124"/>
      <c r="E390" s="124"/>
      <c r="F390" s="124"/>
      <c r="G390" s="124"/>
      <c r="H390" s="128"/>
      <c r="I390" s="128"/>
      <c r="J390" s="124"/>
      <c r="K390" s="124"/>
      <c r="L390" s="123" t="s">
        <v>145</v>
      </c>
      <c r="M390" s="124" t="s">
        <v>144</v>
      </c>
      <c r="N390" s="69" t="s">
        <v>3119</v>
      </c>
      <c r="O390" s="71">
        <v>6356000</v>
      </c>
      <c r="P390" s="71">
        <v>0</v>
      </c>
    </row>
    <row r="391" spans="1:16" ht="43.2" x14ac:dyDescent="0.3">
      <c r="A391" s="124"/>
      <c r="B391" s="124"/>
      <c r="C391" s="124"/>
      <c r="D391" s="124"/>
      <c r="E391" s="124"/>
      <c r="F391" s="124"/>
      <c r="G391" s="124"/>
      <c r="H391" s="128"/>
      <c r="I391" s="128"/>
      <c r="J391" s="69" t="s">
        <v>3124</v>
      </c>
      <c r="K391" s="70">
        <v>45001</v>
      </c>
      <c r="L391" s="124" t="s">
        <v>145</v>
      </c>
      <c r="M391" s="124" t="s">
        <v>144</v>
      </c>
      <c r="N391" s="69" t="s">
        <v>3122</v>
      </c>
      <c r="O391" s="71">
        <v>400000</v>
      </c>
      <c r="P391" s="71">
        <v>0</v>
      </c>
    </row>
    <row r="392" spans="1:16" ht="43.2" x14ac:dyDescent="0.3">
      <c r="A392" s="124"/>
      <c r="B392" s="124"/>
      <c r="C392" s="124"/>
      <c r="D392" s="124"/>
      <c r="E392" s="124"/>
      <c r="F392" s="124"/>
      <c r="G392" s="124"/>
      <c r="H392" s="128"/>
      <c r="I392" s="128"/>
      <c r="J392" s="69" t="s">
        <v>3128</v>
      </c>
      <c r="K392" s="70">
        <v>44989</v>
      </c>
      <c r="L392" s="123" t="s">
        <v>203</v>
      </c>
      <c r="M392" s="124" t="s">
        <v>144</v>
      </c>
      <c r="N392" s="69" t="s">
        <v>3125</v>
      </c>
      <c r="O392" s="71">
        <v>481000</v>
      </c>
      <c r="P392" s="71">
        <v>0</v>
      </c>
    </row>
    <row r="393" spans="1:16" ht="43.2" x14ac:dyDescent="0.3">
      <c r="A393" s="124"/>
      <c r="B393" s="124"/>
      <c r="C393" s="124"/>
      <c r="D393" s="124"/>
      <c r="E393" s="124"/>
      <c r="F393" s="124"/>
      <c r="G393" s="124"/>
      <c r="H393" s="128"/>
      <c r="I393" s="128"/>
      <c r="J393" s="69" t="s">
        <v>3132</v>
      </c>
      <c r="K393" s="70">
        <v>45014</v>
      </c>
      <c r="L393" s="124" t="s">
        <v>203</v>
      </c>
      <c r="M393" s="124" t="s">
        <v>144</v>
      </c>
      <c r="N393" s="69" t="s">
        <v>3129</v>
      </c>
      <c r="O393" s="71">
        <v>310000</v>
      </c>
      <c r="P393" s="71">
        <v>0</v>
      </c>
    </row>
    <row r="394" spans="1:16" ht="43.2" x14ac:dyDescent="0.3">
      <c r="A394" s="124"/>
      <c r="B394" s="124"/>
      <c r="C394" s="124"/>
      <c r="D394" s="124"/>
      <c r="E394" s="124"/>
      <c r="F394" s="124"/>
      <c r="G394" s="124"/>
      <c r="H394" s="128"/>
      <c r="I394" s="128"/>
      <c r="J394" s="123" t="s">
        <v>3135</v>
      </c>
      <c r="K394" s="125">
        <v>45019</v>
      </c>
      <c r="L394" s="69" t="s">
        <v>2631</v>
      </c>
      <c r="M394" s="123" t="s">
        <v>149</v>
      </c>
      <c r="N394" s="69" t="s">
        <v>3133</v>
      </c>
      <c r="O394" s="71">
        <v>324000</v>
      </c>
      <c r="P394" s="71">
        <v>518400</v>
      </c>
    </row>
    <row r="395" spans="1:16" ht="43.2" x14ac:dyDescent="0.3">
      <c r="A395" s="124"/>
      <c r="B395" s="124"/>
      <c r="C395" s="124"/>
      <c r="D395" s="124"/>
      <c r="E395" s="124"/>
      <c r="F395" s="124"/>
      <c r="G395" s="124"/>
      <c r="H395" s="128"/>
      <c r="I395" s="128"/>
      <c r="J395" s="124"/>
      <c r="K395" s="124"/>
      <c r="L395" s="69" t="s">
        <v>2624</v>
      </c>
      <c r="M395" s="124" t="s">
        <v>149</v>
      </c>
      <c r="N395" s="69" t="s">
        <v>3133</v>
      </c>
      <c r="O395" s="71">
        <v>2920000</v>
      </c>
      <c r="P395" s="71">
        <v>518400</v>
      </c>
    </row>
    <row r="396" spans="1:16" ht="43.2" x14ac:dyDescent="0.3">
      <c r="A396" s="124"/>
      <c r="B396" s="124"/>
      <c r="C396" s="124"/>
      <c r="D396" s="124"/>
      <c r="E396" s="124"/>
      <c r="F396" s="124"/>
      <c r="G396" s="124"/>
      <c r="H396" s="128"/>
      <c r="I396" s="128"/>
      <c r="J396" s="124"/>
      <c r="K396" s="124"/>
      <c r="L396" s="69" t="s">
        <v>2633</v>
      </c>
      <c r="M396" s="124" t="s">
        <v>149</v>
      </c>
      <c r="N396" s="69" t="s">
        <v>3133</v>
      </c>
      <c r="O396" s="71">
        <v>324000</v>
      </c>
      <c r="P396" s="71">
        <v>518400</v>
      </c>
    </row>
    <row r="397" spans="1:16" ht="43.2" x14ac:dyDescent="0.3">
      <c r="A397" s="124"/>
      <c r="B397" s="124"/>
      <c r="C397" s="124"/>
      <c r="D397" s="124"/>
      <c r="E397" s="124"/>
      <c r="F397" s="124"/>
      <c r="G397" s="124"/>
      <c r="H397" s="128"/>
      <c r="I397" s="128"/>
      <c r="J397" s="124"/>
      <c r="K397" s="124"/>
      <c r="L397" s="69" t="s">
        <v>2635</v>
      </c>
      <c r="M397" s="124" t="s">
        <v>149</v>
      </c>
      <c r="N397" s="69" t="s">
        <v>3133</v>
      </c>
      <c r="O397" s="71">
        <v>680000</v>
      </c>
      <c r="P397" s="71">
        <v>518400</v>
      </c>
    </row>
    <row r="398" spans="1:16" ht="43.2" x14ac:dyDescent="0.3">
      <c r="A398" s="124"/>
      <c r="B398" s="124"/>
      <c r="C398" s="124"/>
      <c r="D398" s="124"/>
      <c r="E398" s="124"/>
      <c r="F398" s="124"/>
      <c r="G398" s="124"/>
      <c r="H398" s="128"/>
      <c r="I398" s="128"/>
      <c r="J398" s="124"/>
      <c r="K398" s="124"/>
      <c r="L398" s="69" t="s">
        <v>2637</v>
      </c>
      <c r="M398" s="124" t="s">
        <v>149</v>
      </c>
      <c r="N398" s="69" t="s">
        <v>3133</v>
      </c>
      <c r="O398" s="71">
        <v>200000</v>
      </c>
      <c r="P398" s="71">
        <v>518400</v>
      </c>
    </row>
    <row r="399" spans="1:16" ht="43.2" x14ac:dyDescent="0.3">
      <c r="A399" s="124"/>
      <c r="B399" s="124"/>
      <c r="C399" s="124"/>
      <c r="D399" s="124"/>
      <c r="E399" s="124"/>
      <c r="F399" s="124"/>
      <c r="G399" s="124"/>
      <c r="H399" s="128"/>
      <c r="I399" s="128"/>
      <c r="J399" s="124"/>
      <c r="K399" s="124"/>
      <c r="L399" s="69" t="s">
        <v>2639</v>
      </c>
      <c r="M399" s="124" t="s">
        <v>149</v>
      </c>
      <c r="N399" s="69" t="s">
        <v>3133</v>
      </c>
      <c r="O399" s="71">
        <v>80000</v>
      </c>
      <c r="P399" s="71">
        <v>518400</v>
      </c>
    </row>
    <row r="400" spans="1:16" ht="43.2" x14ac:dyDescent="0.3">
      <c r="A400" s="124"/>
      <c r="B400" s="124"/>
      <c r="C400" s="124"/>
      <c r="D400" s="124"/>
      <c r="E400" s="124"/>
      <c r="F400" s="124"/>
      <c r="G400" s="124"/>
      <c r="H400" s="128"/>
      <c r="I400" s="128"/>
      <c r="J400" s="124"/>
      <c r="K400" s="124"/>
      <c r="L400" s="69" t="s">
        <v>2641</v>
      </c>
      <c r="M400" s="124" t="s">
        <v>149</v>
      </c>
      <c r="N400" s="69" t="s">
        <v>3133</v>
      </c>
      <c r="O400" s="71">
        <v>200000</v>
      </c>
      <c r="P400" s="71">
        <v>518400</v>
      </c>
    </row>
    <row r="401" spans="1:16" ht="43.2" x14ac:dyDescent="0.3">
      <c r="A401" s="124"/>
      <c r="B401" s="124"/>
      <c r="C401" s="124"/>
      <c r="D401" s="124"/>
      <c r="E401" s="124"/>
      <c r="F401" s="124"/>
      <c r="G401" s="124"/>
      <c r="H401" s="128"/>
      <c r="I401" s="128"/>
      <c r="J401" s="123" t="s">
        <v>3088</v>
      </c>
      <c r="K401" s="126">
        <v>45019</v>
      </c>
      <c r="L401" s="69" t="s">
        <v>249</v>
      </c>
      <c r="M401" s="123" t="s">
        <v>136</v>
      </c>
      <c r="N401" s="69" t="s">
        <v>3086</v>
      </c>
      <c r="O401" s="71">
        <v>800000</v>
      </c>
      <c r="P401" s="71">
        <v>0</v>
      </c>
    </row>
    <row r="402" spans="1:16" ht="43.2" x14ac:dyDescent="0.3">
      <c r="A402" s="124"/>
      <c r="B402" s="124"/>
      <c r="C402" s="124"/>
      <c r="D402" s="124"/>
      <c r="E402" s="124"/>
      <c r="F402" s="124"/>
      <c r="G402" s="124"/>
      <c r="H402" s="128"/>
      <c r="I402" s="128"/>
      <c r="J402" s="124"/>
      <c r="K402" s="124"/>
      <c r="L402" s="69" t="s">
        <v>251</v>
      </c>
      <c r="M402" s="124" t="s">
        <v>136</v>
      </c>
      <c r="N402" s="69" t="s">
        <v>3086</v>
      </c>
      <c r="O402" s="71">
        <v>880000</v>
      </c>
      <c r="P402" s="71">
        <v>0</v>
      </c>
    </row>
    <row r="403" spans="1:16" ht="43.2" x14ac:dyDescent="0.3">
      <c r="A403" s="124"/>
      <c r="B403" s="124"/>
      <c r="C403" s="124"/>
      <c r="D403" s="124"/>
      <c r="E403" s="124"/>
      <c r="F403" s="124"/>
      <c r="G403" s="124"/>
      <c r="H403" s="128"/>
      <c r="I403" s="128"/>
      <c r="J403" s="69" t="s">
        <v>3091</v>
      </c>
      <c r="K403" s="126">
        <v>45019</v>
      </c>
      <c r="L403" s="123" t="s">
        <v>89</v>
      </c>
      <c r="M403" s="124" t="s">
        <v>136</v>
      </c>
      <c r="N403" s="69" t="s">
        <v>3089</v>
      </c>
      <c r="O403" s="71">
        <v>1000000</v>
      </c>
      <c r="P403" s="71">
        <v>0</v>
      </c>
    </row>
    <row r="404" spans="1:16" ht="43.2" x14ac:dyDescent="0.3">
      <c r="A404" s="124"/>
      <c r="B404" s="124"/>
      <c r="C404" s="124"/>
      <c r="D404" s="124"/>
      <c r="E404" s="124"/>
      <c r="F404" s="124"/>
      <c r="G404" s="124"/>
      <c r="H404" s="128"/>
      <c r="I404" s="128"/>
      <c r="J404" s="69" t="s">
        <v>3094</v>
      </c>
      <c r="K404" s="126">
        <v>45019</v>
      </c>
      <c r="L404" s="124" t="s">
        <v>89</v>
      </c>
      <c r="M404" s="124" t="s">
        <v>136</v>
      </c>
      <c r="N404" s="69" t="s">
        <v>3092</v>
      </c>
      <c r="O404" s="71">
        <v>999000</v>
      </c>
      <c r="P404" s="71">
        <v>0</v>
      </c>
    </row>
    <row r="405" spans="1:16" ht="43.2" x14ac:dyDescent="0.3">
      <c r="A405" s="124"/>
      <c r="B405" s="124"/>
      <c r="C405" s="124"/>
      <c r="D405" s="124"/>
      <c r="E405" s="124"/>
      <c r="F405" s="124"/>
      <c r="G405" s="124"/>
      <c r="H405" s="128"/>
      <c r="I405" s="128"/>
      <c r="J405" s="69" t="s">
        <v>3097</v>
      </c>
      <c r="K405" s="126">
        <v>45019</v>
      </c>
      <c r="L405" s="124" t="s">
        <v>89</v>
      </c>
      <c r="M405" s="124" t="s">
        <v>136</v>
      </c>
      <c r="N405" s="69" t="s">
        <v>3095</v>
      </c>
      <c r="O405" s="71">
        <v>996000</v>
      </c>
      <c r="P405" s="71">
        <v>0</v>
      </c>
    </row>
    <row r="406" spans="1:16" ht="43.2" x14ac:dyDescent="0.3">
      <c r="A406" s="124"/>
      <c r="B406" s="124"/>
      <c r="C406" s="124"/>
      <c r="D406" s="124"/>
      <c r="E406" s="124"/>
      <c r="F406" s="124"/>
      <c r="G406" s="124"/>
      <c r="H406" s="128"/>
      <c r="I406" s="128"/>
      <c r="J406" s="69" t="s">
        <v>3103</v>
      </c>
      <c r="K406" s="126">
        <v>45019</v>
      </c>
      <c r="L406" s="123" t="s">
        <v>90</v>
      </c>
      <c r="M406" s="124" t="s">
        <v>136</v>
      </c>
      <c r="N406" s="69" t="s">
        <v>3101</v>
      </c>
      <c r="O406" s="71">
        <v>1497500</v>
      </c>
      <c r="P406" s="71">
        <v>0</v>
      </c>
    </row>
    <row r="407" spans="1:16" ht="43.2" x14ac:dyDescent="0.3">
      <c r="A407" s="124"/>
      <c r="B407" s="124"/>
      <c r="C407" s="124"/>
      <c r="D407" s="124"/>
      <c r="E407" s="124"/>
      <c r="F407" s="124"/>
      <c r="G407" s="124"/>
      <c r="H407" s="128"/>
      <c r="I407" s="128"/>
      <c r="J407" s="69" t="s">
        <v>3109</v>
      </c>
      <c r="K407" s="126">
        <v>45019</v>
      </c>
      <c r="L407" s="124" t="s">
        <v>90</v>
      </c>
      <c r="M407" s="124" t="s">
        <v>136</v>
      </c>
      <c r="N407" s="69" t="s">
        <v>3107</v>
      </c>
      <c r="O407" s="71">
        <v>1490000</v>
      </c>
      <c r="P407" s="71">
        <v>0</v>
      </c>
    </row>
    <row r="408" spans="1:16" ht="43.2" x14ac:dyDescent="0.3">
      <c r="A408" s="124"/>
      <c r="B408" s="124"/>
      <c r="C408" s="124"/>
      <c r="D408" s="124"/>
      <c r="E408" s="124"/>
      <c r="F408" s="124"/>
      <c r="G408" s="124"/>
      <c r="H408" s="128"/>
      <c r="I408" s="128"/>
      <c r="J408" s="69" t="s">
        <v>3112</v>
      </c>
      <c r="K408" s="126">
        <v>45019</v>
      </c>
      <c r="L408" s="124" t="s">
        <v>90</v>
      </c>
      <c r="M408" s="124" t="s">
        <v>136</v>
      </c>
      <c r="N408" s="69" t="s">
        <v>3110</v>
      </c>
      <c r="O408" s="71">
        <v>1500000</v>
      </c>
      <c r="P408" s="71">
        <v>0</v>
      </c>
    </row>
    <row r="409" spans="1:16" ht="43.2" x14ac:dyDescent="0.3">
      <c r="A409" s="124"/>
      <c r="B409" s="124"/>
      <c r="C409" s="124"/>
      <c r="D409" s="124"/>
      <c r="E409" s="124"/>
      <c r="F409" s="124"/>
      <c r="G409" s="124"/>
      <c r="H409" s="128"/>
      <c r="I409" s="128"/>
      <c r="J409" s="69" t="s">
        <v>3293</v>
      </c>
      <c r="K409" s="125">
        <v>45015</v>
      </c>
      <c r="L409" s="123" t="s">
        <v>564</v>
      </c>
      <c r="M409" s="123" t="s">
        <v>64</v>
      </c>
      <c r="N409" s="69" t="s">
        <v>3291</v>
      </c>
      <c r="O409" s="71">
        <v>1080000</v>
      </c>
      <c r="P409" s="71">
        <v>0</v>
      </c>
    </row>
    <row r="410" spans="1:16" ht="43.2" x14ac:dyDescent="0.3">
      <c r="A410" s="124"/>
      <c r="B410" s="124"/>
      <c r="C410" s="124"/>
      <c r="D410" s="124"/>
      <c r="E410" s="124"/>
      <c r="F410" s="124"/>
      <c r="G410" s="124"/>
      <c r="H410" s="128"/>
      <c r="I410" s="128"/>
      <c r="J410" s="69" t="s">
        <v>3297</v>
      </c>
      <c r="K410" s="126">
        <v>45015</v>
      </c>
      <c r="L410" s="124" t="s">
        <v>564</v>
      </c>
      <c r="M410" s="124" t="s">
        <v>64</v>
      </c>
      <c r="N410" s="69" t="s">
        <v>3295</v>
      </c>
      <c r="O410" s="71">
        <v>963260</v>
      </c>
      <c r="P410" s="71">
        <v>0</v>
      </c>
    </row>
    <row r="411" spans="1:16" ht="43.2" x14ac:dyDescent="0.3">
      <c r="A411" s="124"/>
      <c r="B411" s="124"/>
      <c r="C411" s="124"/>
      <c r="D411" s="124"/>
      <c r="E411" s="124"/>
      <c r="F411" s="124"/>
      <c r="G411" s="124"/>
      <c r="H411" s="128"/>
      <c r="I411" s="128"/>
      <c r="J411" s="69" t="s">
        <v>3336</v>
      </c>
      <c r="K411" s="70">
        <v>45013</v>
      </c>
      <c r="L411" s="69" t="s">
        <v>70</v>
      </c>
      <c r="M411" s="69" t="s">
        <v>69</v>
      </c>
      <c r="N411" s="69" t="s">
        <v>3334</v>
      </c>
      <c r="O411" s="71">
        <v>1400000</v>
      </c>
      <c r="P411" s="71">
        <v>0</v>
      </c>
    </row>
    <row r="412" spans="1:16" ht="43.2" x14ac:dyDescent="0.3">
      <c r="A412" s="124"/>
      <c r="B412" s="124"/>
      <c r="C412" s="124"/>
      <c r="D412" s="124"/>
      <c r="E412" s="124"/>
      <c r="F412" s="124"/>
      <c r="G412" s="124"/>
      <c r="H412" s="128"/>
      <c r="I412" s="128"/>
      <c r="J412" s="69" t="s">
        <v>3338</v>
      </c>
      <c r="K412" s="70">
        <v>45000</v>
      </c>
      <c r="L412" s="123" t="s">
        <v>2872</v>
      </c>
      <c r="M412" s="123" t="s">
        <v>209</v>
      </c>
      <c r="N412" s="69" t="s">
        <v>2977</v>
      </c>
      <c r="O412" s="71">
        <v>6231005</v>
      </c>
      <c r="P412" s="71">
        <v>0</v>
      </c>
    </row>
    <row r="413" spans="1:16" ht="43.2" x14ac:dyDescent="0.3">
      <c r="A413" s="124"/>
      <c r="B413" s="124"/>
      <c r="C413" s="124"/>
      <c r="D413" s="124"/>
      <c r="E413" s="124"/>
      <c r="F413" s="124"/>
      <c r="G413" s="124"/>
      <c r="H413" s="128"/>
      <c r="I413" s="128"/>
      <c r="J413" s="69" t="s">
        <v>3341</v>
      </c>
      <c r="K413" s="70">
        <v>45016</v>
      </c>
      <c r="L413" s="124" t="s">
        <v>2872</v>
      </c>
      <c r="M413" s="124" t="s">
        <v>209</v>
      </c>
      <c r="N413" s="69" t="s">
        <v>3339</v>
      </c>
      <c r="O413" s="71">
        <v>364180</v>
      </c>
      <c r="P413" s="71">
        <v>0</v>
      </c>
    </row>
    <row r="414" spans="1:16" ht="57.6" x14ac:dyDescent="0.3">
      <c r="A414" s="124"/>
      <c r="B414" s="124"/>
      <c r="C414" s="124"/>
      <c r="D414" s="124"/>
      <c r="E414" s="124"/>
      <c r="F414" s="124"/>
      <c r="G414" s="124"/>
      <c r="H414" s="128"/>
      <c r="I414" s="128"/>
      <c r="J414" s="69" t="s">
        <v>3344</v>
      </c>
      <c r="K414" s="70">
        <v>45021</v>
      </c>
      <c r="L414" s="69" t="s">
        <v>218</v>
      </c>
      <c r="M414" s="69" t="s">
        <v>288</v>
      </c>
      <c r="N414" s="69" t="s">
        <v>3342</v>
      </c>
      <c r="O414" s="71">
        <v>600000</v>
      </c>
      <c r="P414" s="71">
        <v>0</v>
      </c>
    </row>
    <row r="415" spans="1:16" ht="43.2" x14ac:dyDescent="0.3">
      <c r="A415" s="124"/>
      <c r="B415" s="124"/>
      <c r="C415" s="124"/>
      <c r="D415" s="124"/>
      <c r="E415" s="124"/>
      <c r="F415" s="124"/>
      <c r="G415" s="124"/>
      <c r="H415" s="128"/>
      <c r="I415" s="128"/>
      <c r="J415" s="69" t="s">
        <v>3347</v>
      </c>
      <c r="K415" s="70">
        <v>45002</v>
      </c>
      <c r="L415" s="123" t="s">
        <v>73</v>
      </c>
      <c r="M415" s="123" t="s">
        <v>72</v>
      </c>
      <c r="N415" s="69" t="s">
        <v>3345</v>
      </c>
      <c r="O415" s="71">
        <v>680000</v>
      </c>
      <c r="P415" s="71">
        <v>0</v>
      </c>
    </row>
    <row r="416" spans="1:16" ht="43.2" x14ac:dyDescent="0.3">
      <c r="A416" s="124"/>
      <c r="B416" s="124"/>
      <c r="C416" s="124"/>
      <c r="D416" s="124"/>
      <c r="E416" s="124"/>
      <c r="F416" s="124"/>
      <c r="G416" s="124"/>
      <c r="H416" s="128"/>
      <c r="I416" s="128"/>
      <c r="J416" s="69" t="s">
        <v>3350</v>
      </c>
      <c r="K416" s="70">
        <v>45005</v>
      </c>
      <c r="L416" s="124" t="s">
        <v>73</v>
      </c>
      <c r="M416" s="124" t="s">
        <v>72</v>
      </c>
      <c r="N416" s="69" t="s">
        <v>3348</v>
      </c>
      <c r="O416" s="71">
        <v>840000</v>
      </c>
      <c r="P416" s="71">
        <v>0</v>
      </c>
    </row>
    <row r="417" spans="1:16" ht="43.2" x14ac:dyDescent="0.3">
      <c r="A417" s="124"/>
      <c r="B417" s="124"/>
      <c r="C417" s="124"/>
      <c r="D417" s="124"/>
      <c r="E417" s="124"/>
      <c r="F417" s="124"/>
      <c r="G417" s="124"/>
      <c r="H417" s="128"/>
      <c r="I417" s="128"/>
      <c r="J417" s="69" t="s">
        <v>3353</v>
      </c>
      <c r="K417" s="70">
        <v>45009</v>
      </c>
      <c r="L417" s="124" t="s">
        <v>73</v>
      </c>
      <c r="M417" s="124" t="s">
        <v>72</v>
      </c>
      <c r="N417" s="69" t="s">
        <v>3351</v>
      </c>
      <c r="O417" s="71">
        <v>1356500</v>
      </c>
      <c r="P417" s="71">
        <v>0</v>
      </c>
    </row>
    <row r="418" spans="1:16" ht="57.6" x14ac:dyDescent="0.3">
      <c r="A418" s="124"/>
      <c r="B418" s="124"/>
      <c r="C418" s="124"/>
      <c r="D418" s="124"/>
      <c r="E418" s="124"/>
      <c r="F418" s="124"/>
      <c r="G418" s="124"/>
      <c r="H418" s="128"/>
      <c r="I418" s="128"/>
      <c r="J418" s="69" t="s">
        <v>3356</v>
      </c>
      <c r="K418" s="70">
        <v>45019</v>
      </c>
      <c r="L418" s="124" t="s">
        <v>73</v>
      </c>
      <c r="M418" s="124" t="s">
        <v>72</v>
      </c>
      <c r="N418" s="69" t="s">
        <v>3354</v>
      </c>
      <c r="O418" s="71">
        <v>803000</v>
      </c>
      <c r="P418" s="71">
        <v>0</v>
      </c>
    </row>
    <row r="419" spans="1:16" ht="43.2" x14ac:dyDescent="0.3">
      <c r="A419" s="124"/>
      <c r="B419" s="124"/>
      <c r="C419" s="124"/>
      <c r="D419" s="124"/>
      <c r="E419" s="124"/>
      <c r="F419" s="124"/>
      <c r="G419" s="124"/>
      <c r="H419" s="128"/>
      <c r="I419" s="128"/>
      <c r="J419" s="69" t="s">
        <v>3359</v>
      </c>
      <c r="K419" s="70">
        <v>45006</v>
      </c>
      <c r="L419" s="124" t="s">
        <v>73</v>
      </c>
      <c r="M419" s="69" t="s">
        <v>290</v>
      </c>
      <c r="N419" s="69" t="s">
        <v>3357</v>
      </c>
      <c r="O419" s="71">
        <v>450000</v>
      </c>
      <c r="P419" s="71">
        <v>0</v>
      </c>
    </row>
    <row r="420" spans="1:16" ht="43.2" x14ac:dyDescent="0.3">
      <c r="A420" s="124"/>
      <c r="B420" s="124"/>
      <c r="C420" s="124"/>
      <c r="D420" s="124"/>
      <c r="E420" s="124"/>
      <c r="F420" s="124"/>
      <c r="G420" s="124"/>
      <c r="H420" s="128"/>
      <c r="I420" s="128"/>
      <c r="J420" s="69" t="s">
        <v>3301</v>
      </c>
      <c r="K420" s="125">
        <v>45003</v>
      </c>
      <c r="L420" s="123" t="s">
        <v>572</v>
      </c>
      <c r="M420" s="123" t="s">
        <v>67</v>
      </c>
      <c r="N420" s="69" t="s">
        <v>3298</v>
      </c>
      <c r="O420" s="71">
        <v>6440700</v>
      </c>
      <c r="P420" s="71">
        <v>0</v>
      </c>
    </row>
    <row r="421" spans="1:16" ht="43.2" x14ac:dyDescent="0.3">
      <c r="A421" s="124"/>
      <c r="B421" s="124"/>
      <c r="C421" s="124"/>
      <c r="D421" s="124"/>
      <c r="E421" s="124"/>
      <c r="F421" s="124"/>
      <c r="G421" s="124"/>
      <c r="H421" s="128"/>
      <c r="I421" s="128"/>
      <c r="J421" s="69" t="s">
        <v>3303</v>
      </c>
      <c r="K421" s="126">
        <v>45003</v>
      </c>
      <c r="L421" s="124" t="s">
        <v>572</v>
      </c>
      <c r="M421" s="124" t="s">
        <v>67</v>
      </c>
      <c r="N421" s="69" t="s">
        <v>3298</v>
      </c>
      <c r="O421" s="71">
        <v>6932500</v>
      </c>
      <c r="P421" s="71">
        <v>0</v>
      </c>
    </row>
    <row r="422" spans="1:16" ht="43.2" x14ac:dyDescent="0.3">
      <c r="A422" s="124"/>
      <c r="B422" s="124"/>
      <c r="C422" s="124"/>
      <c r="D422" s="124"/>
      <c r="E422" s="124"/>
      <c r="F422" s="124"/>
      <c r="G422" s="124"/>
      <c r="H422" s="128"/>
      <c r="I422" s="128"/>
      <c r="J422" s="69" t="s">
        <v>3307</v>
      </c>
      <c r="K422" s="125">
        <v>45005</v>
      </c>
      <c r="L422" s="123" t="s">
        <v>2013</v>
      </c>
      <c r="M422" s="124" t="s">
        <v>67</v>
      </c>
      <c r="N422" s="69" t="s">
        <v>3304</v>
      </c>
      <c r="O422" s="71">
        <v>580000</v>
      </c>
      <c r="P422" s="71">
        <v>0</v>
      </c>
    </row>
    <row r="423" spans="1:16" ht="43.2" x14ac:dyDescent="0.3">
      <c r="A423" s="124"/>
      <c r="B423" s="124"/>
      <c r="C423" s="124"/>
      <c r="D423" s="124"/>
      <c r="E423" s="124"/>
      <c r="F423" s="124"/>
      <c r="G423" s="124"/>
      <c r="H423" s="128"/>
      <c r="I423" s="128"/>
      <c r="J423" s="69" t="s">
        <v>3309</v>
      </c>
      <c r="K423" s="126">
        <v>45005</v>
      </c>
      <c r="L423" s="124" t="s">
        <v>2013</v>
      </c>
      <c r="M423" s="124" t="s">
        <v>67</v>
      </c>
      <c r="N423" s="69" t="s">
        <v>3304</v>
      </c>
      <c r="O423" s="71">
        <v>210000</v>
      </c>
      <c r="P423" s="71">
        <v>0</v>
      </c>
    </row>
    <row r="424" spans="1:16" ht="57.6" x14ac:dyDescent="0.3">
      <c r="A424" s="124"/>
      <c r="B424" s="124"/>
      <c r="C424" s="124"/>
      <c r="D424" s="124"/>
      <c r="E424" s="124"/>
      <c r="F424" s="124"/>
      <c r="G424" s="124"/>
      <c r="H424" s="128"/>
      <c r="I424" s="128"/>
      <c r="J424" s="69" t="s">
        <v>3312</v>
      </c>
      <c r="K424" s="70">
        <v>45013</v>
      </c>
      <c r="L424" s="124" t="s">
        <v>2013</v>
      </c>
      <c r="M424" s="124" t="s">
        <v>67</v>
      </c>
      <c r="N424" s="69" t="s">
        <v>3310</v>
      </c>
      <c r="O424" s="71">
        <v>580000</v>
      </c>
      <c r="P424" s="71">
        <v>0</v>
      </c>
    </row>
    <row r="425" spans="1:16" ht="43.2" x14ac:dyDescent="0.3">
      <c r="A425" s="124"/>
      <c r="B425" s="124"/>
      <c r="C425" s="124"/>
      <c r="D425" s="124"/>
      <c r="E425" s="124"/>
      <c r="F425" s="124"/>
      <c r="G425" s="124"/>
      <c r="H425" s="128"/>
      <c r="I425" s="128"/>
      <c r="J425" s="69" t="s">
        <v>3315</v>
      </c>
      <c r="K425" s="70">
        <v>45017</v>
      </c>
      <c r="L425" s="69" t="s">
        <v>572</v>
      </c>
      <c r="M425" s="124" t="s">
        <v>67</v>
      </c>
      <c r="N425" s="69" t="s">
        <v>3313</v>
      </c>
      <c r="O425" s="71">
        <v>4566500</v>
      </c>
      <c r="P425" s="71">
        <v>0</v>
      </c>
    </row>
    <row r="426" spans="1:16" ht="43.2" x14ac:dyDescent="0.3">
      <c r="A426" s="124"/>
      <c r="B426" s="124"/>
      <c r="C426" s="124"/>
      <c r="D426" s="124"/>
      <c r="E426" s="124"/>
      <c r="F426" s="124"/>
      <c r="G426" s="124"/>
      <c r="H426" s="128"/>
      <c r="I426" s="128"/>
      <c r="J426" s="69" t="s">
        <v>3616</v>
      </c>
      <c r="K426" s="70">
        <v>45047</v>
      </c>
      <c r="L426" s="123" t="s">
        <v>2013</v>
      </c>
      <c r="M426" s="124" t="s">
        <v>67</v>
      </c>
      <c r="N426" s="69" t="s">
        <v>3613</v>
      </c>
      <c r="O426" s="71">
        <v>9237520</v>
      </c>
      <c r="P426" s="71">
        <v>0</v>
      </c>
    </row>
    <row r="427" spans="1:16" ht="43.2" x14ac:dyDescent="0.3">
      <c r="A427" s="124"/>
      <c r="B427" s="124"/>
      <c r="C427" s="124"/>
      <c r="D427" s="124"/>
      <c r="E427" s="124"/>
      <c r="F427" s="124"/>
      <c r="G427" s="124"/>
      <c r="H427" s="128"/>
      <c r="I427" s="128"/>
      <c r="J427" s="69" t="s">
        <v>3621</v>
      </c>
      <c r="K427" s="70">
        <v>45045</v>
      </c>
      <c r="L427" s="124" t="s">
        <v>2013</v>
      </c>
      <c r="M427" s="124" t="s">
        <v>67</v>
      </c>
      <c r="N427" s="69" t="s">
        <v>3618</v>
      </c>
      <c r="O427" s="71">
        <v>15092500</v>
      </c>
      <c r="P427" s="71">
        <v>0</v>
      </c>
    </row>
    <row r="428" spans="1:16" ht="43.2" x14ac:dyDescent="0.3">
      <c r="A428" s="124"/>
      <c r="B428" s="124"/>
      <c r="C428" s="124"/>
      <c r="D428" s="124"/>
      <c r="E428" s="124"/>
      <c r="F428" s="124"/>
      <c r="G428" s="124"/>
      <c r="H428" s="128"/>
      <c r="I428" s="128"/>
      <c r="J428" s="69" t="s">
        <v>3624</v>
      </c>
      <c r="K428" s="70">
        <v>45028</v>
      </c>
      <c r="L428" s="69" t="s">
        <v>70</v>
      </c>
      <c r="M428" s="69" t="s">
        <v>69</v>
      </c>
      <c r="N428" s="69" t="s">
        <v>3622</v>
      </c>
      <c r="O428" s="71">
        <v>930000</v>
      </c>
      <c r="P428" s="71">
        <v>0</v>
      </c>
    </row>
    <row r="429" spans="1:16" ht="43.2" x14ac:dyDescent="0.3">
      <c r="A429" s="124"/>
      <c r="B429" s="124"/>
      <c r="C429" s="124"/>
      <c r="D429" s="124"/>
      <c r="E429" s="124"/>
      <c r="F429" s="124"/>
      <c r="G429" s="124"/>
      <c r="H429" s="128"/>
      <c r="I429" s="128"/>
      <c r="J429" s="69" t="s">
        <v>3627</v>
      </c>
      <c r="K429" s="70">
        <v>44998</v>
      </c>
      <c r="L429" s="69" t="s">
        <v>218</v>
      </c>
      <c r="M429" s="69" t="s">
        <v>217</v>
      </c>
      <c r="N429" s="69" t="s">
        <v>3625</v>
      </c>
      <c r="O429" s="71">
        <v>1050000</v>
      </c>
      <c r="P429" s="71">
        <v>0</v>
      </c>
    </row>
    <row r="430" spans="1:16" ht="43.2" x14ac:dyDescent="0.3">
      <c r="A430" s="124"/>
      <c r="B430" s="124"/>
      <c r="C430" s="124"/>
      <c r="D430" s="124"/>
      <c r="E430" s="124"/>
      <c r="F430" s="124"/>
      <c r="G430" s="124"/>
      <c r="H430" s="128"/>
      <c r="I430" s="128"/>
      <c r="J430" s="69" t="s">
        <v>3649</v>
      </c>
      <c r="K430" s="70">
        <v>45047</v>
      </c>
      <c r="L430" s="69" t="s">
        <v>145</v>
      </c>
      <c r="M430" s="69" t="s">
        <v>144</v>
      </c>
      <c r="N430" s="69" t="s">
        <v>3647</v>
      </c>
      <c r="O430" s="71">
        <v>1435000</v>
      </c>
      <c r="P430" s="71">
        <v>15400</v>
      </c>
    </row>
    <row r="431" spans="1:16" ht="43.2" x14ac:dyDescent="0.3">
      <c r="A431" s="124"/>
      <c r="B431" s="124"/>
      <c r="C431" s="124"/>
      <c r="D431" s="124"/>
      <c r="E431" s="124"/>
      <c r="F431" s="124"/>
      <c r="G431" s="124"/>
      <c r="H431" s="128"/>
      <c r="I431" s="128"/>
      <c r="J431" s="69" t="s">
        <v>3652</v>
      </c>
      <c r="K431" s="70">
        <v>45028</v>
      </c>
      <c r="L431" s="69" t="s">
        <v>2950</v>
      </c>
      <c r="M431" s="69" t="s">
        <v>265</v>
      </c>
      <c r="N431" s="69" t="s">
        <v>3650</v>
      </c>
      <c r="O431" s="71">
        <v>37520000</v>
      </c>
      <c r="P431" s="71">
        <v>4394234</v>
      </c>
    </row>
    <row r="432" spans="1:16" ht="43.2" x14ac:dyDescent="0.3">
      <c r="A432" s="124"/>
      <c r="B432" s="124"/>
      <c r="C432" s="124"/>
      <c r="D432" s="124"/>
      <c r="E432" s="124"/>
      <c r="F432" s="124"/>
      <c r="G432" s="124"/>
      <c r="H432" s="128"/>
      <c r="I432" s="128"/>
      <c r="J432" s="123" t="s">
        <v>3656</v>
      </c>
      <c r="K432" s="125">
        <v>45048</v>
      </c>
      <c r="L432" s="69" t="s">
        <v>2631</v>
      </c>
      <c r="M432" s="123" t="s">
        <v>149</v>
      </c>
      <c r="N432" s="69" t="s">
        <v>3653</v>
      </c>
      <c r="O432" s="71">
        <v>324000</v>
      </c>
      <c r="P432" s="71">
        <v>518400</v>
      </c>
    </row>
    <row r="433" spans="1:16" ht="43.2" x14ac:dyDescent="0.3">
      <c r="A433" s="124"/>
      <c r="B433" s="124"/>
      <c r="C433" s="124"/>
      <c r="D433" s="124"/>
      <c r="E433" s="124"/>
      <c r="F433" s="124"/>
      <c r="G433" s="124"/>
      <c r="H433" s="128"/>
      <c r="I433" s="128"/>
      <c r="J433" s="124"/>
      <c r="K433" s="124"/>
      <c r="L433" s="69" t="s">
        <v>2624</v>
      </c>
      <c r="M433" s="124" t="s">
        <v>149</v>
      </c>
      <c r="N433" s="69" t="s">
        <v>3653</v>
      </c>
      <c r="O433" s="71">
        <v>2920000</v>
      </c>
      <c r="P433" s="71">
        <v>518400</v>
      </c>
    </row>
    <row r="434" spans="1:16" ht="43.2" x14ac:dyDescent="0.3">
      <c r="A434" s="124"/>
      <c r="B434" s="124"/>
      <c r="C434" s="124"/>
      <c r="D434" s="124"/>
      <c r="E434" s="124"/>
      <c r="F434" s="124"/>
      <c r="G434" s="124"/>
      <c r="H434" s="128"/>
      <c r="I434" s="128"/>
      <c r="J434" s="124"/>
      <c r="K434" s="124"/>
      <c r="L434" s="69" t="s">
        <v>2633</v>
      </c>
      <c r="M434" s="124" t="s">
        <v>149</v>
      </c>
      <c r="N434" s="69" t="s">
        <v>3653</v>
      </c>
      <c r="O434" s="71">
        <v>324000</v>
      </c>
      <c r="P434" s="71">
        <v>518400</v>
      </c>
    </row>
    <row r="435" spans="1:16" ht="43.2" x14ac:dyDescent="0.3">
      <c r="A435" s="124"/>
      <c r="B435" s="124"/>
      <c r="C435" s="124"/>
      <c r="D435" s="124"/>
      <c r="E435" s="124"/>
      <c r="F435" s="124"/>
      <c r="G435" s="124"/>
      <c r="H435" s="128"/>
      <c r="I435" s="128"/>
      <c r="J435" s="124"/>
      <c r="K435" s="124"/>
      <c r="L435" s="69" t="s">
        <v>2635</v>
      </c>
      <c r="M435" s="124" t="s">
        <v>149</v>
      </c>
      <c r="N435" s="69" t="s">
        <v>3653</v>
      </c>
      <c r="O435" s="71">
        <v>680000</v>
      </c>
      <c r="P435" s="71">
        <v>518400</v>
      </c>
    </row>
    <row r="436" spans="1:16" ht="43.2" x14ac:dyDescent="0.3">
      <c r="A436" s="124"/>
      <c r="B436" s="124"/>
      <c r="C436" s="124"/>
      <c r="D436" s="124"/>
      <c r="E436" s="124"/>
      <c r="F436" s="124"/>
      <c r="G436" s="124"/>
      <c r="H436" s="128"/>
      <c r="I436" s="128"/>
      <c r="J436" s="124"/>
      <c r="K436" s="124"/>
      <c r="L436" s="69" t="s">
        <v>2637</v>
      </c>
      <c r="M436" s="124" t="s">
        <v>149</v>
      </c>
      <c r="N436" s="69" t="s">
        <v>3653</v>
      </c>
      <c r="O436" s="71">
        <v>200000</v>
      </c>
      <c r="P436" s="71">
        <v>518400</v>
      </c>
    </row>
    <row r="437" spans="1:16" ht="43.2" x14ac:dyDescent="0.3">
      <c r="A437" s="124"/>
      <c r="B437" s="124"/>
      <c r="C437" s="124"/>
      <c r="D437" s="124"/>
      <c r="E437" s="124"/>
      <c r="F437" s="124"/>
      <c r="G437" s="124"/>
      <c r="H437" s="128"/>
      <c r="I437" s="128"/>
      <c r="J437" s="124"/>
      <c r="K437" s="124"/>
      <c r="L437" s="69" t="s">
        <v>2639</v>
      </c>
      <c r="M437" s="124" t="s">
        <v>149</v>
      </c>
      <c r="N437" s="69" t="s">
        <v>3653</v>
      </c>
      <c r="O437" s="71">
        <v>80000</v>
      </c>
      <c r="P437" s="71">
        <v>518400</v>
      </c>
    </row>
    <row r="438" spans="1:16" ht="43.2" x14ac:dyDescent="0.3">
      <c r="A438" s="124"/>
      <c r="B438" s="124"/>
      <c r="C438" s="124"/>
      <c r="D438" s="124"/>
      <c r="E438" s="124"/>
      <c r="F438" s="124"/>
      <c r="G438" s="124"/>
      <c r="H438" s="128"/>
      <c r="I438" s="128"/>
      <c r="J438" s="124"/>
      <c r="K438" s="124"/>
      <c r="L438" s="69" t="s">
        <v>2641</v>
      </c>
      <c r="M438" s="124" t="s">
        <v>149</v>
      </c>
      <c r="N438" s="69" t="s">
        <v>3653</v>
      </c>
      <c r="O438" s="71">
        <v>200000</v>
      </c>
      <c r="P438" s="71">
        <v>518400</v>
      </c>
    </row>
    <row r="439" spans="1:16" ht="43.2" x14ac:dyDescent="0.3">
      <c r="A439" s="124"/>
      <c r="B439" s="124"/>
      <c r="C439" s="124"/>
      <c r="D439" s="124"/>
      <c r="E439" s="124"/>
      <c r="F439" s="124"/>
      <c r="G439" s="124"/>
      <c r="H439" s="128"/>
      <c r="I439" s="128"/>
      <c r="J439" s="69" t="s">
        <v>2859</v>
      </c>
      <c r="K439" s="125">
        <v>45000</v>
      </c>
      <c r="L439" s="123" t="s">
        <v>2013</v>
      </c>
      <c r="M439" s="123" t="s">
        <v>67</v>
      </c>
      <c r="N439" s="69" t="s">
        <v>2854</v>
      </c>
      <c r="O439" s="71">
        <v>5849000</v>
      </c>
      <c r="P439" s="71">
        <v>0</v>
      </c>
    </row>
    <row r="440" spans="1:16" ht="43.2" x14ac:dyDescent="0.3">
      <c r="A440" s="124"/>
      <c r="B440" s="124"/>
      <c r="C440" s="124"/>
      <c r="D440" s="124"/>
      <c r="E440" s="124"/>
      <c r="F440" s="124"/>
      <c r="G440" s="124"/>
      <c r="H440" s="128"/>
      <c r="I440" s="128"/>
      <c r="J440" s="69" t="s">
        <v>2862</v>
      </c>
      <c r="K440" s="126">
        <v>45000</v>
      </c>
      <c r="L440" s="124" t="s">
        <v>2013</v>
      </c>
      <c r="M440" s="124" t="s">
        <v>67</v>
      </c>
      <c r="N440" s="69" t="s">
        <v>2854</v>
      </c>
      <c r="O440" s="71">
        <v>6065005</v>
      </c>
      <c r="P440" s="71">
        <v>0</v>
      </c>
    </row>
    <row r="441" spans="1:16" ht="43.2" x14ac:dyDescent="0.3">
      <c r="A441" s="124"/>
      <c r="B441" s="124"/>
      <c r="C441" s="124"/>
      <c r="D441" s="124"/>
      <c r="E441" s="124"/>
      <c r="F441" s="124"/>
      <c r="G441" s="124"/>
      <c r="H441" s="128"/>
      <c r="I441" s="128"/>
      <c r="J441" s="69" t="s">
        <v>2866</v>
      </c>
      <c r="K441" s="70">
        <v>44997</v>
      </c>
      <c r="L441" s="69" t="s">
        <v>70</v>
      </c>
      <c r="M441" s="69" t="s">
        <v>69</v>
      </c>
      <c r="N441" s="69" t="s">
        <v>2863</v>
      </c>
      <c r="O441" s="71">
        <v>720000</v>
      </c>
      <c r="P441" s="71">
        <v>0</v>
      </c>
    </row>
    <row r="442" spans="1:16" ht="43.2" x14ac:dyDescent="0.3">
      <c r="A442" s="124"/>
      <c r="B442" s="124"/>
      <c r="C442" s="124"/>
      <c r="D442" s="124"/>
      <c r="E442" s="124"/>
      <c r="F442" s="124"/>
      <c r="G442" s="124"/>
      <c r="H442" s="128"/>
      <c r="I442" s="128"/>
      <c r="J442" s="69" t="s">
        <v>2871</v>
      </c>
      <c r="K442" s="70">
        <v>45001</v>
      </c>
      <c r="L442" s="69" t="s">
        <v>218</v>
      </c>
      <c r="M442" s="69" t="s">
        <v>217</v>
      </c>
      <c r="N442" s="69" t="s">
        <v>2868</v>
      </c>
      <c r="O442" s="71">
        <v>300000</v>
      </c>
      <c r="P442" s="71">
        <v>0</v>
      </c>
    </row>
    <row r="443" spans="1:16" ht="43.2" x14ac:dyDescent="0.3">
      <c r="A443" s="124"/>
      <c r="B443" s="124"/>
      <c r="C443" s="124"/>
      <c r="D443" s="124"/>
      <c r="E443" s="124"/>
      <c r="F443" s="124"/>
      <c r="G443" s="124"/>
      <c r="H443" s="128"/>
      <c r="I443" s="128"/>
      <c r="J443" s="69" t="s">
        <v>2876</v>
      </c>
      <c r="K443" s="70">
        <v>44997</v>
      </c>
      <c r="L443" s="69" t="s">
        <v>2872</v>
      </c>
      <c r="M443" s="69" t="s">
        <v>209</v>
      </c>
      <c r="N443" s="69" t="s">
        <v>2874</v>
      </c>
      <c r="O443" s="71">
        <v>1440000</v>
      </c>
      <c r="P443" s="71">
        <v>0</v>
      </c>
    </row>
    <row r="444" spans="1:16" ht="43.2" x14ac:dyDescent="0.3">
      <c r="A444" s="124"/>
      <c r="B444" s="124"/>
      <c r="C444" s="124"/>
      <c r="D444" s="124"/>
      <c r="E444" s="124"/>
      <c r="F444" s="124"/>
      <c r="G444" s="124"/>
      <c r="H444" s="128"/>
      <c r="I444" s="128"/>
      <c r="J444" s="69" t="s">
        <v>2880</v>
      </c>
      <c r="K444" s="70">
        <v>44992</v>
      </c>
      <c r="L444" s="69" t="s">
        <v>218</v>
      </c>
      <c r="M444" s="69" t="s">
        <v>288</v>
      </c>
      <c r="N444" s="69" t="s">
        <v>2878</v>
      </c>
      <c r="O444" s="71">
        <v>150000</v>
      </c>
      <c r="P444" s="71">
        <v>0</v>
      </c>
    </row>
    <row r="445" spans="1:16" ht="43.2" x14ac:dyDescent="0.3">
      <c r="A445" s="124"/>
      <c r="B445" s="124"/>
      <c r="C445" s="124"/>
      <c r="D445" s="124"/>
      <c r="E445" s="124"/>
      <c r="F445" s="124"/>
      <c r="G445" s="124"/>
      <c r="H445" s="128"/>
      <c r="I445" s="128"/>
      <c r="J445" s="69" t="s">
        <v>2884</v>
      </c>
      <c r="K445" s="70">
        <v>44991</v>
      </c>
      <c r="L445" s="123" t="s">
        <v>73</v>
      </c>
      <c r="M445" s="123" t="s">
        <v>72</v>
      </c>
      <c r="N445" s="69" t="s">
        <v>2881</v>
      </c>
      <c r="O445" s="71">
        <v>310000</v>
      </c>
      <c r="P445" s="71">
        <v>0</v>
      </c>
    </row>
    <row r="446" spans="1:16" ht="43.2" x14ac:dyDescent="0.3">
      <c r="A446" s="124"/>
      <c r="B446" s="124"/>
      <c r="C446" s="124"/>
      <c r="D446" s="124"/>
      <c r="E446" s="124"/>
      <c r="F446" s="124"/>
      <c r="G446" s="124"/>
      <c r="H446" s="128"/>
      <c r="I446" s="128"/>
      <c r="J446" s="69" t="s">
        <v>2979</v>
      </c>
      <c r="K446" s="70">
        <v>45000</v>
      </c>
      <c r="L446" s="124" t="s">
        <v>73</v>
      </c>
      <c r="M446" s="124" t="s">
        <v>72</v>
      </c>
      <c r="N446" s="69" t="s">
        <v>2977</v>
      </c>
      <c r="O446" s="71">
        <v>6031505</v>
      </c>
      <c r="P446" s="71">
        <v>0</v>
      </c>
    </row>
    <row r="447" spans="1:16" ht="43.2" x14ac:dyDescent="0.3">
      <c r="A447" s="124"/>
      <c r="B447" s="124"/>
      <c r="C447" s="124"/>
      <c r="D447" s="124"/>
      <c r="E447" s="124"/>
      <c r="F447" s="124"/>
      <c r="G447" s="124"/>
      <c r="H447" s="128"/>
      <c r="I447" s="128"/>
      <c r="J447" s="69" t="s">
        <v>2887</v>
      </c>
      <c r="K447" s="70">
        <v>44985</v>
      </c>
      <c r="L447" s="123" t="s">
        <v>131</v>
      </c>
      <c r="M447" s="123" t="s">
        <v>130</v>
      </c>
      <c r="N447" s="69" t="s">
        <v>2885</v>
      </c>
      <c r="O447" s="71">
        <v>1000000</v>
      </c>
      <c r="P447" s="71">
        <v>0</v>
      </c>
    </row>
    <row r="448" spans="1:16" ht="43.2" x14ac:dyDescent="0.3">
      <c r="A448" s="124"/>
      <c r="B448" s="124"/>
      <c r="C448" s="124"/>
      <c r="D448" s="124"/>
      <c r="E448" s="124"/>
      <c r="F448" s="124"/>
      <c r="G448" s="124"/>
      <c r="H448" s="128"/>
      <c r="I448" s="128"/>
      <c r="J448" s="69" t="s">
        <v>2891</v>
      </c>
      <c r="K448" s="70">
        <v>44998</v>
      </c>
      <c r="L448" s="124" t="s">
        <v>131</v>
      </c>
      <c r="M448" s="124" t="s">
        <v>130</v>
      </c>
      <c r="N448" s="69" t="s">
        <v>2888</v>
      </c>
      <c r="O448" s="71">
        <v>768000</v>
      </c>
      <c r="P448" s="71">
        <v>0</v>
      </c>
    </row>
    <row r="449" spans="1:16" ht="28.8" x14ac:dyDescent="0.3">
      <c r="A449" s="124"/>
      <c r="B449" s="124"/>
      <c r="C449" s="124"/>
      <c r="D449" s="124"/>
      <c r="E449" s="124"/>
      <c r="F449" s="124"/>
      <c r="G449" s="124"/>
      <c r="H449" s="128"/>
      <c r="I449" s="128"/>
      <c r="J449" s="69" t="s">
        <v>2894</v>
      </c>
      <c r="K449" s="70">
        <v>45001</v>
      </c>
      <c r="L449" s="124" t="s">
        <v>131</v>
      </c>
      <c r="M449" s="124" t="s">
        <v>130</v>
      </c>
      <c r="N449" s="69" t="s">
        <v>2892</v>
      </c>
      <c r="O449" s="71">
        <v>665000</v>
      </c>
      <c r="P449" s="71">
        <v>0</v>
      </c>
    </row>
    <row r="450" spans="1:16" ht="43.2" x14ac:dyDescent="0.3">
      <c r="A450" s="124"/>
      <c r="B450" s="124"/>
      <c r="C450" s="124"/>
      <c r="D450" s="124"/>
      <c r="E450" s="124"/>
      <c r="F450" s="124"/>
      <c r="G450" s="124"/>
      <c r="H450" s="128"/>
      <c r="I450" s="128"/>
      <c r="J450" s="69" t="s">
        <v>2898</v>
      </c>
      <c r="K450" s="70">
        <v>45002</v>
      </c>
      <c r="L450" s="69" t="s">
        <v>202</v>
      </c>
      <c r="M450" s="124" t="s">
        <v>130</v>
      </c>
      <c r="N450" s="69" t="s">
        <v>2895</v>
      </c>
      <c r="O450" s="71">
        <v>1750000</v>
      </c>
      <c r="P450" s="71">
        <v>0</v>
      </c>
    </row>
    <row r="451" spans="1:16" ht="43.2" x14ac:dyDescent="0.3">
      <c r="A451" s="124"/>
      <c r="B451" s="124"/>
      <c r="C451" s="124"/>
      <c r="D451" s="124"/>
      <c r="E451" s="124"/>
      <c r="F451" s="124"/>
      <c r="G451" s="124"/>
      <c r="H451" s="128"/>
      <c r="I451" s="128"/>
      <c r="J451" s="69" t="s">
        <v>2901</v>
      </c>
      <c r="K451" s="125">
        <v>45000</v>
      </c>
      <c r="L451" s="123" t="s">
        <v>89</v>
      </c>
      <c r="M451" s="123" t="s">
        <v>136</v>
      </c>
      <c r="N451" s="69" t="s">
        <v>2899</v>
      </c>
      <c r="O451" s="71">
        <v>995000</v>
      </c>
      <c r="P451" s="71">
        <v>0</v>
      </c>
    </row>
    <row r="452" spans="1:16" ht="43.2" x14ac:dyDescent="0.3">
      <c r="A452" s="124"/>
      <c r="B452" s="124"/>
      <c r="C452" s="124"/>
      <c r="D452" s="124"/>
      <c r="E452" s="124"/>
      <c r="F452" s="124"/>
      <c r="G452" s="124"/>
      <c r="H452" s="128"/>
      <c r="I452" s="128"/>
      <c r="J452" s="69" t="s">
        <v>2904</v>
      </c>
      <c r="K452" s="126">
        <v>45000</v>
      </c>
      <c r="L452" s="124" t="s">
        <v>89</v>
      </c>
      <c r="M452" s="124" t="s">
        <v>136</v>
      </c>
      <c r="N452" s="69" t="s">
        <v>2902</v>
      </c>
      <c r="O452" s="71">
        <v>1000000</v>
      </c>
      <c r="P452" s="71">
        <v>0</v>
      </c>
    </row>
    <row r="453" spans="1:16" ht="43.2" x14ac:dyDescent="0.3">
      <c r="A453" s="124"/>
      <c r="B453" s="124"/>
      <c r="C453" s="124"/>
      <c r="D453" s="124"/>
      <c r="E453" s="124"/>
      <c r="F453" s="124"/>
      <c r="G453" s="124"/>
      <c r="H453" s="128"/>
      <c r="I453" s="128"/>
      <c r="J453" s="69" t="s">
        <v>2907</v>
      </c>
      <c r="K453" s="126">
        <v>45000</v>
      </c>
      <c r="L453" s="124" t="s">
        <v>89</v>
      </c>
      <c r="M453" s="124" t="s">
        <v>136</v>
      </c>
      <c r="N453" s="69" t="s">
        <v>2905</v>
      </c>
      <c r="O453" s="71">
        <v>997000</v>
      </c>
      <c r="P453" s="71">
        <v>0</v>
      </c>
    </row>
    <row r="454" spans="1:16" ht="43.2" x14ac:dyDescent="0.3">
      <c r="A454" s="124"/>
      <c r="B454" s="124"/>
      <c r="C454" s="124"/>
      <c r="D454" s="124"/>
      <c r="E454" s="124"/>
      <c r="F454" s="124"/>
      <c r="G454" s="124"/>
      <c r="H454" s="128"/>
      <c r="I454" s="128"/>
      <c r="J454" s="69" t="s">
        <v>2910</v>
      </c>
      <c r="K454" s="126">
        <v>45000</v>
      </c>
      <c r="L454" s="124" t="s">
        <v>89</v>
      </c>
      <c r="M454" s="124" t="s">
        <v>136</v>
      </c>
      <c r="N454" s="69" t="s">
        <v>2908</v>
      </c>
      <c r="O454" s="71">
        <v>996000</v>
      </c>
      <c r="P454" s="71">
        <v>0</v>
      </c>
    </row>
    <row r="455" spans="1:16" ht="43.2" x14ac:dyDescent="0.3">
      <c r="A455" s="124"/>
      <c r="B455" s="124"/>
      <c r="C455" s="124"/>
      <c r="D455" s="124"/>
      <c r="E455" s="124"/>
      <c r="F455" s="124"/>
      <c r="G455" s="124"/>
      <c r="H455" s="128"/>
      <c r="I455" s="128"/>
      <c r="J455" s="69" t="s">
        <v>2913</v>
      </c>
      <c r="K455" s="126">
        <v>45000</v>
      </c>
      <c r="L455" s="123" t="s">
        <v>90</v>
      </c>
      <c r="M455" s="124" t="s">
        <v>136</v>
      </c>
      <c r="N455" s="69" t="s">
        <v>2911</v>
      </c>
      <c r="O455" s="71">
        <v>1500000</v>
      </c>
      <c r="P455" s="71">
        <v>0</v>
      </c>
    </row>
    <row r="456" spans="1:16" ht="43.2" x14ac:dyDescent="0.3">
      <c r="A456" s="124"/>
      <c r="B456" s="124"/>
      <c r="C456" s="124"/>
      <c r="D456" s="124"/>
      <c r="E456" s="124"/>
      <c r="F456" s="124"/>
      <c r="G456" s="124"/>
      <c r="H456" s="128"/>
      <c r="I456" s="128"/>
      <c r="J456" s="69" t="s">
        <v>2916</v>
      </c>
      <c r="K456" s="126">
        <v>45000</v>
      </c>
      <c r="L456" s="124" t="s">
        <v>90</v>
      </c>
      <c r="M456" s="124" t="s">
        <v>136</v>
      </c>
      <c r="N456" s="69" t="s">
        <v>2914</v>
      </c>
      <c r="O456" s="71">
        <v>1465000</v>
      </c>
      <c r="P456" s="71">
        <v>0</v>
      </c>
    </row>
    <row r="457" spans="1:16" ht="43.2" x14ac:dyDescent="0.3">
      <c r="A457" s="124"/>
      <c r="B457" s="124"/>
      <c r="C457" s="124"/>
      <c r="D457" s="124"/>
      <c r="E457" s="124"/>
      <c r="F457" s="124"/>
      <c r="G457" s="124"/>
      <c r="H457" s="128"/>
      <c r="I457" s="128"/>
      <c r="J457" s="69" t="s">
        <v>2919</v>
      </c>
      <c r="K457" s="126">
        <v>45000</v>
      </c>
      <c r="L457" s="124" t="s">
        <v>90</v>
      </c>
      <c r="M457" s="124" t="s">
        <v>136</v>
      </c>
      <c r="N457" s="69" t="s">
        <v>2917</v>
      </c>
      <c r="O457" s="71">
        <v>1480000</v>
      </c>
      <c r="P457" s="71">
        <v>0</v>
      </c>
    </row>
    <row r="458" spans="1:16" ht="43.2" x14ac:dyDescent="0.3">
      <c r="A458" s="124"/>
      <c r="B458" s="124"/>
      <c r="C458" s="124"/>
      <c r="D458" s="124"/>
      <c r="E458" s="124"/>
      <c r="F458" s="124"/>
      <c r="G458" s="124"/>
      <c r="H458" s="128"/>
      <c r="I458" s="128"/>
      <c r="J458" s="69" t="s">
        <v>2921</v>
      </c>
      <c r="K458" s="126">
        <v>45000</v>
      </c>
      <c r="L458" s="124" t="s">
        <v>90</v>
      </c>
      <c r="M458" s="124" t="s">
        <v>136</v>
      </c>
      <c r="N458" s="69" t="s">
        <v>2917</v>
      </c>
      <c r="O458" s="71">
        <v>1490000</v>
      </c>
      <c r="P458" s="71">
        <v>0</v>
      </c>
    </row>
    <row r="459" spans="1:16" ht="43.2" x14ac:dyDescent="0.3">
      <c r="A459" s="124"/>
      <c r="B459" s="124"/>
      <c r="C459" s="124"/>
      <c r="D459" s="124"/>
      <c r="E459" s="124"/>
      <c r="F459" s="124"/>
      <c r="G459" s="124"/>
      <c r="H459" s="128"/>
      <c r="I459" s="128"/>
      <c r="J459" s="123" t="s">
        <v>2924</v>
      </c>
      <c r="K459" s="125">
        <v>44991</v>
      </c>
      <c r="L459" s="69" t="s">
        <v>151</v>
      </c>
      <c r="M459" s="123" t="s">
        <v>144</v>
      </c>
      <c r="N459" s="69" t="s">
        <v>2922</v>
      </c>
      <c r="O459" s="71">
        <v>1800000</v>
      </c>
      <c r="P459" s="71">
        <v>0</v>
      </c>
    </row>
    <row r="460" spans="1:16" ht="43.2" x14ac:dyDescent="0.3">
      <c r="A460" s="124"/>
      <c r="B460" s="124"/>
      <c r="C460" s="124"/>
      <c r="D460" s="124"/>
      <c r="E460" s="124"/>
      <c r="F460" s="124"/>
      <c r="G460" s="124"/>
      <c r="H460" s="128"/>
      <c r="I460" s="128"/>
      <c r="J460" s="124"/>
      <c r="K460" s="124"/>
      <c r="L460" s="69" t="s">
        <v>145</v>
      </c>
      <c r="M460" s="124" t="s">
        <v>144</v>
      </c>
      <c r="N460" s="69" t="s">
        <v>2922</v>
      </c>
      <c r="O460" s="71">
        <v>6069000</v>
      </c>
      <c r="P460" s="71">
        <v>0</v>
      </c>
    </row>
    <row r="461" spans="1:16" ht="43.2" x14ac:dyDescent="0.3">
      <c r="A461" s="124"/>
      <c r="B461" s="124"/>
      <c r="C461" s="124"/>
      <c r="D461" s="124"/>
      <c r="E461" s="124"/>
      <c r="F461" s="124"/>
      <c r="G461" s="124"/>
      <c r="H461" s="128"/>
      <c r="I461" s="128"/>
      <c r="J461" s="69" t="s">
        <v>2929</v>
      </c>
      <c r="K461" s="70">
        <v>45002</v>
      </c>
      <c r="L461" s="69" t="s">
        <v>2925</v>
      </c>
      <c r="M461" s="124" t="s">
        <v>144</v>
      </c>
      <c r="N461" s="69" t="s">
        <v>2927</v>
      </c>
      <c r="O461" s="71">
        <v>1475000</v>
      </c>
      <c r="P461" s="71">
        <v>29500</v>
      </c>
    </row>
    <row r="462" spans="1:16" ht="43.2" x14ac:dyDescent="0.3">
      <c r="A462" s="124"/>
      <c r="B462" s="124"/>
      <c r="C462" s="124"/>
      <c r="D462" s="124"/>
      <c r="E462" s="124"/>
      <c r="F462" s="124"/>
      <c r="G462" s="124"/>
      <c r="H462" s="128"/>
      <c r="I462" s="128"/>
      <c r="J462" s="69" t="s">
        <v>2935</v>
      </c>
      <c r="K462" s="70">
        <v>44995</v>
      </c>
      <c r="L462" s="69" t="s">
        <v>2930</v>
      </c>
      <c r="M462" s="124" t="s">
        <v>144</v>
      </c>
      <c r="N462" s="69" t="s">
        <v>2932</v>
      </c>
      <c r="O462" s="71">
        <v>5575000</v>
      </c>
      <c r="P462" s="71">
        <v>652929</v>
      </c>
    </row>
    <row r="463" spans="1:16" ht="43.2" x14ac:dyDescent="0.3">
      <c r="A463" s="124"/>
      <c r="B463" s="124"/>
      <c r="C463" s="124"/>
      <c r="D463" s="124"/>
      <c r="E463" s="124"/>
      <c r="F463" s="124"/>
      <c r="G463" s="124"/>
      <c r="H463" s="128"/>
      <c r="I463" s="128"/>
      <c r="J463" s="69" t="s">
        <v>2938</v>
      </c>
      <c r="K463" s="125">
        <v>45002</v>
      </c>
      <c r="L463" s="123" t="s">
        <v>145</v>
      </c>
      <c r="M463" s="124" t="s">
        <v>144</v>
      </c>
      <c r="N463" s="69" t="s">
        <v>2936</v>
      </c>
      <c r="O463" s="71">
        <v>325000</v>
      </c>
      <c r="P463" s="71">
        <v>0</v>
      </c>
    </row>
    <row r="464" spans="1:16" ht="43.2" x14ac:dyDescent="0.3">
      <c r="A464" s="124"/>
      <c r="B464" s="124"/>
      <c r="C464" s="124"/>
      <c r="D464" s="124"/>
      <c r="E464" s="124"/>
      <c r="F464" s="124"/>
      <c r="G464" s="124"/>
      <c r="H464" s="128"/>
      <c r="I464" s="128"/>
      <c r="J464" s="69" t="s">
        <v>2940</v>
      </c>
      <c r="K464" s="126">
        <v>45002</v>
      </c>
      <c r="L464" s="124" t="s">
        <v>145</v>
      </c>
      <c r="M464" s="124" t="s">
        <v>144</v>
      </c>
      <c r="N464" s="69" t="s">
        <v>2936</v>
      </c>
      <c r="O464" s="71">
        <v>500000</v>
      </c>
      <c r="P464" s="71">
        <v>0</v>
      </c>
    </row>
    <row r="465" spans="1:16" ht="43.2" x14ac:dyDescent="0.3">
      <c r="A465" s="124"/>
      <c r="B465" s="124"/>
      <c r="C465" s="124"/>
      <c r="D465" s="124"/>
      <c r="E465" s="124"/>
      <c r="F465" s="124"/>
      <c r="G465" s="124"/>
      <c r="H465" s="128"/>
      <c r="I465" s="128"/>
      <c r="J465" s="69" t="s">
        <v>2946</v>
      </c>
      <c r="K465" s="70">
        <v>45006</v>
      </c>
      <c r="L465" s="69" t="s">
        <v>2941</v>
      </c>
      <c r="M465" s="124" t="s">
        <v>144</v>
      </c>
      <c r="N465" s="69" t="s">
        <v>2943</v>
      </c>
      <c r="O465" s="71">
        <v>2050000</v>
      </c>
      <c r="P465" s="71">
        <v>240091</v>
      </c>
    </row>
    <row r="466" spans="1:16" ht="43.2" x14ac:dyDescent="0.3">
      <c r="A466" s="124"/>
      <c r="B466" s="124"/>
      <c r="C466" s="124"/>
      <c r="D466" s="124"/>
      <c r="E466" s="124"/>
      <c r="F466" s="124"/>
      <c r="G466" s="124"/>
      <c r="H466" s="128"/>
      <c r="I466" s="128"/>
      <c r="J466" s="69" t="s">
        <v>2949</v>
      </c>
      <c r="K466" s="70">
        <v>45002</v>
      </c>
      <c r="L466" s="69" t="s">
        <v>2616</v>
      </c>
      <c r="M466" s="69" t="s">
        <v>261</v>
      </c>
      <c r="N466" s="69" t="s">
        <v>2947</v>
      </c>
      <c r="O466" s="71">
        <v>2975000</v>
      </c>
      <c r="P466" s="71">
        <v>348424</v>
      </c>
    </row>
    <row r="467" spans="1:16" ht="43.2" x14ac:dyDescent="0.3">
      <c r="A467" s="124"/>
      <c r="B467" s="124"/>
      <c r="C467" s="124"/>
      <c r="D467" s="124"/>
      <c r="E467" s="124"/>
      <c r="F467" s="124"/>
      <c r="G467" s="124"/>
      <c r="H467" s="128"/>
      <c r="I467" s="128"/>
      <c r="J467" s="69" t="s">
        <v>2954</v>
      </c>
      <c r="K467" s="70">
        <v>44992</v>
      </c>
      <c r="L467" s="69" t="s">
        <v>2950</v>
      </c>
      <c r="M467" s="69" t="s">
        <v>265</v>
      </c>
      <c r="N467" s="69" t="s">
        <v>2952</v>
      </c>
      <c r="O467" s="71">
        <v>37520000</v>
      </c>
      <c r="P467" s="71">
        <v>4394235</v>
      </c>
    </row>
    <row r="468" spans="1:16" ht="43.2" x14ac:dyDescent="0.3">
      <c r="A468" s="124"/>
      <c r="B468" s="124"/>
      <c r="C468" s="124"/>
      <c r="D468" s="124"/>
      <c r="E468" s="124"/>
      <c r="F468" s="124"/>
      <c r="G468" s="124"/>
      <c r="H468" s="128"/>
      <c r="I468" s="128"/>
      <c r="J468" s="69" t="s">
        <v>3085</v>
      </c>
      <c r="K468" s="70">
        <v>45016</v>
      </c>
      <c r="L468" s="69" t="s">
        <v>131</v>
      </c>
      <c r="M468" s="69" t="s">
        <v>130</v>
      </c>
      <c r="N468" s="69" t="s">
        <v>3082</v>
      </c>
      <c r="O468" s="71">
        <v>920000</v>
      </c>
      <c r="P468" s="71">
        <v>0</v>
      </c>
    </row>
    <row r="469" spans="1:16" ht="43.2" x14ac:dyDescent="0.3">
      <c r="A469" s="124"/>
      <c r="B469" s="124"/>
      <c r="C469" s="124"/>
      <c r="D469" s="124"/>
      <c r="E469" s="124"/>
      <c r="F469" s="124"/>
      <c r="G469" s="124"/>
      <c r="H469" s="128"/>
      <c r="I469" s="128"/>
      <c r="J469" s="69" t="s">
        <v>3100</v>
      </c>
      <c r="K469" s="125">
        <v>45019</v>
      </c>
      <c r="L469" s="69" t="s">
        <v>89</v>
      </c>
      <c r="M469" s="123" t="s">
        <v>136</v>
      </c>
      <c r="N469" s="69" t="s">
        <v>3098</v>
      </c>
      <c r="O469" s="71">
        <v>1000000</v>
      </c>
      <c r="P469" s="71">
        <v>0</v>
      </c>
    </row>
    <row r="470" spans="1:16" ht="43.2" x14ac:dyDescent="0.3">
      <c r="A470" s="124"/>
      <c r="B470" s="124"/>
      <c r="C470" s="124"/>
      <c r="D470" s="124"/>
      <c r="E470" s="124"/>
      <c r="F470" s="124"/>
      <c r="G470" s="124"/>
      <c r="H470" s="128"/>
      <c r="I470" s="128"/>
      <c r="J470" s="69" t="s">
        <v>3106</v>
      </c>
      <c r="K470" s="126">
        <v>45019</v>
      </c>
      <c r="L470" s="69" t="s">
        <v>90</v>
      </c>
      <c r="M470" s="124" t="s">
        <v>136</v>
      </c>
      <c r="N470" s="69" t="s">
        <v>3104</v>
      </c>
      <c r="O470" s="71">
        <v>1495000</v>
      </c>
      <c r="P470" s="71">
        <v>0</v>
      </c>
    </row>
    <row r="471" spans="1:16" ht="43.2" x14ac:dyDescent="0.3">
      <c r="A471" s="124"/>
      <c r="B471" s="124"/>
      <c r="C471" s="124"/>
      <c r="D471" s="124"/>
      <c r="E471" s="124"/>
      <c r="F471" s="124"/>
      <c r="G471" s="124"/>
      <c r="H471" s="128"/>
      <c r="I471" s="128"/>
      <c r="J471" s="69" t="s">
        <v>3317</v>
      </c>
      <c r="K471" s="70">
        <v>45017</v>
      </c>
      <c r="L471" s="123" t="s">
        <v>572</v>
      </c>
      <c r="M471" s="123" t="s">
        <v>67</v>
      </c>
      <c r="N471" s="69" t="s">
        <v>3313</v>
      </c>
      <c r="O471" s="71">
        <v>5435500</v>
      </c>
      <c r="P471" s="71">
        <v>0</v>
      </c>
    </row>
    <row r="472" spans="1:16" ht="57.6" x14ac:dyDescent="0.3">
      <c r="A472" s="124"/>
      <c r="B472" s="124"/>
      <c r="C472" s="124"/>
      <c r="D472" s="124"/>
      <c r="E472" s="124"/>
      <c r="F472" s="124"/>
      <c r="G472" s="124"/>
      <c r="H472" s="128"/>
      <c r="I472" s="128"/>
      <c r="J472" s="69" t="s">
        <v>3320</v>
      </c>
      <c r="K472" s="70">
        <v>45013</v>
      </c>
      <c r="L472" s="124" t="s">
        <v>572</v>
      </c>
      <c r="M472" s="124" t="s">
        <v>67</v>
      </c>
      <c r="N472" s="69" t="s">
        <v>3318</v>
      </c>
      <c r="O472" s="71">
        <v>105000</v>
      </c>
      <c r="P472" s="71">
        <v>0</v>
      </c>
    </row>
    <row r="473" spans="1:16" ht="57.6" x14ac:dyDescent="0.3">
      <c r="A473" s="124"/>
      <c r="B473" s="124"/>
      <c r="C473" s="124"/>
      <c r="D473" s="124"/>
      <c r="E473" s="124"/>
      <c r="F473" s="124"/>
      <c r="G473" s="124"/>
      <c r="H473" s="128"/>
      <c r="I473" s="128"/>
      <c r="J473" s="69" t="s">
        <v>3323</v>
      </c>
      <c r="K473" s="70">
        <v>45019</v>
      </c>
      <c r="L473" s="69" t="s">
        <v>2013</v>
      </c>
      <c r="M473" s="124" t="s">
        <v>67</v>
      </c>
      <c r="N473" s="69" t="s">
        <v>3321</v>
      </c>
      <c r="O473" s="71">
        <v>860000</v>
      </c>
      <c r="P473" s="71">
        <v>0</v>
      </c>
    </row>
    <row r="474" spans="1:16" ht="43.2" x14ac:dyDescent="0.3">
      <c r="A474" s="124"/>
      <c r="B474" s="124"/>
      <c r="C474" s="124"/>
      <c r="D474" s="124"/>
      <c r="E474" s="124"/>
      <c r="F474" s="124"/>
      <c r="G474" s="124"/>
      <c r="H474" s="128"/>
      <c r="I474" s="128"/>
      <c r="J474" s="69" t="s">
        <v>3327</v>
      </c>
      <c r="K474" s="70">
        <v>45027</v>
      </c>
      <c r="L474" s="123" t="s">
        <v>572</v>
      </c>
      <c r="M474" s="124" t="s">
        <v>67</v>
      </c>
      <c r="N474" s="69" t="s">
        <v>3324</v>
      </c>
      <c r="O474" s="71">
        <v>1980000</v>
      </c>
      <c r="P474" s="71">
        <v>0</v>
      </c>
    </row>
    <row r="475" spans="1:16" ht="43.2" x14ac:dyDescent="0.3">
      <c r="A475" s="124"/>
      <c r="B475" s="124"/>
      <c r="C475" s="124"/>
      <c r="D475" s="124"/>
      <c r="E475" s="124"/>
      <c r="F475" s="124"/>
      <c r="G475" s="124"/>
      <c r="H475" s="128"/>
      <c r="I475" s="128"/>
      <c r="J475" s="69" t="s">
        <v>3330</v>
      </c>
      <c r="K475" s="70">
        <v>45019</v>
      </c>
      <c r="L475" s="124" t="s">
        <v>572</v>
      </c>
      <c r="M475" s="124" t="s">
        <v>67</v>
      </c>
      <c r="N475" s="69" t="s">
        <v>3328</v>
      </c>
      <c r="O475" s="71">
        <v>986000</v>
      </c>
      <c r="P475" s="71">
        <v>0</v>
      </c>
    </row>
    <row r="476" spans="1:16" ht="43.2" x14ac:dyDescent="0.3">
      <c r="A476" s="124"/>
      <c r="B476" s="124"/>
      <c r="C476" s="124"/>
      <c r="D476" s="124"/>
      <c r="E476" s="124"/>
      <c r="F476" s="124"/>
      <c r="G476" s="124"/>
      <c r="H476" s="128"/>
      <c r="I476" s="128"/>
      <c r="J476" s="69" t="s">
        <v>3333</v>
      </c>
      <c r="K476" s="70">
        <v>45027</v>
      </c>
      <c r="L476" s="124" t="s">
        <v>572</v>
      </c>
      <c r="M476" s="124" t="s">
        <v>67</v>
      </c>
      <c r="N476" s="69" t="s">
        <v>3331</v>
      </c>
      <c r="O476" s="71">
        <v>2654060</v>
      </c>
      <c r="P476" s="71">
        <v>0</v>
      </c>
    </row>
    <row r="477" spans="1:16" ht="43.2" x14ac:dyDescent="0.3">
      <c r="A477" s="124"/>
      <c r="B477" s="124"/>
      <c r="C477" s="124"/>
      <c r="D477" s="124"/>
      <c r="E477" s="124"/>
      <c r="F477" s="124"/>
      <c r="G477" s="124"/>
      <c r="H477" s="128"/>
      <c r="I477" s="128"/>
      <c r="J477" s="69" t="s">
        <v>3742</v>
      </c>
      <c r="K477" s="70">
        <v>45034</v>
      </c>
      <c r="L477" s="69" t="s">
        <v>202</v>
      </c>
      <c r="M477" s="69" t="s">
        <v>130</v>
      </c>
      <c r="N477" s="69" t="s">
        <v>3740</v>
      </c>
      <c r="O477" s="71">
        <v>1750000</v>
      </c>
      <c r="P477" s="71">
        <v>0</v>
      </c>
    </row>
    <row r="478" spans="1:16" ht="43.2" x14ac:dyDescent="0.3">
      <c r="A478" s="124"/>
      <c r="B478" s="124"/>
      <c r="C478" s="123" t="s">
        <v>369</v>
      </c>
      <c r="D478" s="125">
        <v>44958</v>
      </c>
      <c r="E478" s="123" t="s">
        <v>1497</v>
      </c>
      <c r="F478" s="125">
        <v>44958</v>
      </c>
      <c r="G478" s="123" t="s">
        <v>234</v>
      </c>
      <c r="H478" s="127" t="s">
        <v>1506</v>
      </c>
      <c r="I478" s="129">
        <v>44956</v>
      </c>
      <c r="J478" s="123" t="s">
        <v>628</v>
      </c>
      <c r="K478" s="125">
        <v>44942</v>
      </c>
      <c r="L478" s="69" t="s">
        <v>249</v>
      </c>
      <c r="M478" s="123" t="s">
        <v>136</v>
      </c>
      <c r="N478" s="69" t="s">
        <v>626</v>
      </c>
      <c r="O478" s="71">
        <v>800000</v>
      </c>
      <c r="P478" s="71">
        <v>0</v>
      </c>
    </row>
    <row r="479" spans="1:16" ht="43.2" x14ac:dyDescent="0.3">
      <c r="A479" s="124"/>
      <c r="B479" s="124"/>
      <c r="C479" s="124"/>
      <c r="D479" s="124"/>
      <c r="E479" s="124"/>
      <c r="F479" s="124"/>
      <c r="G479" s="124"/>
      <c r="H479" s="128"/>
      <c r="I479" s="128"/>
      <c r="J479" s="124"/>
      <c r="K479" s="124"/>
      <c r="L479" s="69" t="s">
        <v>251</v>
      </c>
      <c r="M479" s="124" t="s">
        <v>136</v>
      </c>
      <c r="N479" s="69" t="s">
        <v>626</v>
      </c>
      <c r="O479" s="71">
        <v>880000</v>
      </c>
      <c r="P479" s="71">
        <v>0</v>
      </c>
    </row>
    <row r="480" spans="1:16" ht="43.2" x14ac:dyDescent="0.3">
      <c r="A480" s="124"/>
      <c r="B480" s="124"/>
      <c r="C480" s="124"/>
      <c r="D480" s="124"/>
      <c r="E480" s="124"/>
      <c r="F480" s="124"/>
      <c r="G480" s="124"/>
      <c r="H480" s="72" t="s">
        <v>1510</v>
      </c>
      <c r="I480" s="130">
        <v>44956</v>
      </c>
      <c r="J480" s="69" t="s">
        <v>635</v>
      </c>
      <c r="K480" s="70">
        <v>44935</v>
      </c>
      <c r="L480" s="69" t="s">
        <v>140</v>
      </c>
      <c r="M480" s="69" t="s">
        <v>139</v>
      </c>
      <c r="N480" s="69" t="s">
        <v>633</v>
      </c>
      <c r="O480" s="71">
        <v>693000</v>
      </c>
      <c r="P480" s="71">
        <v>0</v>
      </c>
    </row>
    <row r="481" spans="1:16" ht="43.2" x14ac:dyDescent="0.3">
      <c r="A481" s="124"/>
      <c r="B481" s="124"/>
      <c r="C481" s="124"/>
      <c r="D481" s="124"/>
      <c r="E481" s="124"/>
      <c r="F481" s="124"/>
      <c r="G481" s="124"/>
      <c r="H481" s="72" t="s">
        <v>1514</v>
      </c>
      <c r="I481" s="130">
        <v>44956</v>
      </c>
      <c r="J481" s="69" t="s">
        <v>624</v>
      </c>
      <c r="K481" s="70">
        <v>44946</v>
      </c>
      <c r="L481" s="69" t="s">
        <v>202</v>
      </c>
      <c r="M481" s="123" t="s">
        <v>130</v>
      </c>
      <c r="N481" s="69" t="s">
        <v>622</v>
      </c>
      <c r="O481" s="71">
        <v>1750000</v>
      </c>
      <c r="P481" s="71">
        <v>0</v>
      </c>
    </row>
    <row r="482" spans="1:16" ht="43.2" x14ac:dyDescent="0.3">
      <c r="A482" s="124"/>
      <c r="B482" s="124"/>
      <c r="C482" s="124"/>
      <c r="D482" s="124"/>
      <c r="E482" s="124"/>
      <c r="F482" s="124"/>
      <c r="G482" s="124"/>
      <c r="H482" s="72" t="s">
        <v>367</v>
      </c>
      <c r="I482" s="130">
        <v>44956</v>
      </c>
      <c r="J482" s="69" t="s">
        <v>620</v>
      </c>
      <c r="K482" s="70">
        <v>44944</v>
      </c>
      <c r="L482" s="123" t="s">
        <v>135</v>
      </c>
      <c r="M482" s="124" t="s">
        <v>130</v>
      </c>
      <c r="N482" s="69" t="s">
        <v>618</v>
      </c>
      <c r="O482" s="71">
        <v>288500</v>
      </c>
      <c r="P482" s="71">
        <v>0</v>
      </c>
    </row>
    <row r="483" spans="1:16" ht="43.2" x14ac:dyDescent="0.3">
      <c r="A483" s="124"/>
      <c r="B483" s="124"/>
      <c r="C483" s="124"/>
      <c r="D483" s="124"/>
      <c r="E483" s="124"/>
      <c r="F483" s="124"/>
      <c r="G483" s="124"/>
      <c r="H483" s="72" t="s">
        <v>368</v>
      </c>
      <c r="I483" s="130">
        <v>44956</v>
      </c>
      <c r="J483" s="69" t="s">
        <v>617</v>
      </c>
      <c r="K483" s="70">
        <v>44942</v>
      </c>
      <c r="L483" s="124" t="s">
        <v>135</v>
      </c>
      <c r="M483" s="124" t="s">
        <v>130</v>
      </c>
      <c r="N483" s="69" t="s">
        <v>615</v>
      </c>
      <c r="O483" s="71">
        <v>508067</v>
      </c>
      <c r="P483" s="71">
        <v>0</v>
      </c>
    </row>
    <row r="484" spans="1:16" ht="43.2" x14ac:dyDescent="0.3">
      <c r="A484" s="124"/>
      <c r="B484" s="124"/>
      <c r="C484" s="124"/>
      <c r="D484" s="124"/>
      <c r="E484" s="124"/>
      <c r="F484" s="124"/>
      <c r="G484" s="124"/>
      <c r="H484" s="72" t="s">
        <v>365</v>
      </c>
      <c r="I484" s="130">
        <v>44956</v>
      </c>
      <c r="J484" s="69" t="s">
        <v>613</v>
      </c>
      <c r="K484" s="70">
        <v>44938</v>
      </c>
      <c r="L484" s="69" t="s">
        <v>204</v>
      </c>
      <c r="M484" s="124" t="s">
        <v>130</v>
      </c>
      <c r="N484" s="69" t="s">
        <v>611</v>
      </c>
      <c r="O484" s="71">
        <v>360720</v>
      </c>
      <c r="P484" s="71">
        <v>0</v>
      </c>
    </row>
    <row r="485" spans="1:16" ht="43.2" x14ac:dyDescent="0.3">
      <c r="A485" s="124"/>
      <c r="B485" s="124"/>
      <c r="C485" s="124"/>
      <c r="D485" s="124"/>
      <c r="E485" s="124"/>
      <c r="F485" s="124"/>
      <c r="G485" s="124"/>
      <c r="H485" s="72" t="s">
        <v>366</v>
      </c>
      <c r="I485" s="130">
        <v>44956</v>
      </c>
      <c r="J485" s="69" t="s">
        <v>609</v>
      </c>
      <c r="K485" s="125">
        <v>44936</v>
      </c>
      <c r="L485" s="123" t="s">
        <v>131</v>
      </c>
      <c r="M485" s="124" t="s">
        <v>130</v>
      </c>
      <c r="N485" s="69" t="s">
        <v>605</v>
      </c>
      <c r="O485" s="71">
        <v>510000</v>
      </c>
      <c r="P485" s="71">
        <v>0</v>
      </c>
    </row>
    <row r="486" spans="1:16" ht="43.2" x14ac:dyDescent="0.3">
      <c r="A486" s="124"/>
      <c r="B486" s="124"/>
      <c r="C486" s="124"/>
      <c r="D486" s="124"/>
      <c r="E486" s="124"/>
      <c r="F486" s="124"/>
      <c r="G486" s="124"/>
      <c r="H486" s="72" t="s">
        <v>1530</v>
      </c>
      <c r="I486" s="130">
        <v>44956</v>
      </c>
      <c r="J486" s="69" t="s">
        <v>607</v>
      </c>
      <c r="K486" s="126">
        <v>44936</v>
      </c>
      <c r="L486" s="124" t="s">
        <v>131</v>
      </c>
      <c r="M486" s="124" t="s">
        <v>130</v>
      </c>
      <c r="N486" s="69" t="s">
        <v>605</v>
      </c>
      <c r="O486" s="71">
        <v>456000</v>
      </c>
      <c r="P486" s="71">
        <v>0</v>
      </c>
    </row>
    <row r="487" spans="1:16" ht="43.2" x14ac:dyDescent="0.3">
      <c r="A487" s="124"/>
      <c r="B487" s="124"/>
      <c r="C487" s="124"/>
      <c r="D487" s="124"/>
      <c r="E487" s="124"/>
      <c r="F487" s="124"/>
      <c r="G487" s="124"/>
      <c r="H487" s="72" t="s">
        <v>1534</v>
      </c>
      <c r="I487" s="130">
        <v>44956</v>
      </c>
      <c r="J487" s="69" t="s">
        <v>603</v>
      </c>
      <c r="K487" s="70">
        <v>44929</v>
      </c>
      <c r="L487" s="124" t="s">
        <v>131</v>
      </c>
      <c r="M487" s="124" t="s">
        <v>130</v>
      </c>
      <c r="N487" s="69" t="s">
        <v>600</v>
      </c>
      <c r="O487" s="71">
        <v>1010000</v>
      </c>
      <c r="P487" s="71">
        <v>0</v>
      </c>
    </row>
    <row r="488" spans="1:16" ht="43.2" x14ac:dyDescent="0.3">
      <c r="A488" s="124"/>
      <c r="B488" s="124"/>
      <c r="C488" s="124"/>
      <c r="D488" s="124"/>
      <c r="E488" s="124"/>
      <c r="F488" s="124"/>
      <c r="G488" s="124"/>
      <c r="H488" s="72" t="s">
        <v>1537</v>
      </c>
      <c r="I488" s="130">
        <v>44956</v>
      </c>
      <c r="J488" s="69" t="s">
        <v>586</v>
      </c>
      <c r="K488" s="70">
        <v>44950</v>
      </c>
      <c r="L488" s="69" t="s">
        <v>73</v>
      </c>
      <c r="M488" s="69" t="s">
        <v>72</v>
      </c>
      <c r="N488" s="69" t="s">
        <v>584</v>
      </c>
      <c r="O488" s="71">
        <v>1380000</v>
      </c>
      <c r="P488" s="71">
        <v>0</v>
      </c>
    </row>
    <row r="489" spans="1:16" ht="43.2" x14ac:dyDescent="0.3">
      <c r="A489" s="124"/>
      <c r="B489" s="124"/>
      <c r="C489" s="124"/>
      <c r="D489" s="124"/>
      <c r="E489" s="124"/>
      <c r="F489" s="124"/>
      <c r="G489" s="124"/>
      <c r="H489" s="72" t="s">
        <v>1540</v>
      </c>
      <c r="I489" s="130">
        <v>44956</v>
      </c>
      <c r="J489" s="69" t="s">
        <v>581</v>
      </c>
      <c r="K489" s="70">
        <v>44938</v>
      </c>
      <c r="L489" s="69" t="s">
        <v>70</v>
      </c>
      <c r="M489" s="69" t="s">
        <v>69</v>
      </c>
      <c r="N489" s="69" t="s">
        <v>579</v>
      </c>
      <c r="O489" s="71">
        <v>410000</v>
      </c>
      <c r="P489" s="71">
        <v>0</v>
      </c>
    </row>
    <row r="490" spans="1:16" ht="57.6" x14ac:dyDescent="0.3">
      <c r="A490" s="124"/>
      <c r="B490" s="124"/>
      <c r="C490" s="124"/>
      <c r="D490" s="124"/>
      <c r="E490" s="124"/>
      <c r="F490" s="124"/>
      <c r="G490" s="124"/>
      <c r="H490" s="72" t="s">
        <v>361</v>
      </c>
      <c r="I490" s="130">
        <v>44956</v>
      </c>
      <c r="J490" s="69" t="s">
        <v>206</v>
      </c>
      <c r="K490" s="125">
        <v>44942</v>
      </c>
      <c r="L490" s="123" t="s">
        <v>572</v>
      </c>
      <c r="M490" s="123" t="s">
        <v>67</v>
      </c>
      <c r="N490" s="69" t="s">
        <v>574</v>
      </c>
      <c r="O490" s="71">
        <v>6641700</v>
      </c>
      <c r="P490" s="71">
        <v>0</v>
      </c>
    </row>
    <row r="491" spans="1:16" ht="57.6" x14ac:dyDescent="0.3">
      <c r="A491" s="124"/>
      <c r="B491" s="124"/>
      <c r="C491" s="124"/>
      <c r="D491" s="124"/>
      <c r="E491" s="124"/>
      <c r="F491" s="124"/>
      <c r="G491" s="124"/>
      <c r="H491" s="72" t="s">
        <v>362</v>
      </c>
      <c r="I491" s="130">
        <v>44956</v>
      </c>
      <c r="J491" s="69" t="s">
        <v>195</v>
      </c>
      <c r="K491" s="126">
        <v>44942</v>
      </c>
      <c r="L491" s="124" t="s">
        <v>572</v>
      </c>
      <c r="M491" s="124" t="s">
        <v>67</v>
      </c>
      <c r="N491" s="69" t="s">
        <v>574</v>
      </c>
      <c r="O491" s="71">
        <v>8668600</v>
      </c>
      <c r="P491" s="71">
        <v>0</v>
      </c>
    </row>
    <row r="492" spans="1:16" ht="43.2" x14ac:dyDescent="0.3">
      <c r="A492" s="124"/>
      <c r="B492" s="124"/>
      <c r="C492" s="124"/>
      <c r="D492" s="124"/>
      <c r="E492" s="124"/>
      <c r="F492" s="124"/>
      <c r="G492" s="124"/>
      <c r="H492" s="72" t="s">
        <v>360</v>
      </c>
      <c r="I492" s="130">
        <v>44956</v>
      </c>
      <c r="J492" s="69" t="s">
        <v>250</v>
      </c>
      <c r="K492" s="70">
        <v>44946</v>
      </c>
      <c r="L492" s="123" t="s">
        <v>564</v>
      </c>
      <c r="M492" s="123" t="s">
        <v>64</v>
      </c>
      <c r="N492" s="69" t="s">
        <v>569</v>
      </c>
      <c r="O492" s="71">
        <v>6126000</v>
      </c>
      <c r="P492" s="71">
        <v>0</v>
      </c>
    </row>
    <row r="493" spans="1:16" ht="43.2" x14ac:dyDescent="0.3">
      <c r="A493" s="124"/>
      <c r="B493" s="124"/>
      <c r="C493" s="124"/>
      <c r="D493" s="124"/>
      <c r="E493" s="124"/>
      <c r="F493" s="124"/>
      <c r="G493" s="124"/>
      <c r="H493" s="72" t="s">
        <v>1549</v>
      </c>
      <c r="I493" s="130">
        <v>44956</v>
      </c>
      <c r="J493" s="69" t="s">
        <v>207</v>
      </c>
      <c r="K493" s="70">
        <v>44939</v>
      </c>
      <c r="L493" s="124" t="s">
        <v>564</v>
      </c>
      <c r="M493" s="124" t="s">
        <v>64</v>
      </c>
      <c r="N493" s="69" t="s">
        <v>566</v>
      </c>
      <c r="O493" s="71">
        <v>970000</v>
      </c>
      <c r="P493" s="71">
        <v>0</v>
      </c>
    </row>
    <row r="494" spans="1:16" ht="43.2" x14ac:dyDescent="0.3">
      <c r="A494" s="124"/>
      <c r="B494" s="124"/>
      <c r="C494" s="123" t="s">
        <v>2437</v>
      </c>
      <c r="D494" s="125">
        <v>44972</v>
      </c>
      <c r="E494" s="123" t="s">
        <v>2436</v>
      </c>
      <c r="F494" s="125">
        <v>44973</v>
      </c>
      <c r="G494" s="123" t="s">
        <v>2438</v>
      </c>
      <c r="H494" s="72" t="s">
        <v>1764</v>
      </c>
      <c r="I494" s="129">
        <v>44971</v>
      </c>
      <c r="J494" s="69" t="s">
        <v>1609</v>
      </c>
      <c r="K494" s="125">
        <v>44950</v>
      </c>
      <c r="L494" s="123" t="s">
        <v>572</v>
      </c>
      <c r="M494" s="123" t="s">
        <v>67</v>
      </c>
      <c r="N494" s="69" t="s">
        <v>1607</v>
      </c>
      <c r="O494" s="71">
        <v>5847270</v>
      </c>
      <c r="P494" s="71">
        <v>0</v>
      </c>
    </row>
    <row r="495" spans="1:16" ht="43.2" x14ac:dyDescent="0.3">
      <c r="A495" s="124"/>
      <c r="B495" s="124"/>
      <c r="C495" s="124"/>
      <c r="D495" s="124"/>
      <c r="E495" s="124"/>
      <c r="F495" s="124"/>
      <c r="G495" s="124"/>
      <c r="H495" s="72" t="s">
        <v>1793</v>
      </c>
      <c r="I495" s="130">
        <v>44971</v>
      </c>
      <c r="J495" s="69" t="s">
        <v>1613</v>
      </c>
      <c r="K495" s="126">
        <v>44950</v>
      </c>
      <c r="L495" s="124" t="s">
        <v>572</v>
      </c>
      <c r="M495" s="124" t="s">
        <v>67</v>
      </c>
      <c r="N495" s="69" t="s">
        <v>1611</v>
      </c>
      <c r="O495" s="71">
        <v>5864996</v>
      </c>
      <c r="P495" s="71">
        <v>0</v>
      </c>
    </row>
    <row r="496" spans="1:16" ht="43.2" x14ac:dyDescent="0.3">
      <c r="A496" s="124"/>
      <c r="B496" s="124"/>
      <c r="C496" s="124"/>
      <c r="D496" s="124"/>
      <c r="E496" s="124"/>
      <c r="F496" s="124"/>
      <c r="G496" s="124"/>
      <c r="H496" s="72" t="s">
        <v>1609</v>
      </c>
      <c r="I496" s="130">
        <v>44971</v>
      </c>
      <c r="J496" s="69" t="s">
        <v>1618</v>
      </c>
      <c r="K496" s="70">
        <v>44951</v>
      </c>
      <c r="L496" s="123" t="s">
        <v>218</v>
      </c>
      <c r="M496" s="123" t="s">
        <v>290</v>
      </c>
      <c r="N496" s="69" t="s">
        <v>1615</v>
      </c>
      <c r="O496" s="71">
        <v>300000</v>
      </c>
      <c r="P496" s="71">
        <v>0</v>
      </c>
    </row>
    <row r="497" spans="1:16" ht="43.2" x14ac:dyDescent="0.3">
      <c r="A497" s="124"/>
      <c r="B497" s="124"/>
      <c r="C497" s="124"/>
      <c r="D497" s="124"/>
      <c r="E497" s="124"/>
      <c r="F497" s="124"/>
      <c r="G497" s="124"/>
      <c r="H497" s="72" t="s">
        <v>1613</v>
      </c>
      <c r="I497" s="130">
        <v>44971</v>
      </c>
      <c r="J497" s="69" t="s">
        <v>1622</v>
      </c>
      <c r="K497" s="70">
        <v>44960</v>
      </c>
      <c r="L497" s="124" t="s">
        <v>218</v>
      </c>
      <c r="M497" s="124" t="s">
        <v>290</v>
      </c>
      <c r="N497" s="69" t="s">
        <v>1619</v>
      </c>
      <c r="O497" s="71">
        <v>300000</v>
      </c>
      <c r="P497" s="71">
        <v>0</v>
      </c>
    </row>
    <row r="498" spans="1:16" ht="28.8" x14ac:dyDescent="0.3">
      <c r="A498" s="124"/>
      <c r="B498" s="124"/>
      <c r="C498" s="124"/>
      <c r="D498" s="124"/>
      <c r="E498" s="124"/>
      <c r="F498" s="124"/>
      <c r="G498" s="124"/>
      <c r="H498" s="72" t="s">
        <v>1618</v>
      </c>
      <c r="I498" s="130">
        <v>44971</v>
      </c>
      <c r="J498" s="69" t="s">
        <v>1632</v>
      </c>
      <c r="K498" s="70">
        <v>44957</v>
      </c>
      <c r="L498" s="69" t="s">
        <v>134</v>
      </c>
      <c r="M498" s="123" t="s">
        <v>130</v>
      </c>
      <c r="N498" s="69" t="s">
        <v>1630</v>
      </c>
      <c r="O498" s="71">
        <v>242000</v>
      </c>
      <c r="P498" s="71">
        <v>0</v>
      </c>
    </row>
    <row r="499" spans="1:16" ht="43.2" x14ac:dyDescent="0.3">
      <c r="A499" s="124"/>
      <c r="B499" s="124"/>
      <c r="C499" s="124"/>
      <c r="D499" s="124"/>
      <c r="E499" s="124"/>
      <c r="F499" s="124"/>
      <c r="G499" s="124"/>
      <c r="H499" s="72" t="s">
        <v>1622</v>
      </c>
      <c r="I499" s="130">
        <v>44971</v>
      </c>
      <c r="J499" s="69" t="s">
        <v>1635</v>
      </c>
      <c r="K499" s="125">
        <v>44936</v>
      </c>
      <c r="L499" s="123" t="s">
        <v>131</v>
      </c>
      <c r="M499" s="124" t="s">
        <v>130</v>
      </c>
      <c r="N499" s="69" t="s">
        <v>1633</v>
      </c>
      <c r="O499" s="71">
        <v>2047000</v>
      </c>
      <c r="P499" s="71">
        <v>230518</v>
      </c>
    </row>
    <row r="500" spans="1:16" ht="57.6" x14ac:dyDescent="0.3">
      <c r="A500" s="124"/>
      <c r="B500" s="124"/>
      <c r="C500" s="124"/>
      <c r="D500" s="124"/>
      <c r="E500" s="124"/>
      <c r="F500" s="124"/>
      <c r="G500" s="124"/>
      <c r="H500" s="72" t="s">
        <v>1632</v>
      </c>
      <c r="I500" s="130">
        <v>44971</v>
      </c>
      <c r="J500" s="69" t="s">
        <v>1638</v>
      </c>
      <c r="K500" s="126">
        <v>44936</v>
      </c>
      <c r="L500" s="124" t="s">
        <v>131</v>
      </c>
      <c r="M500" s="124" t="s">
        <v>130</v>
      </c>
      <c r="N500" s="69" t="s">
        <v>1636</v>
      </c>
      <c r="O500" s="71">
        <v>1827500</v>
      </c>
      <c r="P500" s="71">
        <v>0</v>
      </c>
    </row>
    <row r="501" spans="1:16" ht="57.6" x14ac:dyDescent="0.3">
      <c r="A501" s="124"/>
      <c r="B501" s="124"/>
      <c r="C501" s="124"/>
      <c r="D501" s="124"/>
      <c r="E501" s="124"/>
      <c r="F501" s="124"/>
      <c r="G501" s="124"/>
      <c r="H501" s="72" t="s">
        <v>1635</v>
      </c>
      <c r="I501" s="130">
        <v>44971</v>
      </c>
      <c r="J501" s="69" t="s">
        <v>1641</v>
      </c>
      <c r="K501" s="70">
        <v>44963</v>
      </c>
      <c r="L501" s="124" t="s">
        <v>131</v>
      </c>
      <c r="M501" s="124" t="s">
        <v>130</v>
      </c>
      <c r="N501" s="69" t="s">
        <v>1636</v>
      </c>
      <c r="O501" s="71">
        <v>2161500</v>
      </c>
      <c r="P501" s="71">
        <v>243412</v>
      </c>
    </row>
    <row r="502" spans="1:16" ht="57.6" x14ac:dyDescent="0.3">
      <c r="A502" s="124"/>
      <c r="B502" s="124"/>
      <c r="C502" s="124"/>
      <c r="D502" s="124"/>
      <c r="E502" s="124"/>
      <c r="F502" s="124"/>
      <c r="G502" s="124"/>
      <c r="H502" s="72" t="s">
        <v>1638</v>
      </c>
      <c r="I502" s="130">
        <v>44971</v>
      </c>
      <c r="J502" s="69" t="s">
        <v>1644</v>
      </c>
      <c r="K502" s="70">
        <v>44932</v>
      </c>
      <c r="L502" s="124" t="s">
        <v>131</v>
      </c>
      <c r="M502" s="124" t="s">
        <v>130</v>
      </c>
      <c r="N502" s="69" t="s">
        <v>1642</v>
      </c>
      <c r="O502" s="71">
        <v>1870300</v>
      </c>
      <c r="P502" s="71">
        <v>0</v>
      </c>
    </row>
    <row r="503" spans="1:16" ht="43.2" x14ac:dyDescent="0.3">
      <c r="A503" s="124"/>
      <c r="B503" s="124"/>
      <c r="C503" s="124"/>
      <c r="D503" s="124"/>
      <c r="E503" s="124"/>
      <c r="F503" s="124"/>
      <c r="G503" s="124"/>
      <c r="H503" s="72" t="s">
        <v>1641</v>
      </c>
      <c r="I503" s="130">
        <v>44971</v>
      </c>
      <c r="J503" s="69" t="s">
        <v>1647</v>
      </c>
      <c r="K503" s="125">
        <v>44957</v>
      </c>
      <c r="L503" s="124" t="s">
        <v>131</v>
      </c>
      <c r="M503" s="124" t="s">
        <v>130</v>
      </c>
      <c r="N503" s="69" t="s">
        <v>1645</v>
      </c>
      <c r="O503" s="71">
        <v>931000</v>
      </c>
      <c r="P503" s="71">
        <v>0</v>
      </c>
    </row>
    <row r="504" spans="1:16" ht="43.2" x14ac:dyDescent="0.3">
      <c r="A504" s="124"/>
      <c r="B504" s="124"/>
      <c r="C504" s="124"/>
      <c r="D504" s="124"/>
      <c r="E504" s="124"/>
      <c r="F504" s="124"/>
      <c r="G504" s="124"/>
      <c r="H504" s="72" t="s">
        <v>1644</v>
      </c>
      <c r="I504" s="130">
        <v>44971</v>
      </c>
      <c r="J504" s="69" t="s">
        <v>1650</v>
      </c>
      <c r="K504" s="126">
        <v>44957</v>
      </c>
      <c r="L504" s="124" t="s">
        <v>131</v>
      </c>
      <c r="M504" s="124" t="s">
        <v>130</v>
      </c>
      <c r="N504" s="69" t="s">
        <v>1648</v>
      </c>
      <c r="O504" s="71">
        <v>860000</v>
      </c>
      <c r="P504" s="71">
        <v>0</v>
      </c>
    </row>
    <row r="505" spans="1:16" ht="43.2" x14ac:dyDescent="0.3">
      <c r="A505" s="124"/>
      <c r="B505" s="124"/>
      <c r="C505" s="124"/>
      <c r="D505" s="124"/>
      <c r="E505" s="124"/>
      <c r="F505" s="124"/>
      <c r="G505" s="124"/>
      <c r="H505" s="72" t="s">
        <v>1647</v>
      </c>
      <c r="I505" s="130">
        <v>44971</v>
      </c>
      <c r="J505" s="69" t="s">
        <v>1653</v>
      </c>
      <c r="K505" s="70">
        <v>44963</v>
      </c>
      <c r="L505" s="124" t="s">
        <v>131</v>
      </c>
      <c r="M505" s="124" t="s">
        <v>130</v>
      </c>
      <c r="N505" s="69" t="s">
        <v>1651</v>
      </c>
      <c r="O505" s="71">
        <v>768000</v>
      </c>
      <c r="P505" s="71">
        <v>0</v>
      </c>
    </row>
    <row r="506" spans="1:16" ht="43.2" x14ac:dyDescent="0.3">
      <c r="A506" s="124"/>
      <c r="B506" s="124"/>
      <c r="C506" s="124"/>
      <c r="D506" s="124"/>
      <c r="E506" s="124"/>
      <c r="F506" s="124"/>
      <c r="G506" s="124"/>
      <c r="H506" s="72" t="s">
        <v>1650</v>
      </c>
      <c r="I506" s="130">
        <v>44971</v>
      </c>
      <c r="J506" s="69" t="s">
        <v>1657</v>
      </c>
      <c r="K506" s="70">
        <v>44930</v>
      </c>
      <c r="L506" s="123" t="s">
        <v>134</v>
      </c>
      <c r="M506" s="124" t="s">
        <v>130</v>
      </c>
      <c r="N506" s="69" t="s">
        <v>1655</v>
      </c>
      <c r="O506" s="71">
        <v>440000</v>
      </c>
      <c r="P506" s="71">
        <v>0</v>
      </c>
    </row>
    <row r="507" spans="1:16" ht="43.2" x14ac:dyDescent="0.3">
      <c r="A507" s="124"/>
      <c r="B507" s="124"/>
      <c r="C507" s="124"/>
      <c r="D507" s="124"/>
      <c r="E507" s="124"/>
      <c r="F507" s="124"/>
      <c r="G507" s="124"/>
      <c r="H507" s="72" t="s">
        <v>1653</v>
      </c>
      <c r="I507" s="130">
        <v>44971</v>
      </c>
      <c r="J507" s="69" t="s">
        <v>1660</v>
      </c>
      <c r="K507" s="70">
        <v>44936</v>
      </c>
      <c r="L507" s="124" t="s">
        <v>134</v>
      </c>
      <c r="M507" s="124" t="s">
        <v>130</v>
      </c>
      <c r="N507" s="69" t="s">
        <v>1658</v>
      </c>
      <c r="O507" s="71">
        <v>660000</v>
      </c>
      <c r="P507" s="71">
        <v>0</v>
      </c>
    </row>
    <row r="508" spans="1:16" ht="43.2" x14ac:dyDescent="0.3">
      <c r="A508" s="124"/>
      <c r="B508" s="124"/>
      <c r="C508" s="124"/>
      <c r="D508" s="124"/>
      <c r="E508" s="124"/>
      <c r="F508" s="124"/>
      <c r="G508" s="124"/>
      <c r="H508" s="72" t="s">
        <v>1657</v>
      </c>
      <c r="I508" s="130">
        <v>44971</v>
      </c>
      <c r="J508" s="69" t="s">
        <v>1663</v>
      </c>
      <c r="K508" s="70">
        <v>44960</v>
      </c>
      <c r="L508" s="69" t="s">
        <v>204</v>
      </c>
      <c r="M508" s="124" t="s">
        <v>130</v>
      </c>
      <c r="N508" s="69" t="s">
        <v>1661</v>
      </c>
      <c r="O508" s="71">
        <v>360720</v>
      </c>
      <c r="P508" s="71">
        <v>0</v>
      </c>
    </row>
    <row r="509" spans="1:16" ht="43.2" x14ac:dyDescent="0.3">
      <c r="A509" s="124"/>
      <c r="B509" s="124"/>
      <c r="C509" s="124"/>
      <c r="D509" s="124"/>
      <c r="E509" s="124"/>
      <c r="F509" s="124"/>
      <c r="G509" s="124"/>
      <c r="H509" s="72" t="s">
        <v>1660</v>
      </c>
      <c r="I509" s="130">
        <v>44971</v>
      </c>
      <c r="J509" s="69" t="s">
        <v>1667</v>
      </c>
      <c r="K509" s="70">
        <v>44958</v>
      </c>
      <c r="L509" s="69" t="s">
        <v>135</v>
      </c>
      <c r="M509" s="124" t="s">
        <v>130</v>
      </c>
      <c r="N509" s="69" t="s">
        <v>1664</v>
      </c>
      <c r="O509" s="71">
        <v>248901</v>
      </c>
      <c r="P509" s="71">
        <v>0</v>
      </c>
    </row>
    <row r="510" spans="1:16" ht="28.8" x14ac:dyDescent="0.3">
      <c r="A510" s="124"/>
      <c r="B510" s="124"/>
      <c r="C510" s="124"/>
      <c r="D510" s="124"/>
      <c r="E510" s="124"/>
      <c r="F510" s="124"/>
      <c r="G510" s="124"/>
      <c r="H510" s="72" t="s">
        <v>1663</v>
      </c>
      <c r="I510" s="130">
        <v>44971</v>
      </c>
      <c r="J510" s="69" t="s">
        <v>1673</v>
      </c>
      <c r="K510" s="70">
        <v>44964</v>
      </c>
      <c r="L510" s="69" t="s">
        <v>1668</v>
      </c>
      <c r="M510" s="124" t="s">
        <v>130</v>
      </c>
      <c r="N510" s="69" t="s">
        <v>1670</v>
      </c>
      <c r="O510" s="71">
        <v>17850000</v>
      </c>
      <c r="P510" s="71">
        <v>2090541</v>
      </c>
    </row>
    <row r="511" spans="1:16" ht="43.2" x14ac:dyDescent="0.3">
      <c r="A511" s="124"/>
      <c r="B511" s="124"/>
      <c r="C511" s="124"/>
      <c r="D511" s="124"/>
      <c r="E511" s="124"/>
      <c r="F511" s="124"/>
      <c r="G511" s="124"/>
      <c r="H511" s="72" t="s">
        <v>1667</v>
      </c>
      <c r="I511" s="130">
        <v>44971</v>
      </c>
      <c r="J511" s="69" t="s">
        <v>1679</v>
      </c>
      <c r="K511" s="125">
        <v>44965</v>
      </c>
      <c r="L511" s="123" t="s">
        <v>1674</v>
      </c>
      <c r="M511" s="123" t="s">
        <v>1468</v>
      </c>
      <c r="N511" s="69" t="s">
        <v>1676</v>
      </c>
      <c r="O511" s="71">
        <v>4076000</v>
      </c>
      <c r="P511" s="71">
        <v>0</v>
      </c>
    </row>
    <row r="512" spans="1:16" ht="43.2" x14ac:dyDescent="0.3">
      <c r="A512" s="124"/>
      <c r="B512" s="124"/>
      <c r="C512" s="124"/>
      <c r="D512" s="124"/>
      <c r="E512" s="124"/>
      <c r="F512" s="124"/>
      <c r="G512" s="124"/>
      <c r="H512" s="72" t="s">
        <v>1673</v>
      </c>
      <c r="I512" s="130">
        <v>44971</v>
      </c>
      <c r="J512" s="69" t="s">
        <v>1684</v>
      </c>
      <c r="K512" s="126">
        <v>44965</v>
      </c>
      <c r="L512" s="124" t="s">
        <v>1674</v>
      </c>
      <c r="M512" s="124" t="s">
        <v>1468</v>
      </c>
      <c r="N512" s="69" t="s">
        <v>1682</v>
      </c>
      <c r="O512" s="71">
        <v>2279500</v>
      </c>
      <c r="P512" s="71">
        <v>0</v>
      </c>
    </row>
    <row r="513" spans="1:16" ht="43.2" x14ac:dyDescent="0.3">
      <c r="A513" s="124"/>
      <c r="B513" s="124"/>
      <c r="C513" s="124"/>
      <c r="D513" s="124"/>
      <c r="E513" s="124"/>
      <c r="F513" s="124"/>
      <c r="G513" s="124"/>
      <c r="H513" s="72" t="s">
        <v>1679</v>
      </c>
      <c r="I513" s="130">
        <v>44971</v>
      </c>
      <c r="J513" s="69" t="s">
        <v>1730</v>
      </c>
      <c r="K513" s="70">
        <v>44936</v>
      </c>
      <c r="L513" s="69" t="s">
        <v>203</v>
      </c>
      <c r="M513" s="69" t="s">
        <v>144</v>
      </c>
      <c r="N513" s="69" t="s">
        <v>1728</v>
      </c>
      <c r="O513" s="71">
        <v>62900</v>
      </c>
      <c r="P513" s="71">
        <v>0</v>
      </c>
    </row>
    <row r="514" spans="1:16" ht="43.2" x14ac:dyDescent="0.3">
      <c r="A514" s="124"/>
      <c r="B514" s="124"/>
      <c r="C514" s="124"/>
      <c r="D514" s="124"/>
      <c r="E514" s="124"/>
      <c r="F514" s="124"/>
      <c r="G514" s="124"/>
      <c r="H514" s="72" t="s">
        <v>1684</v>
      </c>
      <c r="I514" s="130">
        <v>44971</v>
      </c>
      <c r="J514" s="69" t="s">
        <v>1687</v>
      </c>
      <c r="K514" s="125">
        <v>44965</v>
      </c>
      <c r="L514" s="69" t="s">
        <v>1674</v>
      </c>
      <c r="M514" s="69" t="s">
        <v>1468</v>
      </c>
      <c r="N514" s="69" t="s">
        <v>1685</v>
      </c>
      <c r="O514" s="71">
        <v>3506050</v>
      </c>
      <c r="P514" s="71">
        <v>0</v>
      </c>
    </row>
    <row r="515" spans="1:16" ht="43.2" x14ac:dyDescent="0.3">
      <c r="A515" s="124"/>
      <c r="B515" s="124"/>
      <c r="C515" s="124"/>
      <c r="D515" s="124"/>
      <c r="E515" s="124"/>
      <c r="F515" s="124"/>
      <c r="G515" s="124"/>
      <c r="H515" s="72" t="s">
        <v>1730</v>
      </c>
      <c r="I515" s="130">
        <v>44971</v>
      </c>
      <c r="J515" s="69" t="s">
        <v>1721</v>
      </c>
      <c r="K515" s="126">
        <v>44965</v>
      </c>
      <c r="L515" s="69" t="s">
        <v>140</v>
      </c>
      <c r="M515" s="69" t="s">
        <v>139</v>
      </c>
      <c r="N515" s="69" t="s">
        <v>1719</v>
      </c>
      <c r="O515" s="71">
        <v>1133000</v>
      </c>
      <c r="P515" s="71">
        <v>0</v>
      </c>
    </row>
    <row r="516" spans="1:16" ht="28.8" x14ac:dyDescent="0.3">
      <c r="A516" s="124"/>
      <c r="B516" s="124"/>
      <c r="C516" s="124"/>
      <c r="D516" s="124"/>
      <c r="E516" s="124"/>
      <c r="F516" s="124"/>
      <c r="G516" s="124"/>
      <c r="H516" s="72" t="s">
        <v>1687</v>
      </c>
      <c r="I516" s="130">
        <v>44971</v>
      </c>
      <c r="J516" s="69" t="s">
        <v>1725</v>
      </c>
      <c r="K516" s="70">
        <v>44951</v>
      </c>
      <c r="L516" s="69" t="s">
        <v>258</v>
      </c>
      <c r="M516" s="69" t="s">
        <v>257</v>
      </c>
      <c r="N516" s="69" t="s">
        <v>1723</v>
      </c>
      <c r="O516" s="71">
        <v>4950000</v>
      </c>
      <c r="P516" s="71">
        <v>579730</v>
      </c>
    </row>
    <row r="517" spans="1:16" ht="43.2" x14ac:dyDescent="0.3">
      <c r="A517" s="124"/>
      <c r="B517" s="124"/>
      <c r="C517" s="124"/>
      <c r="D517" s="124"/>
      <c r="E517" s="124"/>
      <c r="F517" s="124"/>
      <c r="G517" s="124"/>
      <c r="H517" s="127" t="s">
        <v>1721</v>
      </c>
      <c r="I517" s="130">
        <v>44971</v>
      </c>
      <c r="J517" s="123" t="s">
        <v>1736</v>
      </c>
      <c r="K517" s="125">
        <v>44963</v>
      </c>
      <c r="L517" s="69" t="s">
        <v>151</v>
      </c>
      <c r="M517" s="123" t="s">
        <v>144</v>
      </c>
      <c r="N517" s="69" t="s">
        <v>1734</v>
      </c>
      <c r="O517" s="71">
        <v>2400000</v>
      </c>
      <c r="P517" s="71">
        <v>0</v>
      </c>
    </row>
    <row r="518" spans="1:16" ht="43.2" x14ac:dyDescent="0.3">
      <c r="A518" s="124"/>
      <c r="B518" s="124"/>
      <c r="C518" s="124"/>
      <c r="D518" s="124"/>
      <c r="E518" s="124"/>
      <c r="F518" s="124"/>
      <c r="G518" s="124"/>
      <c r="H518" s="128"/>
      <c r="I518" s="128"/>
      <c r="J518" s="124"/>
      <c r="K518" s="124"/>
      <c r="L518" s="69" t="s">
        <v>145</v>
      </c>
      <c r="M518" s="124" t="s">
        <v>144</v>
      </c>
      <c r="N518" s="69" t="s">
        <v>1734</v>
      </c>
      <c r="O518" s="71">
        <v>6503000</v>
      </c>
      <c r="P518" s="71">
        <v>0</v>
      </c>
    </row>
    <row r="519" spans="1:16" ht="43.2" x14ac:dyDescent="0.3">
      <c r="A519" s="124"/>
      <c r="B519" s="124"/>
      <c r="C519" s="124"/>
      <c r="D519" s="124"/>
      <c r="E519" s="124"/>
      <c r="F519" s="124"/>
      <c r="G519" s="124"/>
      <c r="H519" s="72" t="s">
        <v>1725</v>
      </c>
      <c r="I519" s="130">
        <v>44971</v>
      </c>
      <c r="J519" s="69" t="s">
        <v>1692</v>
      </c>
      <c r="K519" s="125">
        <v>44935</v>
      </c>
      <c r="L519" s="123" t="s">
        <v>89</v>
      </c>
      <c r="M519" s="123" t="s">
        <v>136</v>
      </c>
      <c r="N519" s="69" t="s">
        <v>1690</v>
      </c>
      <c r="O519" s="71">
        <v>995000</v>
      </c>
      <c r="P519" s="71">
        <v>0</v>
      </c>
    </row>
    <row r="520" spans="1:16" ht="43.2" x14ac:dyDescent="0.3">
      <c r="A520" s="124"/>
      <c r="B520" s="124"/>
      <c r="C520" s="124"/>
      <c r="D520" s="124"/>
      <c r="E520" s="124"/>
      <c r="F520" s="124"/>
      <c r="G520" s="124"/>
      <c r="H520" s="72" t="s">
        <v>1736</v>
      </c>
      <c r="I520" s="130">
        <v>44971</v>
      </c>
      <c r="J520" s="69" t="s">
        <v>1695</v>
      </c>
      <c r="K520" s="126">
        <v>44935</v>
      </c>
      <c r="L520" s="124" t="s">
        <v>89</v>
      </c>
      <c r="M520" s="124" t="s">
        <v>136</v>
      </c>
      <c r="N520" s="69" t="s">
        <v>1693</v>
      </c>
      <c r="O520" s="71">
        <v>997000</v>
      </c>
      <c r="P520" s="71">
        <v>0</v>
      </c>
    </row>
    <row r="521" spans="1:16" ht="43.2" x14ac:dyDescent="0.3">
      <c r="A521" s="124"/>
      <c r="B521" s="124"/>
      <c r="C521" s="124"/>
      <c r="D521" s="124"/>
      <c r="E521" s="124"/>
      <c r="F521" s="124"/>
      <c r="G521" s="124"/>
      <c r="H521" s="72" t="s">
        <v>1692</v>
      </c>
      <c r="I521" s="130">
        <v>44971</v>
      </c>
      <c r="J521" s="69" t="s">
        <v>1698</v>
      </c>
      <c r="K521" s="126">
        <v>44935</v>
      </c>
      <c r="L521" s="124" t="s">
        <v>89</v>
      </c>
      <c r="M521" s="124" t="s">
        <v>136</v>
      </c>
      <c r="N521" s="69" t="s">
        <v>1696</v>
      </c>
      <c r="O521" s="71">
        <v>996000</v>
      </c>
      <c r="P521" s="71">
        <v>0</v>
      </c>
    </row>
    <row r="522" spans="1:16" ht="43.2" x14ac:dyDescent="0.3">
      <c r="A522" s="124"/>
      <c r="B522" s="124"/>
      <c r="C522" s="124"/>
      <c r="D522" s="124"/>
      <c r="E522" s="124"/>
      <c r="F522" s="124"/>
      <c r="G522" s="124"/>
      <c r="H522" s="72" t="s">
        <v>1695</v>
      </c>
      <c r="I522" s="130">
        <v>44971</v>
      </c>
      <c r="J522" s="69" t="s">
        <v>1701</v>
      </c>
      <c r="K522" s="126">
        <v>44935</v>
      </c>
      <c r="L522" s="124" t="s">
        <v>89</v>
      </c>
      <c r="M522" s="124" t="s">
        <v>136</v>
      </c>
      <c r="N522" s="69" t="s">
        <v>1699</v>
      </c>
      <c r="O522" s="71">
        <v>995000</v>
      </c>
      <c r="P522" s="71">
        <v>0</v>
      </c>
    </row>
    <row r="523" spans="1:16" ht="43.2" x14ac:dyDescent="0.3">
      <c r="A523" s="124"/>
      <c r="B523" s="124"/>
      <c r="C523" s="124"/>
      <c r="D523" s="124"/>
      <c r="E523" s="124"/>
      <c r="F523" s="124"/>
      <c r="G523" s="124"/>
      <c r="H523" s="72" t="s">
        <v>1698</v>
      </c>
      <c r="I523" s="130">
        <v>44971</v>
      </c>
      <c r="J523" s="69" t="s">
        <v>1705</v>
      </c>
      <c r="K523" s="126">
        <v>44935</v>
      </c>
      <c r="L523" s="123" t="s">
        <v>90</v>
      </c>
      <c r="M523" s="124" t="s">
        <v>136</v>
      </c>
      <c r="N523" s="69" t="s">
        <v>1703</v>
      </c>
      <c r="O523" s="71">
        <v>1490000</v>
      </c>
      <c r="P523" s="71">
        <v>0</v>
      </c>
    </row>
    <row r="524" spans="1:16" ht="57.6" x14ac:dyDescent="0.3">
      <c r="A524" s="124"/>
      <c r="B524" s="124"/>
      <c r="C524" s="124"/>
      <c r="D524" s="124"/>
      <c r="E524" s="124"/>
      <c r="F524" s="124"/>
      <c r="G524" s="124"/>
      <c r="H524" s="72" t="s">
        <v>1701</v>
      </c>
      <c r="I524" s="130">
        <v>44971</v>
      </c>
      <c r="J524" s="69" t="s">
        <v>1708</v>
      </c>
      <c r="K524" s="126">
        <v>44935</v>
      </c>
      <c r="L524" s="124" t="s">
        <v>90</v>
      </c>
      <c r="M524" s="124" t="s">
        <v>136</v>
      </c>
      <c r="N524" s="69" t="s">
        <v>1706</v>
      </c>
      <c r="O524" s="71">
        <v>1490000</v>
      </c>
      <c r="P524" s="71">
        <v>0</v>
      </c>
    </row>
    <row r="525" spans="1:16" ht="57.6" x14ac:dyDescent="0.3">
      <c r="A525" s="124"/>
      <c r="B525" s="124"/>
      <c r="C525" s="124"/>
      <c r="D525" s="124"/>
      <c r="E525" s="124"/>
      <c r="F525" s="124"/>
      <c r="G525" s="124"/>
      <c r="H525" s="72" t="s">
        <v>1705</v>
      </c>
      <c r="I525" s="130">
        <v>44971</v>
      </c>
      <c r="J525" s="69" t="s">
        <v>1711</v>
      </c>
      <c r="K525" s="126">
        <v>44935</v>
      </c>
      <c r="L525" s="124" t="s">
        <v>90</v>
      </c>
      <c r="M525" s="124" t="s">
        <v>136</v>
      </c>
      <c r="N525" s="69" t="s">
        <v>1709</v>
      </c>
      <c r="O525" s="71">
        <v>1485000</v>
      </c>
      <c r="P525" s="71">
        <v>0</v>
      </c>
    </row>
    <row r="526" spans="1:16" ht="43.2" x14ac:dyDescent="0.3">
      <c r="A526" s="124"/>
      <c r="B526" s="124"/>
      <c r="C526" s="124"/>
      <c r="D526" s="124"/>
      <c r="E526" s="124"/>
      <c r="F526" s="124"/>
      <c r="G526" s="124"/>
      <c r="H526" s="127" t="s">
        <v>1708</v>
      </c>
      <c r="I526" s="130">
        <v>44971</v>
      </c>
      <c r="J526" s="123" t="s">
        <v>1716</v>
      </c>
      <c r="K526" s="125">
        <v>44963</v>
      </c>
      <c r="L526" s="69" t="s">
        <v>1712</v>
      </c>
      <c r="M526" s="124" t="s">
        <v>136</v>
      </c>
      <c r="N526" s="69" t="s">
        <v>1714</v>
      </c>
      <c r="O526" s="71">
        <v>800000</v>
      </c>
      <c r="P526" s="71">
        <v>0</v>
      </c>
    </row>
    <row r="527" spans="1:16" ht="43.2" x14ac:dyDescent="0.3">
      <c r="A527" s="124"/>
      <c r="B527" s="124"/>
      <c r="C527" s="124"/>
      <c r="D527" s="124"/>
      <c r="E527" s="124"/>
      <c r="F527" s="124"/>
      <c r="G527" s="124"/>
      <c r="H527" s="128"/>
      <c r="I527" s="128"/>
      <c r="J527" s="124"/>
      <c r="K527" s="124"/>
      <c r="L527" s="69" t="s">
        <v>1717</v>
      </c>
      <c r="M527" s="124" t="s">
        <v>136</v>
      </c>
      <c r="N527" s="69" t="s">
        <v>1714</v>
      </c>
      <c r="O527" s="71">
        <v>880000</v>
      </c>
      <c r="P527" s="71">
        <v>0</v>
      </c>
    </row>
    <row r="528" spans="1:16" ht="43.2" x14ac:dyDescent="0.3">
      <c r="A528" s="124"/>
      <c r="B528" s="124"/>
      <c r="C528" s="124"/>
      <c r="D528" s="124"/>
      <c r="E528" s="124"/>
      <c r="F528" s="124"/>
      <c r="G528" s="124"/>
      <c r="H528" s="72" t="s">
        <v>1711</v>
      </c>
      <c r="I528" s="130">
        <v>44971</v>
      </c>
      <c r="J528" s="69" t="s">
        <v>1795</v>
      </c>
      <c r="K528" s="70">
        <v>44935</v>
      </c>
      <c r="L528" s="123" t="s">
        <v>90</v>
      </c>
      <c r="M528" s="124" t="s">
        <v>136</v>
      </c>
      <c r="N528" s="69" t="s">
        <v>1830</v>
      </c>
      <c r="O528" s="71">
        <v>1490000</v>
      </c>
      <c r="P528" s="71">
        <v>0</v>
      </c>
    </row>
    <row r="529" spans="1:16" ht="43.2" x14ac:dyDescent="0.3">
      <c r="A529" s="124"/>
      <c r="B529" s="124"/>
      <c r="C529" s="123" t="s">
        <v>2271</v>
      </c>
      <c r="D529" s="125">
        <v>44980</v>
      </c>
      <c r="E529" s="123" t="s">
        <v>2434</v>
      </c>
      <c r="F529" s="125">
        <v>44981</v>
      </c>
      <c r="G529" s="123" t="s">
        <v>215</v>
      </c>
      <c r="H529" s="72" t="s">
        <v>2269</v>
      </c>
      <c r="I529" s="129">
        <v>44979</v>
      </c>
      <c r="J529" s="69" t="s">
        <v>1982</v>
      </c>
      <c r="K529" s="70">
        <v>44953</v>
      </c>
      <c r="L529" s="124" t="s">
        <v>90</v>
      </c>
      <c r="M529" s="123" t="s">
        <v>239</v>
      </c>
      <c r="N529" s="69" t="s">
        <v>1980</v>
      </c>
      <c r="O529" s="71">
        <v>1500000</v>
      </c>
      <c r="P529" s="71">
        <v>0</v>
      </c>
    </row>
    <row r="530" spans="1:16" ht="43.2" x14ac:dyDescent="0.3">
      <c r="A530" s="124"/>
      <c r="B530" s="124"/>
      <c r="C530" s="124"/>
      <c r="D530" s="124"/>
      <c r="E530" s="124"/>
      <c r="F530" s="124"/>
      <c r="G530" s="124"/>
      <c r="H530" s="72" t="s">
        <v>1987</v>
      </c>
      <c r="I530" s="130">
        <v>44979</v>
      </c>
      <c r="J530" s="69" t="s">
        <v>1991</v>
      </c>
      <c r="K530" s="125">
        <v>44960</v>
      </c>
      <c r="L530" s="69" t="s">
        <v>267</v>
      </c>
      <c r="M530" s="124" t="s">
        <v>239</v>
      </c>
      <c r="N530" s="69" t="s">
        <v>1989</v>
      </c>
      <c r="O530" s="71">
        <v>1495000</v>
      </c>
      <c r="P530" s="71">
        <v>29900</v>
      </c>
    </row>
    <row r="531" spans="1:16" ht="43.2" x14ac:dyDescent="0.3">
      <c r="A531" s="124"/>
      <c r="B531" s="124"/>
      <c r="C531" s="124"/>
      <c r="D531" s="124"/>
      <c r="E531" s="124"/>
      <c r="F531" s="124"/>
      <c r="G531" s="124"/>
      <c r="H531" s="72" t="s">
        <v>1991</v>
      </c>
      <c r="I531" s="130">
        <v>44979</v>
      </c>
      <c r="J531" s="69" t="s">
        <v>1996</v>
      </c>
      <c r="K531" s="126">
        <v>44960</v>
      </c>
      <c r="L531" s="69" t="s">
        <v>1992</v>
      </c>
      <c r="M531" s="124" t="s">
        <v>239</v>
      </c>
      <c r="N531" s="69" t="s">
        <v>1994</v>
      </c>
      <c r="O531" s="71">
        <v>999850</v>
      </c>
      <c r="P531" s="71">
        <v>19997</v>
      </c>
    </row>
    <row r="532" spans="1:16" ht="43.2" x14ac:dyDescent="0.3">
      <c r="A532" s="124"/>
      <c r="B532" s="124"/>
      <c r="C532" s="124"/>
      <c r="D532" s="124"/>
      <c r="E532" s="124"/>
      <c r="F532" s="124"/>
      <c r="G532" s="124"/>
      <c r="H532" s="72" t="s">
        <v>1996</v>
      </c>
      <c r="I532" s="130">
        <v>44979</v>
      </c>
      <c r="J532" s="69" t="s">
        <v>2000</v>
      </c>
      <c r="K532" s="70">
        <v>44961</v>
      </c>
      <c r="L532" s="123" t="s">
        <v>564</v>
      </c>
      <c r="M532" s="123" t="s">
        <v>64</v>
      </c>
      <c r="N532" s="69" t="s">
        <v>1997</v>
      </c>
      <c r="O532" s="71">
        <v>6939585</v>
      </c>
      <c r="P532" s="71">
        <v>0</v>
      </c>
    </row>
    <row r="533" spans="1:16" ht="43.2" x14ac:dyDescent="0.3">
      <c r="A533" s="124"/>
      <c r="B533" s="124"/>
      <c r="C533" s="124"/>
      <c r="D533" s="124"/>
      <c r="E533" s="124"/>
      <c r="F533" s="124"/>
      <c r="G533" s="124"/>
      <c r="H533" s="72" t="s">
        <v>2000</v>
      </c>
      <c r="I533" s="130">
        <v>44979</v>
      </c>
      <c r="J533" s="69" t="s">
        <v>2004</v>
      </c>
      <c r="K533" s="70">
        <v>44968</v>
      </c>
      <c r="L533" s="124" t="s">
        <v>564</v>
      </c>
      <c r="M533" s="124" t="s">
        <v>64</v>
      </c>
      <c r="N533" s="69" t="s">
        <v>2001</v>
      </c>
      <c r="O533" s="71">
        <v>2553500</v>
      </c>
      <c r="P533" s="71">
        <v>0</v>
      </c>
    </row>
    <row r="534" spans="1:16" ht="43.2" x14ac:dyDescent="0.3">
      <c r="A534" s="124"/>
      <c r="B534" s="124"/>
      <c r="C534" s="124"/>
      <c r="D534" s="124"/>
      <c r="E534" s="124"/>
      <c r="F534" s="124"/>
      <c r="G534" s="124"/>
      <c r="H534" s="72" t="s">
        <v>2004</v>
      </c>
      <c r="I534" s="130">
        <v>44979</v>
      </c>
      <c r="J534" s="69" t="s">
        <v>2008</v>
      </c>
      <c r="K534" s="125">
        <v>44960</v>
      </c>
      <c r="L534" s="69" t="s">
        <v>90</v>
      </c>
      <c r="M534" s="123" t="s">
        <v>109</v>
      </c>
      <c r="N534" s="69" t="s">
        <v>2006</v>
      </c>
      <c r="O534" s="71">
        <v>1455000</v>
      </c>
      <c r="P534" s="71">
        <v>0</v>
      </c>
    </row>
    <row r="535" spans="1:16" ht="43.2" x14ac:dyDescent="0.3">
      <c r="A535" s="124"/>
      <c r="B535" s="124"/>
      <c r="C535" s="124"/>
      <c r="D535" s="124"/>
      <c r="E535" s="124"/>
      <c r="F535" s="124"/>
      <c r="G535" s="124"/>
      <c r="H535" s="72" t="s">
        <v>2008</v>
      </c>
      <c r="I535" s="130">
        <v>44979</v>
      </c>
      <c r="J535" s="69" t="s">
        <v>2012</v>
      </c>
      <c r="K535" s="126">
        <v>44960</v>
      </c>
      <c r="L535" s="69" t="s">
        <v>89</v>
      </c>
      <c r="M535" s="124" t="s">
        <v>109</v>
      </c>
      <c r="N535" s="69" t="s">
        <v>2010</v>
      </c>
      <c r="O535" s="71">
        <v>1000000</v>
      </c>
      <c r="P535" s="71">
        <v>0</v>
      </c>
    </row>
    <row r="536" spans="1:16" ht="43.2" x14ac:dyDescent="0.3">
      <c r="A536" s="124"/>
      <c r="B536" s="124"/>
      <c r="C536" s="124"/>
      <c r="D536" s="124"/>
      <c r="E536" s="124"/>
      <c r="F536" s="124"/>
      <c r="G536" s="124"/>
      <c r="H536" s="72" t="s">
        <v>2012</v>
      </c>
      <c r="I536" s="130">
        <v>44979</v>
      </c>
      <c r="J536" s="69" t="s">
        <v>2018</v>
      </c>
      <c r="K536" s="70">
        <v>44969</v>
      </c>
      <c r="L536" s="123" t="s">
        <v>2013</v>
      </c>
      <c r="M536" s="123" t="s">
        <v>67</v>
      </c>
      <c r="N536" s="69" t="s">
        <v>2015</v>
      </c>
      <c r="O536" s="71">
        <v>4808790</v>
      </c>
      <c r="P536" s="71">
        <v>0</v>
      </c>
    </row>
    <row r="537" spans="1:16" ht="43.2" x14ac:dyDescent="0.3">
      <c r="A537" s="124"/>
      <c r="B537" s="124"/>
      <c r="C537" s="124"/>
      <c r="D537" s="124"/>
      <c r="E537" s="124"/>
      <c r="F537" s="124"/>
      <c r="G537" s="124"/>
      <c r="H537" s="72" t="s">
        <v>2018</v>
      </c>
      <c r="I537" s="130">
        <v>44979</v>
      </c>
      <c r="J537" s="69" t="s">
        <v>2021</v>
      </c>
      <c r="K537" s="125">
        <v>44968</v>
      </c>
      <c r="L537" s="124" t="s">
        <v>2013</v>
      </c>
      <c r="M537" s="124" t="s">
        <v>67</v>
      </c>
      <c r="N537" s="69" t="s">
        <v>2019</v>
      </c>
      <c r="O537" s="71">
        <v>1914000</v>
      </c>
      <c r="P537" s="71">
        <v>0</v>
      </c>
    </row>
    <row r="538" spans="1:16" ht="43.2" x14ac:dyDescent="0.3">
      <c r="A538" s="124"/>
      <c r="B538" s="124"/>
      <c r="C538" s="124"/>
      <c r="D538" s="124"/>
      <c r="E538" s="124"/>
      <c r="F538" s="124"/>
      <c r="G538" s="124"/>
      <c r="H538" s="72" t="s">
        <v>2021</v>
      </c>
      <c r="I538" s="130">
        <v>44979</v>
      </c>
      <c r="J538" s="69" t="s">
        <v>2023</v>
      </c>
      <c r="K538" s="126">
        <v>44968</v>
      </c>
      <c r="L538" s="124" t="s">
        <v>2013</v>
      </c>
      <c r="M538" s="124" t="s">
        <v>67</v>
      </c>
      <c r="N538" s="69" t="s">
        <v>2019</v>
      </c>
      <c r="O538" s="71">
        <v>1395000</v>
      </c>
      <c r="P538" s="71">
        <v>0</v>
      </c>
    </row>
    <row r="539" spans="1:16" ht="57.6" x14ac:dyDescent="0.3">
      <c r="A539" s="124"/>
      <c r="B539" s="124"/>
      <c r="C539" s="124"/>
      <c r="D539" s="124"/>
      <c r="E539" s="124"/>
      <c r="F539" s="124"/>
      <c r="G539" s="124"/>
      <c r="H539" s="72" t="s">
        <v>2023</v>
      </c>
      <c r="I539" s="130">
        <v>44979</v>
      </c>
      <c r="J539" s="69" t="s">
        <v>2027</v>
      </c>
      <c r="K539" s="125">
        <v>44972</v>
      </c>
      <c r="L539" s="124" t="s">
        <v>2013</v>
      </c>
      <c r="M539" s="124" t="s">
        <v>67</v>
      </c>
      <c r="N539" s="69" t="s">
        <v>2025</v>
      </c>
      <c r="O539" s="71">
        <v>618500</v>
      </c>
      <c r="P539" s="71">
        <v>0</v>
      </c>
    </row>
    <row r="540" spans="1:16" ht="43.2" x14ac:dyDescent="0.3">
      <c r="A540" s="124"/>
      <c r="B540" s="124"/>
      <c r="C540" s="124"/>
      <c r="D540" s="124"/>
      <c r="E540" s="124"/>
      <c r="F540" s="124"/>
      <c r="G540" s="124"/>
      <c r="H540" s="72" t="s">
        <v>2027</v>
      </c>
      <c r="I540" s="130">
        <v>44979</v>
      </c>
      <c r="J540" s="69" t="s">
        <v>2030</v>
      </c>
      <c r="K540" s="126">
        <v>44972</v>
      </c>
      <c r="L540" s="124" t="s">
        <v>2013</v>
      </c>
      <c r="M540" s="124" t="s">
        <v>67</v>
      </c>
      <c r="N540" s="69" t="s">
        <v>2028</v>
      </c>
      <c r="O540" s="71">
        <v>210000</v>
      </c>
      <c r="P540" s="71">
        <v>0</v>
      </c>
    </row>
    <row r="541" spans="1:16" ht="43.2" x14ac:dyDescent="0.3">
      <c r="A541" s="124"/>
      <c r="B541" s="124"/>
      <c r="C541" s="124"/>
      <c r="D541" s="124"/>
      <c r="E541" s="124"/>
      <c r="F541" s="124"/>
      <c r="G541" s="124"/>
      <c r="H541" s="72" t="s">
        <v>2030</v>
      </c>
      <c r="I541" s="130">
        <v>44979</v>
      </c>
      <c r="J541" s="69" t="s">
        <v>2033</v>
      </c>
      <c r="K541" s="125">
        <v>44974</v>
      </c>
      <c r="L541" s="124" t="s">
        <v>2013</v>
      </c>
      <c r="M541" s="124" t="s">
        <v>67</v>
      </c>
      <c r="N541" s="69" t="s">
        <v>2031</v>
      </c>
      <c r="O541" s="71">
        <v>4034100</v>
      </c>
      <c r="P541" s="71">
        <v>0</v>
      </c>
    </row>
    <row r="542" spans="1:16" ht="43.2" x14ac:dyDescent="0.3">
      <c r="A542" s="124"/>
      <c r="B542" s="124"/>
      <c r="C542" s="124"/>
      <c r="D542" s="124"/>
      <c r="E542" s="124"/>
      <c r="F542" s="124"/>
      <c r="G542" s="124"/>
      <c r="H542" s="72" t="s">
        <v>2033</v>
      </c>
      <c r="I542" s="130">
        <v>44979</v>
      </c>
      <c r="J542" s="69" t="s">
        <v>2036</v>
      </c>
      <c r="K542" s="126">
        <v>44974</v>
      </c>
      <c r="L542" s="124" t="s">
        <v>2013</v>
      </c>
      <c r="M542" s="124" t="s">
        <v>67</v>
      </c>
      <c r="N542" s="69" t="s">
        <v>2034</v>
      </c>
      <c r="O542" s="71">
        <v>4294100</v>
      </c>
      <c r="P542" s="71">
        <v>0</v>
      </c>
    </row>
    <row r="543" spans="1:16" ht="43.2" x14ac:dyDescent="0.3">
      <c r="A543" s="124"/>
      <c r="B543" s="124"/>
      <c r="C543" s="124"/>
      <c r="D543" s="124"/>
      <c r="E543" s="124"/>
      <c r="F543" s="124"/>
      <c r="G543" s="124"/>
      <c r="H543" s="72" t="s">
        <v>2036</v>
      </c>
      <c r="I543" s="130">
        <v>44979</v>
      </c>
      <c r="J543" s="69" t="s">
        <v>2040</v>
      </c>
      <c r="K543" s="125">
        <v>44953</v>
      </c>
      <c r="L543" s="69" t="s">
        <v>267</v>
      </c>
      <c r="M543" s="123" t="s">
        <v>112</v>
      </c>
      <c r="N543" s="69" t="s">
        <v>2038</v>
      </c>
      <c r="O543" s="71">
        <v>1500000</v>
      </c>
      <c r="P543" s="71">
        <v>30000</v>
      </c>
    </row>
    <row r="544" spans="1:16" ht="43.2" x14ac:dyDescent="0.3">
      <c r="A544" s="124"/>
      <c r="B544" s="124"/>
      <c r="C544" s="124"/>
      <c r="D544" s="124"/>
      <c r="E544" s="124"/>
      <c r="F544" s="124"/>
      <c r="G544" s="124"/>
      <c r="H544" s="72" t="s">
        <v>2040</v>
      </c>
      <c r="I544" s="130">
        <v>44979</v>
      </c>
      <c r="J544" s="69" t="s">
        <v>2044</v>
      </c>
      <c r="K544" s="126">
        <v>44953</v>
      </c>
      <c r="L544" s="69" t="s">
        <v>90</v>
      </c>
      <c r="M544" s="124" t="s">
        <v>112</v>
      </c>
      <c r="N544" s="69" t="s">
        <v>2042</v>
      </c>
      <c r="O544" s="71">
        <v>1490000</v>
      </c>
      <c r="P544" s="71">
        <v>0</v>
      </c>
    </row>
    <row r="545" spans="1:16" ht="43.2" x14ac:dyDescent="0.3">
      <c r="A545" s="124"/>
      <c r="B545" s="124"/>
      <c r="C545" s="124"/>
      <c r="D545" s="124"/>
      <c r="E545" s="124"/>
      <c r="F545" s="124"/>
      <c r="G545" s="124"/>
      <c r="H545" s="72" t="s">
        <v>2044</v>
      </c>
      <c r="I545" s="130">
        <v>44979</v>
      </c>
      <c r="J545" s="69" t="s">
        <v>2048</v>
      </c>
      <c r="K545" s="126">
        <v>44953</v>
      </c>
      <c r="L545" s="69" t="s">
        <v>89</v>
      </c>
      <c r="M545" s="124" t="s">
        <v>112</v>
      </c>
      <c r="N545" s="69" t="s">
        <v>2046</v>
      </c>
      <c r="O545" s="71">
        <v>997500</v>
      </c>
      <c r="P545" s="71">
        <v>0</v>
      </c>
    </row>
    <row r="546" spans="1:16" ht="43.2" x14ac:dyDescent="0.3">
      <c r="A546" s="124"/>
      <c r="B546" s="124"/>
      <c r="C546" s="124"/>
      <c r="D546" s="124"/>
      <c r="E546" s="124"/>
      <c r="F546" s="124"/>
      <c r="G546" s="124"/>
      <c r="H546" s="72" t="s">
        <v>2048</v>
      </c>
      <c r="I546" s="130">
        <v>44979</v>
      </c>
      <c r="J546" s="69" t="s">
        <v>2053</v>
      </c>
      <c r="K546" s="70">
        <v>44960</v>
      </c>
      <c r="L546" s="69" t="s">
        <v>2049</v>
      </c>
      <c r="M546" s="124" t="s">
        <v>112</v>
      </c>
      <c r="N546" s="69" t="s">
        <v>2051</v>
      </c>
      <c r="O546" s="71">
        <v>999300</v>
      </c>
      <c r="P546" s="71">
        <v>19986</v>
      </c>
    </row>
    <row r="547" spans="1:16" ht="57.6" x14ac:dyDescent="0.3">
      <c r="A547" s="124"/>
      <c r="B547" s="124"/>
      <c r="C547" s="124"/>
      <c r="D547" s="124"/>
      <c r="E547" s="124"/>
      <c r="F547" s="124"/>
      <c r="G547" s="124"/>
      <c r="H547" s="72" t="s">
        <v>2053</v>
      </c>
      <c r="I547" s="130">
        <v>44979</v>
      </c>
      <c r="J547" s="69" t="s">
        <v>2056</v>
      </c>
      <c r="K547" s="70">
        <v>44961</v>
      </c>
      <c r="L547" s="123" t="s">
        <v>70</v>
      </c>
      <c r="M547" s="123" t="s">
        <v>69</v>
      </c>
      <c r="N547" s="69" t="s">
        <v>2054</v>
      </c>
      <c r="O547" s="71">
        <v>5761170</v>
      </c>
      <c r="P547" s="71">
        <v>0</v>
      </c>
    </row>
    <row r="548" spans="1:16" ht="43.2" x14ac:dyDescent="0.3">
      <c r="A548" s="124"/>
      <c r="B548" s="124"/>
      <c r="C548" s="124"/>
      <c r="D548" s="124"/>
      <c r="E548" s="124"/>
      <c r="F548" s="124"/>
      <c r="G548" s="124"/>
      <c r="H548" s="72" t="s">
        <v>2056</v>
      </c>
      <c r="I548" s="130">
        <v>44979</v>
      </c>
      <c r="J548" s="69" t="s">
        <v>2059</v>
      </c>
      <c r="K548" s="70">
        <v>44974</v>
      </c>
      <c r="L548" s="124" t="s">
        <v>70</v>
      </c>
      <c r="M548" s="124" t="s">
        <v>69</v>
      </c>
      <c r="N548" s="69" t="s">
        <v>2057</v>
      </c>
      <c r="O548" s="71">
        <v>128000</v>
      </c>
      <c r="P548" s="71">
        <v>0</v>
      </c>
    </row>
    <row r="549" spans="1:16" ht="43.2" x14ac:dyDescent="0.3">
      <c r="A549" s="124"/>
      <c r="B549" s="124"/>
      <c r="C549" s="124"/>
      <c r="D549" s="124"/>
      <c r="E549" s="124"/>
      <c r="F549" s="124"/>
      <c r="G549" s="124"/>
      <c r="H549" s="72" t="s">
        <v>2059</v>
      </c>
      <c r="I549" s="130">
        <v>44979</v>
      </c>
      <c r="J549" s="69" t="s">
        <v>2063</v>
      </c>
      <c r="K549" s="125">
        <v>44953</v>
      </c>
      <c r="L549" s="69" t="s">
        <v>1964</v>
      </c>
      <c r="M549" s="123" t="s">
        <v>237</v>
      </c>
      <c r="N549" s="69" t="s">
        <v>2061</v>
      </c>
      <c r="O549" s="71">
        <v>1495000</v>
      </c>
      <c r="P549" s="71">
        <v>29900</v>
      </c>
    </row>
    <row r="550" spans="1:16" ht="43.2" x14ac:dyDescent="0.3">
      <c r="A550" s="124"/>
      <c r="B550" s="124"/>
      <c r="C550" s="124"/>
      <c r="D550" s="124"/>
      <c r="E550" s="124"/>
      <c r="F550" s="124"/>
      <c r="G550" s="124"/>
      <c r="H550" s="72" t="s">
        <v>2063</v>
      </c>
      <c r="I550" s="130">
        <v>44979</v>
      </c>
      <c r="J550" s="69" t="s">
        <v>2068</v>
      </c>
      <c r="K550" s="126">
        <v>44953</v>
      </c>
      <c r="L550" s="69" t="s">
        <v>90</v>
      </c>
      <c r="M550" s="124" t="s">
        <v>237</v>
      </c>
      <c r="N550" s="69" t="s">
        <v>2066</v>
      </c>
      <c r="O550" s="71">
        <v>1490000</v>
      </c>
      <c r="P550" s="71">
        <v>0</v>
      </c>
    </row>
    <row r="551" spans="1:16" ht="43.2" x14ac:dyDescent="0.3">
      <c r="A551" s="124"/>
      <c r="B551" s="124"/>
      <c r="C551" s="124"/>
      <c r="D551" s="124"/>
      <c r="E551" s="124"/>
      <c r="F551" s="124"/>
      <c r="G551" s="124"/>
      <c r="H551" s="72" t="s">
        <v>2068</v>
      </c>
      <c r="I551" s="130">
        <v>44979</v>
      </c>
      <c r="J551" s="69" t="s">
        <v>2072</v>
      </c>
      <c r="K551" s="126">
        <v>44953</v>
      </c>
      <c r="L551" s="69" t="s">
        <v>89</v>
      </c>
      <c r="M551" s="124" t="s">
        <v>237</v>
      </c>
      <c r="N551" s="69" t="s">
        <v>2070</v>
      </c>
      <c r="O551" s="71">
        <v>1000000</v>
      </c>
      <c r="P551" s="71">
        <v>0</v>
      </c>
    </row>
    <row r="552" spans="1:16" ht="43.2" x14ac:dyDescent="0.3">
      <c r="A552" s="124"/>
      <c r="B552" s="124"/>
      <c r="C552" s="124"/>
      <c r="D552" s="124"/>
      <c r="E552" s="124"/>
      <c r="F552" s="124"/>
      <c r="G552" s="124"/>
      <c r="H552" s="72" t="s">
        <v>2072</v>
      </c>
      <c r="I552" s="130">
        <v>44979</v>
      </c>
      <c r="J552" s="69" t="s">
        <v>2077</v>
      </c>
      <c r="K552" s="125">
        <v>44960</v>
      </c>
      <c r="L552" s="69" t="s">
        <v>2049</v>
      </c>
      <c r="M552" s="124" t="s">
        <v>237</v>
      </c>
      <c r="N552" s="69" t="s">
        <v>2075</v>
      </c>
      <c r="O552" s="71">
        <v>1000000</v>
      </c>
      <c r="P552" s="71">
        <v>20000</v>
      </c>
    </row>
    <row r="553" spans="1:16" ht="43.2" x14ac:dyDescent="0.3">
      <c r="A553" s="124"/>
      <c r="B553" s="124"/>
      <c r="C553" s="124"/>
      <c r="D553" s="124"/>
      <c r="E553" s="124"/>
      <c r="F553" s="124"/>
      <c r="G553" s="124"/>
      <c r="H553" s="72" t="s">
        <v>2077</v>
      </c>
      <c r="I553" s="130">
        <v>44979</v>
      </c>
      <c r="J553" s="69" t="s">
        <v>2081</v>
      </c>
      <c r="K553" s="126">
        <v>44960</v>
      </c>
      <c r="L553" s="69" t="s">
        <v>1964</v>
      </c>
      <c r="M553" s="123" t="s">
        <v>238</v>
      </c>
      <c r="N553" s="69" t="s">
        <v>2079</v>
      </c>
      <c r="O553" s="71">
        <v>1498000</v>
      </c>
      <c r="P553" s="71">
        <v>29960</v>
      </c>
    </row>
    <row r="554" spans="1:16" ht="43.2" x14ac:dyDescent="0.3">
      <c r="A554" s="124"/>
      <c r="B554" s="124"/>
      <c r="C554" s="124"/>
      <c r="D554" s="124"/>
      <c r="E554" s="124"/>
      <c r="F554" s="124"/>
      <c r="G554" s="124"/>
      <c r="H554" s="72" t="s">
        <v>2081</v>
      </c>
      <c r="I554" s="130">
        <v>44979</v>
      </c>
      <c r="J554" s="69" t="s">
        <v>2085</v>
      </c>
      <c r="K554" s="126">
        <v>44960</v>
      </c>
      <c r="L554" s="69" t="s">
        <v>90</v>
      </c>
      <c r="M554" s="124" t="s">
        <v>238</v>
      </c>
      <c r="N554" s="69" t="s">
        <v>2083</v>
      </c>
      <c r="O554" s="71">
        <v>1480000</v>
      </c>
      <c r="P554" s="71">
        <v>0</v>
      </c>
    </row>
    <row r="555" spans="1:16" ht="43.2" x14ac:dyDescent="0.3">
      <c r="A555" s="124"/>
      <c r="B555" s="124"/>
      <c r="C555" s="124"/>
      <c r="D555" s="124"/>
      <c r="E555" s="124"/>
      <c r="F555" s="124"/>
      <c r="G555" s="124"/>
      <c r="H555" s="72" t="s">
        <v>2085</v>
      </c>
      <c r="I555" s="130">
        <v>44979</v>
      </c>
      <c r="J555" s="69" t="s">
        <v>2089</v>
      </c>
      <c r="K555" s="126">
        <v>44960</v>
      </c>
      <c r="L555" s="69" t="s">
        <v>89</v>
      </c>
      <c r="M555" s="124" t="s">
        <v>238</v>
      </c>
      <c r="N555" s="69" t="s">
        <v>2087</v>
      </c>
      <c r="O555" s="71">
        <v>1000000</v>
      </c>
      <c r="P555" s="71">
        <v>0</v>
      </c>
    </row>
    <row r="556" spans="1:16" ht="43.2" x14ac:dyDescent="0.3">
      <c r="A556" s="124"/>
      <c r="B556" s="124"/>
      <c r="C556" s="124"/>
      <c r="D556" s="124"/>
      <c r="E556" s="124"/>
      <c r="F556" s="124"/>
      <c r="G556" s="124"/>
      <c r="H556" s="72" t="s">
        <v>2089</v>
      </c>
      <c r="I556" s="130">
        <v>44979</v>
      </c>
      <c r="J556" s="69" t="s">
        <v>2093</v>
      </c>
      <c r="K556" s="70">
        <v>44961</v>
      </c>
      <c r="L556" s="69" t="s">
        <v>2049</v>
      </c>
      <c r="M556" s="124" t="s">
        <v>238</v>
      </c>
      <c r="N556" s="69" t="s">
        <v>2091</v>
      </c>
      <c r="O556" s="71">
        <v>999900</v>
      </c>
      <c r="P556" s="71">
        <v>19998</v>
      </c>
    </row>
    <row r="557" spans="1:16" ht="43.2" x14ac:dyDescent="0.3">
      <c r="A557" s="124"/>
      <c r="B557" s="124"/>
      <c r="C557" s="124"/>
      <c r="D557" s="124"/>
      <c r="E557" s="124"/>
      <c r="F557" s="124"/>
      <c r="G557" s="124"/>
      <c r="H557" s="72" t="s">
        <v>2093</v>
      </c>
      <c r="I557" s="130">
        <v>44979</v>
      </c>
      <c r="J557" s="69" t="s">
        <v>2096</v>
      </c>
      <c r="K557" s="70">
        <v>44953</v>
      </c>
      <c r="L557" s="123" t="s">
        <v>73</v>
      </c>
      <c r="M557" s="123" t="s">
        <v>72</v>
      </c>
      <c r="N557" s="69" t="s">
        <v>2094</v>
      </c>
      <c r="O557" s="71">
        <v>1120000</v>
      </c>
      <c r="P557" s="71">
        <v>0</v>
      </c>
    </row>
    <row r="558" spans="1:16" ht="57.6" x14ac:dyDescent="0.3">
      <c r="A558" s="124"/>
      <c r="B558" s="124"/>
      <c r="C558" s="124"/>
      <c r="D558" s="124"/>
      <c r="E558" s="124"/>
      <c r="F558" s="124"/>
      <c r="G558" s="124"/>
      <c r="H558" s="72" t="s">
        <v>2096</v>
      </c>
      <c r="I558" s="130">
        <v>44979</v>
      </c>
      <c r="J558" s="69" t="s">
        <v>2099</v>
      </c>
      <c r="K558" s="70">
        <v>44974</v>
      </c>
      <c r="L558" s="124" t="s">
        <v>73</v>
      </c>
      <c r="M558" s="124" t="s">
        <v>72</v>
      </c>
      <c r="N558" s="69" t="s">
        <v>2097</v>
      </c>
      <c r="O558" s="71">
        <v>2871500</v>
      </c>
      <c r="P558" s="71">
        <v>0</v>
      </c>
    </row>
    <row r="559" spans="1:16" ht="43.2" x14ac:dyDescent="0.3">
      <c r="A559" s="124"/>
      <c r="B559" s="124"/>
      <c r="C559" s="124"/>
      <c r="D559" s="124"/>
      <c r="E559" s="124"/>
      <c r="F559" s="124"/>
      <c r="G559" s="124"/>
      <c r="H559" s="72" t="s">
        <v>1982</v>
      </c>
      <c r="I559" s="130">
        <v>44979</v>
      </c>
      <c r="J559" s="69" t="s">
        <v>1987</v>
      </c>
      <c r="K559" s="70">
        <v>44953</v>
      </c>
      <c r="L559" s="69" t="s">
        <v>89</v>
      </c>
      <c r="M559" s="69" t="s">
        <v>239</v>
      </c>
      <c r="N559" s="69" t="s">
        <v>1985</v>
      </c>
      <c r="O559" s="71">
        <v>998000</v>
      </c>
      <c r="P559" s="71">
        <v>0</v>
      </c>
    </row>
    <row r="560" spans="1:16" ht="43.2" x14ac:dyDescent="0.3">
      <c r="A560" s="124"/>
      <c r="B560" s="124"/>
      <c r="C560" s="123" t="s">
        <v>2853</v>
      </c>
      <c r="D560" s="125" t="s">
        <v>714</v>
      </c>
      <c r="E560" s="123" t="s">
        <v>714</v>
      </c>
      <c r="F560" s="125" t="s">
        <v>714</v>
      </c>
      <c r="G560" s="123" t="s">
        <v>624</v>
      </c>
      <c r="H560" s="127" t="s">
        <v>2801</v>
      </c>
      <c r="I560" s="129">
        <v>44992</v>
      </c>
      <c r="J560" s="123" t="s">
        <v>2589</v>
      </c>
      <c r="K560" s="125">
        <v>44987</v>
      </c>
      <c r="L560" s="69" t="s">
        <v>1712</v>
      </c>
      <c r="M560" s="123" t="s">
        <v>136</v>
      </c>
      <c r="N560" s="69" t="s">
        <v>2587</v>
      </c>
      <c r="O560" s="71">
        <v>800000</v>
      </c>
      <c r="P560" s="71">
        <v>0</v>
      </c>
    </row>
    <row r="561" spans="1:16" ht="43.2" x14ac:dyDescent="0.3">
      <c r="A561" s="124"/>
      <c r="B561" s="124"/>
      <c r="C561" s="124"/>
      <c r="D561" s="124"/>
      <c r="E561" s="124"/>
      <c r="F561" s="124"/>
      <c r="G561" s="124"/>
      <c r="H561" s="128"/>
      <c r="I561" s="128"/>
      <c r="J561" s="124"/>
      <c r="K561" s="124"/>
      <c r="L561" s="69" t="s">
        <v>1717</v>
      </c>
      <c r="M561" s="124" t="s">
        <v>136</v>
      </c>
      <c r="N561" s="69" t="s">
        <v>2587</v>
      </c>
      <c r="O561" s="71">
        <v>880000</v>
      </c>
      <c r="P561" s="71">
        <v>0</v>
      </c>
    </row>
    <row r="562" spans="1:16" ht="43.2" x14ac:dyDescent="0.3">
      <c r="A562" s="124"/>
      <c r="B562" s="124"/>
      <c r="C562" s="124"/>
      <c r="D562" s="124"/>
      <c r="E562" s="124"/>
      <c r="F562" s="124"/>
      <c r="G562" s="124"/>
      <c r="H562" s="72" t="s">
        <v>2628</v>
      </c>
      <c r="I562" s="130">
        <v>44992</v>
      </c>
      <c r="J562" s="69" t="s">
        <v>2586</v>
      </c>
      <c r="K562" s="125">
        <v>44973</v>
      </c>
      <c r="L562" s="123" t="s">
        <v>90</v>
      </c>
      <c r="M562" s="124" t="s">
        <v>136</v>
      </c>
      <c r="N562" s="69" t="s">
        <v>2582</v>
      </c>
      <c r="O562" s="71">
        <v>1500000</v>
      </c>
      <c r="P562" s="71">
        <v>0</v>
      </c>
    </row>
    <row r="563" spans="1:16" ht="43.2" x14ac:dyDescent="0.3">
      <c r="A563" s="124"/>
      <c r="B563" s="124"/>
      <c r="C563" s="124"/>
      <c r="D563" s="124"/>
      <c r="E563" s="124"/>
      <c r="F563" s="124"/>
      <c r="G563" s="124"/>
      <c r="H563" s="72" t="s">
        <v>2798</v>
      </c>
      <c r="I563" s="130">
        <v>44992</v>
      </c>
      <c r="J563" s="69" t="s">
        <v>2584</v>
      </c>
      <c r="K563" s="126">
        <v>44973</v>
      </c>
      <c r="L563" s="124" t="s">
        <v>90</v>
      </c>
      <c r="M563" s="124" t="s">
        <v>136</v>
      </c>
      <c r="N563" s="69" t="s">
        <v>2582</v>
      </c>
      <c r="O563" s="71">
        <v>1475000</v>
      </c>
      <c r="P563" s="71">
        <v>0</v>
      </c>
    </row>
    <row r="564" spans="1:16" ht="43.2" x14ac:dyDescent="0.3">
      <c r="A564" s="124"/>
      <c r="B564" s="124"/>
      <c r="C564" s="124"/>
      <c r="D564" s="124"/>
      <c r="E564" s="124"/>
      <c r="F564" s="124"/>
      <c r="G564" s="124"/>
      <c r="H564" s="72" t="s">
        <v>2796</v>
      </c>
      <c r="I564" s="130">
        <v>44992</v>
      </c>
      <c r="J564" s="69" t="s">
        <v>2581</v>
      </c>
      <c r="K564" s="126">
        <v>44973</v>
      </c>
      <c r="L564" s="124" t="s">
        <v>90</v>
      </c>
      <c r="M564" s="124" t="s">
        <v>136</v>
      </c>
      <c r="N564" s="69" t="s">
        <v>2579</v>
      </c>
      <c r="O564" s="71">
        <v>1490000</v>
      </c>
      <c r="P564" s="71">
        <v>0</v>
      </c>
    </row>
    <row r="565" spans="1:16" ht="43.2" x14ac:dyDescent="0.3">
      <c r="A565" s="124"/>
      <c r="B565" s="124"/>
      <c r="C565" s="124"/>
      <c r="D565" s="124"/>
      <c r="E565" s="124"/>
      <c r="F565" s="124"/>
      <c r="G565" s="124"/>
      <c r="H565" s="72" t="s">
        <v>2794</v>
      </c>
      <c r="I565" s="130">
        <v>44992</v>
      </c>
      <c r="J565" s="69" t="s">
        <v>2578</v>
      </c>
      <c r="K565" s="126">
        <v>44973</v>
      </c>
      <c r="L565" s="124" t="s">
        <v>90</v>
      </c>
      <c r="M565" s="124" t="s">
        <v>136</v>
      </c>
      <c r="N565" s="69" t="s">
        <v>2576</v>
      </c>
      <c r="O565" s="71">
        <v>1490000</v>
      </c>
      <c r="P565" s="71">
        <v>0</v>
      </c>
    </row>
    <row r="566" spans="1:16" ht="57.6" x14ac:dyDescent="0.3">
      <c r="A566" s="124"/>
      <c r="B566" s="124"/>
      <c r="C566" s="124"/>
      <c r="D566" s="124"/>
      <c r="E566" s="124"/>
      <c r="F566" s="124"/>
      <c r="G566" s="124"/>
      <c r="H566" s="72" t="s">
        <v>2623</v>
      </c>
      <c r="I566" s="130">
        <v>44992</v>
      </c>
      <c r="J566" s="69" t="s">
        <v>2575</v>
      </c>
      <c r="K566" s="126">
        <v>44973</v>
      </c>
      <c r="L566" s="123" t="s">
        <v>89</v>
      </c>
      <c r="M566" s="124" t="s">
        <v>136</v>
      </c>
      <c r="N566" s="69" t="s">
        <v>2573</v>
      </c>
      <c r="O566" s="71">
        <v>995000</v>
      </c>
      <c r="P566" s="71">
        <v>0</v>
      </c>
    </row>
    <row r="567" spans="1:16" ht="43.2" x14ac:dyDescent="0.3">
      <c r="A567" s="124"/>
      <c r="B567" s="124"/>
      <c r="C567" s="124"/>
      <c r="D567" s="124"/>
      <c r="E567" s="124"/>
      <c r="F567" s="124"/>
      <c r="G567" s="124"/>
      <c r="H567" s="72" t="s">
        <v>2791</v>
      </c>
      <c r="I567" s="130">
        <v>44992</v>
      </c>
      <c r="J567" s="69" t="s">
        <v>2572</v>
      </c>
      <c r="K567" s="126">
        <v>44973</v>
      </c>
      <c r="L567" s="124" t="s">
        <v>89</v>
      </c>
      <c r="M567" s="124" t="s">
        <v>136</v>
      </c>
      <c r="N567" s="69" t="s">
        <v>2570</v>
      </c>
      <c r="O567" s="71">
        <v>1000000</v>
      </c>
      <c r="P567" s="71">
        <v>0</v>
      </c>
    </row>
    <row r="568" spans="1:16" ht="43.2" x14ac:dyDescent="0.3">
      <c r="A568" s="124"/>
      <c r="B568" s="124"/>
      <c r="C568" s="124"/>
      <c r="D568" s="124"/>
      <c r="E568" s="124"/>
      <c r="F568" s="124"/>
      <c r="G568" s="124"/>
      <c r="H568" s="72" t="s">
        <v>2789</v>
      </c>
      <c r="I568" s="130">
        <v>44992</v>
      </c>
      <c r="J568" s="69" t="s">
        <v>2569</v>
      </c>
      <c r="K568" s="126">
        <v>44973</v>
      </c>
      <c r="L568" s="124" t="s">
        <v>89</v>
      </c>
      <c r="M568" s="124" t="s">
        <v>136</v>
      </c>
      <c r="N568" s="69" t="s">
        <v>2567</v>
      </c>
      <c r="O568" s="71">
        <v>999000</v>
      </c>
      <c r="P568" s="71">
        <v>0</v>
      </c>
    </row>
    <row r="569" spans="1:16" ht="43.2" x14ac:dyDescent="0.3">
      <c r="A569" s="124"/>
      <c r="B569" s="124"/>
      <c r="C569" s="124"/>
      <c r="D569" s="124"/>
      <c r="E569" s="124"/>
      <c r="F569" s="124"/>
      <c r="G569" s="124"/>
      <c r="H569" s="72" t="s">
        <v>2620</v>
      </c>
      <c r="I569" s="130">
        <v>44992</v>
      </c>
      <c r="J569" s="69" t="s">
        <v>2566</v>
      </c>
      <c r="K569" s="126">
        <v>44973</v>
      </c>
      <c r="L569" s="124" t="s">
        <v>89</v>
      </c>
      <c r="M569" s="124" t="s">
        <v>136</v>
      </c>
      <c r="N569" s="69" t="s">
        <v>2564</v>
      </c>
      <c r="O569" s="71">
        <v>998000</v>
      </c>
      <c r="P569" s="71">
        <v>0</v>
      </c>
    </row>
    <row r="570" spans="1:16" ht="43.2" x14ac:dyDescent="0.3">
      <c r="A570" s="124"/>
      <c r="B570" s="124"/>
      <c r="C570" s="124"/>
      <c r="D570" s="124"/>
      <c r="E570" s="124"/>
      <c r="F570" s="124"/>
      <c r="G570" s="124"/>
      <c r="H570" s="127" t="s">
        <v>2819</v>
      </c>
      <c r="I570" s="130">
        <v>44992</v>
      </c>
      <c r="J570" s="123" t="s">
        <v>2645</v>
      </c>
      <c r="K570" s="125">
        <v>44986</v>
      </c>
      <c r="L570" s="69" t="s">
        <v>2631</v>
      </c>
      <c r="M570" s="123" t="s">
        <v>149</v>
      </c>
      <c r="N570" s="69" t="s">
        <v>2643</v>
      </c>
      <c r="O570" s="71">
        <v>324000</v>
      </c>
      <c r="P570" s="71">
        <v>518400</v>
      </c>
    </row>
    <row r="571" spans="1:16" ht="43.2" x14ac:dyDescent="0.3">
      <c r="A571" s="124"/>
      <c r="B571" s="124"/>
      <c r="C571" s="124"/>
      <c r="D571" s="124"/>
      <c r="E571" s="124"/>
      <c r="F571" s="124"/>
      <c r="G571" s="124"/>
      <c r="H571" s="128"/>
      <c r="I571" s="128"/>
      <c r="J571" s="124"/>
      <c r="K571" s="124"/>
      <c r="L571" s="69" t="s">
        <v>2624</v>
      </c>
      <c r="M571" s="124" t="s">
        <v>149</v>
      </c>
      <c r="N571" s="69" t="s">
        <v>2643</v>
      </c>
      <c r="O571" s="71">
        <v>2920000</v>
      </c>
      <c r="P571" s="71">
        <v>518400</v>
      </c>
    </row>
    <row r="572" spans="1:16" ht="43.2" x14ac:dyDescent="0.3">
      <c r="A572" s="124"/>
      <c r="B572" s="124"/>
      <c r="C572" s="124"/>
      <c r="D572" s="124"/>
      <c r="E572" s="124"/>
      <c r="F572" s="124"/>
      <c r="G572" s="124"/>
      <c r="H572" s="128"/>
      <c r="I572" s="128"/>
      <c r="J572" s="124"/>
      <c r="K572" s="124"/>
      <c r="L572" s="69" t="s">
        <v>2633</v>
      </c>
      <c r="M572" s="124" t="s">
        <v>149</v>
      </c>
      <c r="N572" s="69" t="s">
        <v>2643</v>
      </c>
      <c r="O572" s="71">
        <v>324000</v>
      </c>
      <c r="P572" s="71">
        <v>518400</v>
      </c>
    </row>
    <row r="573" spans="1:16" ht="43.2" x14ac:dyDescent="0.3">
      <c r="A573" s="124"/>
      <c r="B573" s="124"/>
      <c r="C573" s="124"/>
      <c r="D573" s="124"/>
      <c r="E573" s="124"/>
      <c r="F573" s="124"/>
      <c r="G573" s="124"/>
      <c r="H573" s="128"/>
      <c r="I573" s="128"/>
      <c r="J573" s="124"/>
      <c r="K573" s="124"/>
      <c r="L573" s="69" t="s">
        <v>2635</v>
      </c>
      <c r="M573" s="124" t="s">
        <v>149</v>
      </c>
      <c r="N573" s="69" t="s">
        <v>2643</v>
      </c>
      <c r="O573" s="71">
        <v>680000</v>
      </c>
      <c r="P573" s="71">
        <v>518400</v>
      </c>
    </row>
    <row r="574" spans="1:16" ht="43.2" x14ac:dyDescent="0.3">
      <c r="A574" s="124"/>
      <c r="B574" s="124"/>
      <c r="C574" s="124"/>
      <c r="D574" s="124"/>
      <c r="E574" s="124"/>
      <c r="F574" s="124"/>
      <c r="G574" s="124"/>
      <c r="H574" s="128"/>
      <c r="I574" s="128"/>
      <c r="J574" s="124"/>
      <c r="K574" s="124"/>
      <c r="L574" s="69" t="s">
        <v>2637</v>
      </c>
      <c r="M574" s="124" t="s">
        <v>149</v>
      </c>
      <c r="N574" s="69" t="s">
        <v>2643</v>
      </c>
      <c r="O574" s="71">
        <v>200000</v>
      </c>
      <c r="P574" s="71">
        <v>518400</v>
      </c>
    </row>
    <row r="575" spans="1:16" ht="43.2" x14ac:dyDescent="0.3">
      <c r="A575" s="124"/>
      <c r="B575" s="124"/>
      <c r="C575" s="124"/>
      <c r="D575" s="124"/>
      <c r="E575" s="124"/>
      <c r="F575" s="124"/>
      <c r="G575" s="124"/>
      <c r="H575" s="128"/>
      <c r="I575" s="128"/>
      <c r="J575" s="124"/>
      <c r="K575" s="124"/>
      <c r="L575" s="69" t="s">
        <v>2639</v>
      </c>
      <c r="M575" s="124" t="s">
        <v>149</v>
      </c>
      <c r="N575" s="69" t="s">
        <v>2643</v>
      </c>
      <c r="O575" s="71">
        <v>80000</v>
      </c>
      <c r="P575" s="71">
        <v>518400</v>
      </c>
    </row>
    <row r="576" spans="1:16" ht="43.2" x14ac:dyDescent="0.3">
      <c r="A576" s="124"/>
      <c r="B576" s="124"/>
      <c r="C576" s="124"/>
      <c r="D576" s="124"/>
      <c r="E576" s="124"/>
      <c r="F576" s="124"/>
      <c r="G576" s="124"/>
      <c r="H576" s="128"/>
      <c r="I576" s="128"/>
      <c r="J576" s="124"/>
      <c r="K576" s="124"/>
      <c r="L576" s="69" t="s">
        <v>2641</v>
      </c>
      <c r="M576" s="124" t="s">
        <v>149</v>
      </c>
      <c r="N576" s="69" t="s">
        <v>2643</v>
      </c>
      <c r="O576" s="71">
        <v>200000</v>
      </c>
      <c r="P576" s="71">
        <v>518400</v>
      </c>
    </row>
    <row r="577" spans="1:16" ht="43.2" x14ac:dyDescent="0.3">
      <c r="A577" s="124"/>
      <c r="B577" s="124"/>
      <c r="C577" s="124"/>
      <c r="D577" s="124"/>
      <c r="E577" s="124"/>
      <c r="F577" s="124"/>
      <c r="G577" s="124"/>
      <c r="H577" s="127" t="s">
        <v>2817</v>
      </c>
      <c r="I577" s="130">
        <v>44992</v>
      </c>
      <c r="J577" s="123" t="s">
        <v>2628</v>
      </c>
      <c r="K577" s="126">
        <v>44986</v>
      </c>
      <c r="L577" s="69" t="s">
        <v>2631</v>
      </c>
      <c r="M577" s="124" t="s">
        <v>149</v>
      </c>
      <c r="N577" s="69" t="s">
        <v>2626</v>
      </c>
      <c r="O577" s="71">
        <v>324000</v>
      </c>
      <c r="P577" s="71">
        <v>518400</v>
      </c>
    </row>
    <row r="578" spans="1:16" ht="43.2" x14ac:dyDescent="0.3">
      <c r="A578" s="124"/>
      <c r="B578" s="124"/>
      <c r="C578" s="124"/>
      <c r="D578" s="124"/>
      <c r="E578" s="124"/>
      <c r="F578" s="124"/>
      <c r="G578" s="124"/>
      <c r="H578" s="128"/>
      <c r="I578" s="128"/>
      <c r="J578" s="124"/>
      <c r="K578" s="124"/>
      <c r="L578" s="69" t="s">
        <v>2624</v>
      </c>
      <c r="M578" s="124" t="s">
        <v>149</v>
      </c>
      <c r="N578" s="69" t="s">
        <v>2626</v>
      </c>
      <c r="O578" s="71">
        <v>2920000</v>
      </c>
      <c r="P578" s="71">
        <v>518400</v>
      </c>
    </row>
    <row r="579" spans="1:16" ht="43.2" x14ac:dyDescent="0.3">
      <c r="A579" s="124"/>
      <c r="B579" s="124"/>
      <c r="C579" s="124"/>
      <c r="D579" s="124"/>
      <c r="E579" s="124"/>
      <c r="F579" s="124"/>
      <c r="G579" s="124"/>
      <c r="H579" s="128"/>
      <c r="I579" s="128"/>
      <c r="J579" s="124"/>
      <c r="K579" s="124"/>
      <c r="L579" s="69" t="s">
        <v>2633</v>
      </c>
      <c r="M579" s="124" t="s">
        <v>149</v>
      </c>
      <c r="N579" s="69" t="s">
        <v>2626</v>
      </c>
      <c r="O579" s="71">
        <v>324000</v>
      </c>
      <c r="P579" s="71">
        <v>518400</v>
      </c>
    </row>
    <row r="580" spans="1:16" ht="43.2" x14ac:dyDescent="0.3">
      <c r="A580" s="124"/>
      <c r="B580" s="124"/>
      <c r="C580" s="124"/>
      <c r="D580" s="124"/>
      <c r="E580" s="124"/>
      <c r="F580" s="124"/>
      <c r="G580" s="124"/>
      <c r="H580" s="128"/>
      <c r="I580" s="128"/>
      <c r="J580" s="124"/>
      <c r="K580" s="124"/>
      <c r="L580" s="69" t="s">
        <v>2635</v>
      </c>
      <c r="M580" s="124" t="s">
        <v>149</v>
      </c>
      <c r="N580" s="69" t="s">
        <v>2626</v>
      </c>
      <c r="O580" s="71">
        <v>680000</v>
      </c>
      <c r="P580" s="71">
        <v>518400</v>
      </c>
    </row>
    <row r="581" spans="1:16" ht="43.2" x14ac:dyDescent="0.3">
      <c r="A581" s="124"/>
      <c r="B581" s="124"/>
      <c r="C581" s="124"/>
      <c r="D581" s="124"/>
      <c r="E581" s="124"/>
      <c r="F581" s="124"/>
      <c r="G581" s="124"/>
      <c r="H581" s="128"/>
      <c r="I581" s="128"/>
      <c r="J581" s="124"/>
      <c r="K581" s="124"/>
      <c r="L581" s="69" t="s">
        <v>2637</v>
      </c>
      <c r="M581" s="124" t="s">
        <v>149</v>
      </c>
      <c r="N581" s="69" t="s">
        <v>2626</v>
      </c>
      <c r="O581" s="71">
        <v>200000</v>
      </c>
      <c r="P581" s="71">
        <v>518400</v>
      </c>
    </row>
    <row r="582" spans="1:16" ht="43.2" x14ac:dyDescent="0.3">
      <c r="A582" s="124"/>
      <c r="B582" s="124"/>
      <c r="C582" s="124"/>
      <c r="D582" s="124"/>
      <c r="E582" s="124"/>
      <c r="F582" s="124"/>
      <c r="G582" s="124"/>
      <c r="H582" s="128"/>
      <c r="I582" s="128"/>
      <c r="J582" s="124"/>
      <c r="K582" s="124"/>
      <c r="L582" s="69" t="s">
        <v>2639</v>
      </c>
      <c r="M582" s="124" t="s">
        <v>149</v>
      </c>
      <c r="N582" s="69" t="s">
        <v>2626</v>
      </c>
      <c r="O582" s="71">
        <v>80000</v>
      </c>
      <c r="P582" s="71">
        <v>518400</v>
      </c>
    </row>
    <row r="583" spans="1:16" ht="43.2" x14ac:dyDescent="0.3">
      <c r="A583" s="124"/>
      <c r="B583" s="124"/>
      <c r="C583" s="124"/>
      <c r="D583" s="124"/>
      <c r="E583" s="124"/>
      <c r="F583" s="124"/>
      <c r="G583" s="124"/>
      <c r="H583" s="128"/>
      <c r="I583" s="128"/>
      <c r="J583" s="124"/>
      <c r="K583" s="124"/>
      <c r="L583" s="69" t="s">
        <v>2641</v>
      </c>
      <c r="M583" s="124" t="s">
        <v>149</v>
      </c>
      <c r="N583" s="69" t="s">
        <v>2626</v>
      </c>
      <c r="O583" s="71">
        <v>200000</v>
      </c>
      <c r="P583" s="71">
        <v>518400</v>
      </c>
    </row>
    <row r="584" spans="1:16" ht="43.2" x14ac:dyDescent="0.3">
      <c r="A584" s="124"/>
      <c r="B584" s="124"/>
      <c r="C584" s="124"/>
      <c r="D584" s="124"/>
      <c r="E584" s="124"/>
      <c r="F584" s="124"/>
      <c r="G584" s="124"/>
      <c r="H584" s="72" t="s">
        <v>2615</v>
      </c>
      <c r="I584" s="130">
        <v>44992</v>
      </c>
      <c r="J584" s="69" t="s">
        <v>2623</v>
      </c>
      <c r="K584" s="70">
        <v>44979</v>
      </c>
      <c r="L584" s="123" t="s">
        <v>2616</v>
      </c>
      <c r="M584" s="123" t="s">
        <v>261</v>
      </c>
      <c r="N584" s="69" t="s">
        <v>2621</v>
      </c>
      <c r="O584" s="71">
        <v>2949000</v>
      </c>
      <c r="P584" s="71">
        <v>345378</v>
      </c>
    </row>
    <row r="585" spans="1:16" ht="43.2" x14ac:dyDescent="0.3">
      <c r="A585" s="124"/>
      <c r="B585" s="124"/>
      <c r="C585" s="124"/>
      <c r="D585" s="124"/>
      <c r="E585" s="124"/>
      <c r="F585" s="124"/>
      <c r="G585" s="124"/>
      <c r="H585" s="72" t="s">
        <v>2814</v>
      </c>
      <c r="I585" s="130">
        <v>44992</v>
      </c>
      <c r="J585" s="69" t="s">
        <v>2620</v>
      </c>
      <c r="K585" s="70">
        <v>44950</v>
      </c>
      <c r="L585" s="124" t="s">
        <v>2616</v>
      </c>
      <c r="M585" s="124" t="s">
        <v>261</v>
      </c>
      <c r="N585" s="69" t="s">
        <v>2618</v>
      </c>
      <c r="O585" s="71">
        <v>2990000</v>
      </c>
      <c r="P585" s="71">
        <v>350180</v>
      </c>
    </row>
    <row r="586" spans="1:16" ht="43.2" x14ac:dyDescent="0.3">
      <c r="A586" s="124"/>
      <c r="B586" s="124"/>
      <c r="C586" s="124"/>
      <c r="D586" s="124"/>
      <c r="E586" s="124"/>
      <c r="F586" s="124"/>
      <c r="G586" s="124"/>
      <c r="H586" s="72" t="s">
        <v>2612</v>
      </c>
      <c r="I586" s="130">
        <v>44992</v>
      </c>
      <c r="J586" s="69" t="s">
        <v>2615</v>
      </c>
      <c r="K586" s="70">
        <v>44986</v>
      </c>
      <c r="L586" s="123" t="s">
        <v>203</v>
      </c>
      <c r="M586" s="123" t="s">
        <v>144</v>
      </c>
      <c r="N586" s="69" t="s">
        <v>2613</v>
      </c>
      <c r="O586" s="71">
        <v>1150000</v>
      </c>
      <c r="P586" s="71">
        <v>0</v>
      </c>
    </row>
    <row r="587" spans="1:16" ht="43.2" x14ac:dyDescent="0.3">
      <c r="A587" s="124"/>
      <c r="B587" s="124"/>
      <c r="C587" s="124"/>
      <c r="D587" s="124"/>
      <c r="E587" s="124"/>
      <c r="F587" s="124"/>
      <c r="G587" s="124"/>
      <c r="H587" s="72" t="s">
        <v>2609</v>
      </c>
      <c r="I587" s="130">
        <v>44992</v>
      </c>
      <c r="J587" s="69" t="s">
        <v>2612</v>
      </c>
      <c r="K587" s="70">
        <v>44978</v>
      </c>
      <c r="L587" s="124" t="s">
        <v>203</v>
      </c>
      <c r="M587" s="124" t="s">
        <v>144</v>
      </c>
      <c r="N587" s="69" t="s">
        <v>2610</v>
      </c>
      <c r="O587" s="71">
        <v>545000</v>
      </c>
      <c r="P587" s="71">
        <v>0</v>
      </c>
    </row>
    <row r="588" spans="1:16" ht="43.2" x14ac:dyDescent="0.3">
      <c r="A588" s="124"/>
      <c r="B588" s="124"/>
      <c r="C588" s="124"/>
      <c r="D588" s="124"/>
      <c r="E588" s="124"/>
      <c r="F588" s="124"/>
      <c r="G588" s="124"/>
      <c r="H588" s="72" t="s">
        <v>2606</v>
      </c>
      <c r="I588" s="130">
        <v>44992</v>
      </c>
      <c r="J588" s="69" t="s">
        <v>2609</v>
      </c>
      <c r="K588" s="70">
        <v>44986</v>
      </c>
      <c r="L588" s="124" t="s">
        <v>203</v>
      </c>
      <c r="M588" s="124" t="s">
        <v>144</v>
      </c>
      <c r="N588" s="69" t="s">
        <v>2607</v>
      </c>
      <c r="O588" s="71">
        <v>700000</v>
      </c>
      <c r="P588" s="71">
        <v>0</v>
      </c>
    </row>
    <row r="589" spans="1:16" ht="43.2" x14ac:dyDescent="0.3">
      <c r="A589" s="124"/>
      <c r="B589" s="124"/>
      <c r="C589" s="124"/>
      <c r="D589" s="124"/>
      <c r="E589" s="124"/>
      <c r="F589" s="124"/>
      <c r="G589" s="124"/>
      <c r="H589" s="72" t="s">
        <v>2762</v>
      </c>
      <c r="I589" s="130">
        <v>44992</v>
      </c>
      <c r="J589" s="69" t="s">
        <v>2512</v>
      </c>
      <c r="K589" s="70">
        <v>44951</v>
      </c>
      <c r="L589" s="69" t="s">
        <v>564</v>
      </c>
      <c r="M589" s="69" t="s">
        <v>64</v>
      </c>
      <c r="N589" s="69" t="s">
        <v>2510</v>
      </c>
      <c r="O589" s="71">
        <v>1960000</v>
      </c>
      <c r="P589" s="71">
        <v>0</v>
      </c>
    </row>
    <row r="590" spans="1:16" ht="43.2" x14ac:dyDescent="0.3">
      <c r="A590" s="124"/>
      <c r="B590" s="124"/>
      <c r="C590" s="124"/>
      <c r="D590" s="124"/>
      <c r="E590" s="124"/>
      <c r="F590" s="124"/>
      <c r="G590" s="124"/>
      <c r="H590" s="72" t="s">
        <v>2603</v>
      </c>
      <c r="I590" s="130">
        <v>44992</v>
      </c>
      <c r="J590" s="69" t="s">
        <v>2606</v>
      </c>
      <c r="K590" s="70">
        <v>44986</v>
      </c>
      <c r="L590" s="69" t="s">
        <v>203</v>
      </c>
      <c r="M590" s="69" t="s">
        <v>144</v>
      </c>
      <c r="N590" s="69" t="s">
        <v>2604</v>
      </c>
      <c r="O590" s="71">
        <v>700000</v>
      </c>
      <c r="P590" s="71">
        <v>0</v>
      </c>
    </row>
    <row r="591" spans="1:16" ht="43.2" x14ac:dyDescent="0.3">
      <c r="A591" s="124"/>
      <c r="B591" s="124"/>
      <c r="C591" s="124"/>
      <c r="D591" s="124"/>
      <c r="E591" s="124"/>
      <c r="F591" s="124"/>
      <c r="G591" s="124"/>
      <c r="H591" s="72" t="s">
        <v>2547</v>
      </c>
      <c r="I591" s="130">
        <v>44992</v>
      </c>
      <c r="J591" s="69" t="s">
        <v>2516</v>
      </c>
      <c r="K591" s="70">
        <v>44980</v>
      </c>
      <c r="L591" s="69" t="s">
        <v>564</v>
      </c>
      <c r="M591" s="69" t="s">
        <v>64</v>
      </c>
      <c r="N591" s="69" t="s">
        <v>2514</v>
      </c>
      <c r="O591" s="71">
        <v>1400000</v>
      </c>
      <c r="P591" s="71">
        <v>0</v>
      </c>
    </row>
    <row r="592" spans="1:16" ht="43.2" x14ac:dyDescent="0.3">
      <c r="A592" s="124"/>
      <c r="B592" s="124"/>
      <c r="C592" s="124"/>
      <c r="D592" s="124"/>
      <c r="E592" s="124"/>
      <c r="F592" s="124"/>
      <c r="G592" s="124"/>
      <c r="H592" s="72" t="s">
        <v>2598</v>
      </c>
      <c r="I592" s="130">
        <v>44992</v>
      </c>
      <c r="J592" s="69" t="s">
        <v>2603</v>
      </c>
      <c r="K592" s="70">
        <v>44960</v>
      </c>
      <c r="L592" s="69" t="s">
        <v>2599</v>
      </c>
      <c r="M592" s="69" t="s">
        <v>144</v>
      </c>
      <c r="N592" s="69" t="s">
        <v>2601</v>
      </c>
      <c r="O592" s="71">
        <v>3425000</v>
      </c>
      <c r="P592" s="71">
        <v>401127</v>
      </c>
    </row>
    <row r="593" spans="1:16" ht="43.2" x14ac:dyDescent="0.3">
      <c r="A593" s="124"/>
      <c r="B593" s="124"/>
      <c r="C593" s="124"/>
      <c r="D593" s="124"/>
      <c r="E593" s="124"/>
      <c r="F593" s="124"/>
      <c r="G593" s="124"/>
      <c r="H593" s="72" t="s">
        <v>2550</v>
      </c>
      <c r="I593" s="130">
        <v>44992</v>
      </c>
      <c r="J593" s="69" t="s">
        <v>2521</v>
      </c>
      <c r="K593" s="70">
        <v>44986</v>
      </c>
      <c r="L593" s="69" t="s">
        <v>2517</v>
      </c>
      <c r="M593" s="69" t="s">
        <v>227</v>
      </c>
      <c r="N593" s="69" t="s">
        <v>2519</v>
      </c>
      <c r="O593" s="71">
        <v>300000</v>
      </c>
      <c r="P593" s="71">
        <v>0</v>
      </c>
    </row>
    <row r="594" spans="1:16" ht="43.2" x14ac:dyDescent="0.3">
      <c r="A594" s="124"/>
      <c r="B594" s="124"/>
      <c r="C594" s="124"/>
      <c r="D594" s="124"/>
      <c r="E594" s="124"/>
      <c r="F594" s="124"/>
      <c r="G594" s="124"/>
      <c r="H594" s="72" t="s">
        <v>2807</v>
      </c>
      <c r="I594" s="130">
        <v>44992</v>
      </c>
      <c r="J594" s="69" t="s">
        <v>2598</v>
      </c>
      <c r="K594" s="70">
        <v>44936</v>
      </c>
      <c r="L594" s="69" t="s">
        <v>203</v>
      </c>
      <c r="M594" s="69" t="s">
        <v>144</v>
      </c>
      <c r="N594" s="69" t="s">
        <v>2596</v>
      </c>
      <c r="O594" s="71">
        <v>54500</v>
      </c>
      <c r="P594" s="71">
        <v>0</v>
      </c>
    </row>
    <row r="595" spans="1:16" ht="43.2" x14ac:dyDescent="0.3">
      <c r="A595" s="124"/>
      <c r="B595" s="124"/>
      <c r="C595" s="124"/>
      <c r="D595" s="124"/>
      <c r="E595" s="124"/>
      <c r="F595" s="124"/>
      <c r="G595" s="124"/>
      <c r="H595" s="72" t="s">
        <v>2766</v>
      </c>
      <c r="I595" s="130">
        <v>44992</v>
      </c>
      <c r="J595" s="69" t="s">
        <v>2524</v>
      </c>
      <c r="K595" s="70">
        <v>44980</v>
      </c>
      <c r="L595" s="69" t="s">
        <v>572</v>
      </c>
      <c r="M595" s="69" t="s">
        <v>67</v>
      </c>
      <c r="N595" s="69" t="s">
        <v>2522</v>
      </c>
      <c r="O595" s="71">
        <v>626000</v>
      </c>
      <c r="P595" s="71">
        <v>0</v>
      </c>
    </row>
    <row r="596" spans="1:16" ht="28.8" x14ac:dyDescent="0.3">
      <c r="A596" s="124"/>
      <c r="B596" s="124"/>
      <c r="C596" s="124"/>
      <c r="D596" s="124"/>
      <c r="E596" s="124"/>
      <c r="F596" s="124"/>
      <c r="G596" s="124"/>
      <c r="H596" s="72" t="s">
        <v>2805</v>
      </c>
      <c r="I596" s="130">
        <v>44992</v>
      </c>
      <c r="J596" s="69" t="s">
        <v>2595</v>
      </c>
      <c r="K596" s="70">
        <v>44986</v>
      </c>
      <c r="L596" s="69" t="s">
        <v>258</v>
      </c>
      <c r="M596" s="69" t="s">
        <v>257</v>
      </c>
      <c r="N596" s="69" t="s">
        <v>2593</v>
      </c>
      <c r="O596" s="71">
        <v>4950000</v>
      </c>
      <c r="P596" s="71">
        <v>579730</v>
      </c>
    </row>
    <row r="597" spans="1:16" ht="43.2" x14ac:dyDescent="0.3">
      <c r="A597" s="124"/>
      <c r="B597" s="124"/>
      <c r="C597" s="124"/>
      <c r="D597" s="124"/>
      <c r="E597" s="124"/>
      <c r="F597" s="124"/>
      <c r="G597" s="124"/>
      <c r="H597" s="72" t="s">
        <v>2768</v>
      </c>
      <c r="I597" s="130">
        <v>44992</v>
      </c>
      <c r="J597" s="69" t="s">
        <v>2526</v>
      </c>
      <c r="K597" s="70">
        <v>44980</v>
      </c>
      <c r="L597" s="69" t="s">
        <v>572</v>
      </c>
      <c r="M597" s="69" t="s">
        <v>67</v>
      </c>
      <c r="N597" s="69" t="s">
        <v>2522</v>
      </c>
      <c r="O597" s="71">
        <v>210000</v>
      </c>
      <c r="P597" s="71">
        <v>0</v>
      </c>
    </row>
    <row r="598" spans="1:16" ht="43.2" x14ac:dyDescent="0.3">
      <c r="A598" s="124"/>
      <c r="B598" s="124"/>
      <c r="C598" s="124"/>
      <c r="D598" s="124"/>
      <c r="E598" s="124"/>
      <c r="F598" s="124"/>
      <c r="G598" s="124"/>
      <c r="H598" s="72" t="s">
        <v>2803</v>
      </c>
      <c r="I598" s="130">
        <v>44992</v>
      </c>
      <c r="J598" s="69" t="s">
        <v>2592</v>
      </c>
      <c r="K598" s="70">
        <v>44971</v>
      </c>
      <c r="L598" s="69" t="s">
        <v>140</v>
      </c>
      <c r="M598" s="69" t="s">
        <v>139</v>
      </c>
      <c r="N598" s="69" t="s">
        <v>2590</v>
      </c>
      <c r="O598" s="71">
        <v>143000</v>
      </c>
      <c r="P598" s="71">
        <v>0</v>
      </c>
    </row>
    <row r="599" spans="1:16" ht="43.2" x14ac:dyDescent="0.3">
      <c r="A599" s="124"/>
      <c r="B599" s="124"/>
      <c r="C599" s="124"/>
      <c r="D599" s="124"/>
      <c r="E599" s="124"/>
      <c r="F599" s="124"/>
      <c r="G599" s="124"/>
      <c r="H599" s="72" t="s">
        <v>2553</v>
      </c>
      <c r="I599" s="130">
        <v>44992</v>
      </c>
      <c r="J599" s="69" t="s">
        <v>2530</v>
      </c>
      <c r="K599" s="70">
        <v>44982</v>
      </c>
      <c r="L599" s="69" t="s">
        <v>572</v>
      </c>
      <c r="M599" s="69" t="s">
        <v>67</v>
      </c>
      <c r="N599" s="69" t="s">
        <v>2527</v>
      </c>
      <c r="O599" s="71">
        <v>1241000</v>
      </c>
      <c r="P599" s="71">
        <v>0</v>
      </c>
    </row>
    <row r="600" spans="1:16" ht="43.2" x14ac:dyDescent="0.3">
      <c r="A600" s="124"/>
      <c r="B600" s="124"/>
      <c r="C600" s="124"/>
      <c r="D600" s="124"/>
      <c r="E600" s="124"/>
      <c r="F600" s="124"/>
      <c r="G600" s="124"/>
      <c r="H600" s="72" t="s">
        <v>2595</v>
      </c>
      <c r="I600" s="130">
        <v>44992</v>
      </c>
      <c r="J600" s="69" t="s">
        <v>2563</v>
      </c>
      <c r="K600" s="70">
        <v>44987</v>
      </c>
      <c r="L600" s="69" t="s">
        <v>204</v>
      </c>
      <c r="M600" s="69" t="s">
        <v>130</v>
      </c>
      <c r="N600" s="69" t="s">
        <v>2560</v>
      </c>
      <c r="O600" s="71">
        <v>360720</v>
      </c>
      <c r="P600" s="71">
        <v>0</v>
      </c>
    </row>
    <row r="601" spans="1:16" ht="43.2" x14ac:dyDescent="0.3">
      <c r="A601" s="124"/>
      <c r="B601" s="124"/>
      <c r="C601" s="124"/>
      <c r="D601" s="124"/>
      <c r="E601" s="124"/>
      <c r="F601" s="124"/>
      <c r="G601" s="124"/>
      <c r="H601" s="72" t="s">
        <v>2771</v>
      </c>
      <c r="I601" s="130">
        <v>44992</v>
      </c>
      <c r="J601" s="69" t="s">
        <v>2532</v>
      </c>
      <c r="K601" s="70">
        <v>44982</v>
      </c>
      <c r="L601" s="69" t="s">
        <v>572</v>
      </c>
      <c r="M601" s="69" t="s">
        <v>67</v>
      </c>
      <c r="N601" s="69" t="s">
        <v>2527</v>
      </c>
      <c r="O601" s="71">
        <v>315000</v>
      </c>
      <c r="P601" s="71">
        <v>0</v>
      </c>
    </row>
    <row r="602" spans="1:16" ht="43.2" x14ac:dyDescent="0.3">
      <c r="A602" s="124"/>
      <c r="B602" s="124"/>
      <c r="C602" s="124"/>
      <c r="D602" s="124"/>
      <c r="E602" s="124"/>
      <c r="F602" s="124"/>
      <c r="G602" s="124"/>
      <c r="H602" s="72" t="s">
        <v>2785</v>
      </c>
      <c r="I602" s="130">
        <v>44992</v>
      </c>
      <c r="J602" s="69" t="s">
        <v>2559</v>
      </c>
      <c r="K602" s="70">
        <v>44977</v>
      </c>
      <c r="L602" s="69" t="s">
        <v>202</v>
      </c>
      <c r="M602" s="69" t="s">
        <v>130</v>
      </c>
      <c r="N602" s="69" t="s">
        <v>2557</v>
      </c>
      <c r="O602" s="71">
        <v>1750000</v>
      </c>
      <c r="P602" s="71">
        <v>0</v>
      </c>
    </row>
    <row r="603" spans="1:16" ht="43.2" x14ac:dyDescent="0.3">
      <c r="A603" s="124"/>
      <c r="B603" s="124"/>
      <c r="C603" s="124"/>
      <c r="D603" s="124"/>
      <c r="E603" s="124"/>
      <c r="F603" s="124"/>
      <c r="G603" s="124"/>
      <c r="H603" s="72" t="s">
        <v>2556</v>
      </c>
      <c r="I603" s="130">
        <v>44992</v>
      </c>
      <c r="J603" s="69" t="s">
        <v>2535</v>
      </c>
      <c r="K603" s="70">
        <v>44986</v>
      </c>
      <c r="L603" s="69" t="s">
        <v>572</v>
      </c>
      <c r="M603" s="69" t="s">
        <v>67</v>
      </c>
      <c r="N603" s="69" t="s">
        <v>2533</v>
      </c>
      <c r="O603" s="71">
        <v>470000</v>
      </c>
      <c r="P603" s="71">
        <v>0</v>
      </c>
    </row>
    <row r="604" spans="1:16" ht="43.2" x14ac:dyDescent="0.3">
      <c r="A604" s="124"/>
      <c r="B604" s="124"/>
      <c r="C604" s="124"/>
      <c r="D604" s="124"/>
      <c r="E604" s="124"/>
      <c r="F604" s="124"/>
      <c r="G604" s="124"/>
      <c r="H604" s="72" t="s">
        <v>2783</v>
      </c>
      <c r="I604" s="130">
        <v>44992</v>
      </c>
      <c r="J604" s="69" t="s">
        <v>2556</v>
      </c>
      <c r="K604" s="70">
        <v>44963</v>
      </c>
      <c r="L604" s="69" t="s">
        <v>135</v>
      </c>
      <c r="M604" s="69" t="s">
        <v>130</v>
      </c>
      <c r="N604" s="69" t="s">
        <v>2554</v>
      </c>
      <c r="O604" s="71">
        <v>248400</v>
      </c>
      <c r="P604" s="71">
        <v>0</v>
      </c>
    </row>
    <row r="605" spans="1:16" ht="43.2" x14ac:dyDescent="0.3">
      <c r="A605" s="124"/>
      <c r="B605" s="124"/>
      <c r="C605" s="124"/>
      <c r="D605" s="124"/>
      <c r="E605" s="124"/>
      <c r="F605" s="124"/>
      <c r="G605" s="124"/>
      <c r="H605" s="72" t="s">
        <v>2774</v>
      </c>
      <c r="I605" s="130">
        <v>44992</v>
      </c>
      <c r="J605" s="69" t="s">
        <v>2538</v>
      </c>
      <c r="K605" s="70">
        <v>44978</v>
      </c>
      <c r="L605" s="69" t="s">
        <v>73</v>
      </c>
      <c r="M605" s="69" t="s">
        <v>72</v>
      </c>
      <c r="N605" s="69" t="s">
        <v>2536</v>
      </c>
      <c r="O605" s="71">
        <v>300000</v>
      </c>
      <c r="P605" s="71">
        <v>0</v>
      </c>
    </row>
    <row r="606" spans="1:16" ht="43.2" x14ac:dyDescent="0.3">
      <c r="A606" s="124"/>
      <c r="B606" s="124"/>
      <c r="C606" s="124"/>
      <c r="D606" s="124"/>
      <c r="E606" s="124"/>
      <c r="F606" s="124"/>
      <c r="G606" s="124"/>
      <c r="H606" s="72" t="s">
        <v>2592</v>
      </c>
      <c r="I606" s="130">
        <v>44992</v>
      </c>
      <c r="J606" s="69" t="s">
        <v>2553</v>
      </c>
      <c r="K606" s="70">
        <v>44965</v>
      </c>
      <c r="L606" s="69" t="s">
        <v>134</v>
      </c>
      <c r="M606" s="123" t="s">
        <v>130</v>
      </c>
      <c r="N606" s="69" t="s">
        <v>2551</v>
      </c>
      <c r="O606" s="71">
        <v>583000</v>
      </c>
      <c r="P606" s="71">
        <v>0</v>
      </c>
    </row>
    <row r="607" spans="1:16" ht="43.2" x14ac:dyDescent="0.3">
      <c r="A607" s="124"/>
      <c r="B607" s="124"/>
      <c r="C607" s="124"/>
      <c r="D607" s="124"/>
      <c r="E607" s="124"/>
      <c r="F607" s="124"/>
      <c r="G607" s="124"/>
      <c r="H607" s="72" t="s">
        <v>2559</v>
      </c>
      <c r="I607" s="130">
        <v>44992</v>
      </c>
      <c r="J607" s="69" t="s">
        <v>2541</v>
      </c>
      <c r="K607" s="70">
        <v>44974</v>
      </c>
      <c r="L607" s="69" t="s">
        <v>131</v>
      </c>
      <c r="M607" s="124" t="s">
        <v>130</v>
      </c>
      <c r="N607" s="69" t="s">
        <v>2539</v>
      </c>
      <c r="O607" s="71">
        <v>150000</v>
      </c>
      <c r="P607" s="71">
        <v>0</v>
      </c>
    </row>
    <row r="608" spans="1:16" ht="43.2" x14ac:dyDescent="0.3">
      <c r="A608" s="124"/>
      <c r="B608" s="124"/>
      <c r="C608" s="124"/>
      <c r="D608" s="124"/>
      <c r="E608" s="124"/>
      <c r="F608" s="124"/>
      <c r="G608" s="124"/>
      <c r="H608" s="72" t="s">
        <v>2780</v>
      </c>
      <c r="I608" s="130">
        <v>44992</v>
      </c>
      <c r="J608" s="69" t="s">
        <v>2550</v>
      </c>
      <c r="K608" s="70">
        <v>44965</v>
      </c>
      <c r="L608" s="69" t="s">
        <v>134</v>
      </c>
      <c r="M608" s="124" t="s">
        <v>130</v>
      </c>
      <c r="N608" s="69" t="s">
        <v>2548</v>
      </c>
      <c r="O608" s="71">
        <v>242000</v>
      </c>
      <c r="P608" s="71">
        <v>0</v>
      </c>
    </row>
    <row r="609" spans="1:16" ht="57.6" x14ac:dyDescent="0.3">
      <c r="A609" s="124"/>
      <c r="B609" s="124"/>
      <c r="C609" s="124"/>
      <c r="D609" s="124"/>
      <c r="E609" s="124"/>
      <c r="F609" s="124"/>
      <c r="G609" s="124"/>
      <c r="H609" s="72" t="s">
        <v>2777</v>
      </c>
      <c r="I609" s="130">
        <v>44992</v>
      </c>
      <c r="J609" s="69" t="s">
        <v>2544</v>
      </c>
      <c r="K609" s="125">
        <v>44986</v>
      </c>
      <c r="L609" s="123" t="s">
        <v>131</v>
      </c>
      <c r="M609" s="124" t="s">
        <v>130</v>
      </c>
      <c r="N609" s="69" t="s">
        <v>2542</v>
      </c>
      <c r="O609" s="71">
        <v>2179000</v>
      </c>
      <c r="P609" s="71">
        <v>245383</v>
      </c>
    </row>
    <row r="610" spans="1:16" ht="43.2" x14ac:dyDescent="0.3">
      <c r="A610" s="124"/>
      <c r="B610" s="124"/>
      <c r="C610" s="124"/>
      <c r="D610" s="124"/>
      <c r="E610" s="124"/>
      <c r="F610" s="124"/>
      <c r="G610" s="124"/>
      <c r="H610" s="72" t="s">
        <v>2563</v>
      </c>
      <c r="I610" s="130">
        <v>44992</v>
      </c>
      <c r="J610" s="69" t="s">
        <v>2547</v>
      </c>
      <c r="K610" s="126">
        <v>44986</v>
      </c>
      <c r="L610" s="124" t="s">
        <v>131</v>
      </c>
      <c r="M610" s="124" t="s">
        <v>130</v>
      </c>
      <c r="N610" s="69" t="s">
        <v>2545</v>
      </c>
      <c r="O610" s="71">
        <v>2075500</v>
      </c>
      <c r="P610" s="71">
        <v>233727</v>
      </c>
    </row>
    <row r="611" spans="1:16" x14ac:dyDescent="0.3">
      <c r="A611" s="124"/>
      <c r="B611" s="123" t="s">
        <v>389</v>
      </c>
      <c r="C611" s="124"/>
      <c r="D611" s="124"/>
      <c r="E611" s="124"/>
      <c r="F611" s="124"/>
      <c r="G611" s="124"/>
      <c r="H611" s="124"/>
      <c r="I611" s="124"/>
      <c r="J611" s="124"/>
      <c r="K611" s="124"/>
      <c r="L611" s="124"/>
      <c r="M611" s="124"/>
      <c r="N611" s="124"/>
      <c r="O611" s="71">
        <v>470129221</v>
      </c>
      <c r="P611" s="71">
        <v>30669210</v>
      </c>
    </row>
    <row r="612" spans="1:16" x14ac:dyDescent="0.3">
      <c r="A612" s="123" t="s">
        <v>390</v>
      </c>
      <c r="B612" s="124"/>
      <c r="C612" s="124"/>
      <c r="D612" s="124"/>
      <c r="E612" s="124"/>
      <c r="F612" s="124"/>
      <c r="G612" s="124"/>
      <c r="H612" s="124"/>
      <c r="I612" s="124"/>
      <c r="J612" s="124"/>
      <c r="K612" s="124"/>
      <c r="L612" s="124"/>
      <c r="M612" s="124"/>
      <c r="N612" s="124"/>
      <c r="O612" s="71">
        <v>552388821</v>
      </c>
      <c r="P612" s="71">
        <v>30985740</v>
      </c>
    </row>
    <row r="613" spans="1:16" x14ac:dyDescent="0.3">
      <c r="A613" s="123" t="s">
        <v>269</v>
      </c>
      <c r="B613" s="124"/>
      <c r="C613" s="124"/>
      <c r="D613" s="124"/>
      <c r="E613" s="124"/>
      <c r="F613" s="124"/>
      <c r="G613" s="124"/>
      <c r="H613" s="124"/>
      <c r="I613" s="124"/>
      <c r="J613" s="124"/>
      <c r="K613" s="124"/>
      <c r="L613" s="124"/>
      <c r="M613" s="124"/>
      <c r="N613" s="124"/>
      <c r="O613" s="71">
        <v>1211977251</v>
      </c>
      <c r="P613" s="71">
        <v>38943418</v>
      </c>
    </row>
    <row r="614" spans="1:16" x14ac:dyDescent="0.3">
      <c r="L614" s="19"/>
    </row>
    <row r="615" spans="1:16" x14ac:dyDescent="0.3">
      <c r="L615" s="19"/>
    </row>
    <row r="616" spans="1:16" x14ac:dyDescent="0.3">
      <c r="L616" s="19"/>
    </row>
    <row r="617" spans="1:16" x14ac:dyDescent="0.3">
      <c r="L617" s="19"/>
    </row>
    <row r="618" spans="1:16" x14ac:dyDescent="0.3">
      <c r="L618" s="19"/>
    </row>
    <row r="619" spans="1:16" x14ac:dyDescent="0.3">
      <c r="L619" s="19"/>
    </row>
    <row r="620" spans="1:16" x14ac:dyDescent="0.3">
      <c r="L620" s="19"/>
    </row>
    <row r="621" spans="1:16" x14ac:dyDescent="0.3">
      <c r="L621" s="19"/>
    </row>
    <row r="622" spans="1:16" x14ac:dyDescent="0.3">
      <c r="L622" s="19"/>
    </row>
    <row r="623" spans="1:16" x14ac:dyDescent="0.3">
      <c r="L623" s="19"/>
    </row>
    <row r="624" spans="1:16"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05">
    <mergeCell ref="G116:G121"/>
    <mergeCell ref="L199:L200"/>
    <mergeCell ref="L201:L202"/>
    <mergeCell ref="L205:L206"/>
    <mergeCell ref="L207:L208"/>
    <mergeCell ref="L211:L212"/>
    <mergeCell ref="L215:L216"/>
    <mergeCell ref="L217:L218"/>
    <mergeCell ref="M199:M200"/>
    <mergeCell ref="M201:M202"/>
    <mergeCell ref="M205:M207"/>
    <mergeCell ref="M210:M211"/>
    <mergeCell ref="M212:M214"/>
    <mergeCell ref="M215:M216"/>
    <mergeCell ref="M217:M218"/>
    <mergeCell ref="K144:K145"/>
    <mergeCell ref="K153:K154"/>
    <mergeCell ref="K171:K172"/>
    <mergeCell ref="K182:K183"/>
    <mergeCell ref="K184:K185"/>
    <mergeCell ref="K186:K187"/>
    <mergeCell ref="K190:K191"/>
    <mergeCell ref="K195:K196"/>
    <mergeCell ref="L153:L154"/>
    <mergeCell ref="G4:G23"/>
    <mergeCell ref="G24:G29"/>
    <mergeCell ref="G32:G41"/>
    <mergeCell ref="G43:G46"/>
    <mergeCell ref="G48:G64"/>
    <mergeCell ref="G65:G69"/>
    <mergeCell ref="G70:G74"/>
    <mergeCell ref="G75:G79"/>
    <mergeCell ref="G82:G115"/>
    <mergeCell ref="L96:L97"/>
    <mergeCell ref="L98:L99"/>
    <mergeCell ref="L102:L103"/>
    <mergeCell ref="L104:L106"/>
    <mergeCell ref="L108:L109"/>
    <mergeCell ref="L110:L111"/>
    <mergeCell ref="L114:L115"/>
    <mergeCell ref="M96:M97"/>
    <mergeCell ref="M98:M99"/>
    <mergeCell ref="M102:M103"/>
    <mergeCell ref="M104:M106"/>
    <mergeCell ref="M110:M111"/>
    <mergeCell ref="M112:M113"/>
    <mergeCell ref="M114:M115"/>
    <mergeCell ref="A4:A80"/>
    <mergeCell ref="A81:N81"/>
    <mergeCell ref="A82:A176"/>
    <mergeCell ref="A177:N177"/>
    <mergeCell ref="A178:A311"/>
    <mergeCell ref="A312:N312"/>
    <mergeCell ref="A313:A611"/>
    <mergeCell ref="A612:N612"/>
    <mergeCell ref="A613:N613"/>
    <mergeCell ref="B4:B46"/>
    <mergeCell ref="B47:N47"/>
    <mergeCell ref="B48:B79"/>
    <mergeCell ref="B80:N80"/>
    <mergeCell ref="B82:B141"/>
    <mergeCell ref="B142:N142"/>
    <mergeCell ref="B143:B175"/>
    <mergeCell ref="B176:N176"/>
    <mergeCell ref="B178:B219"/>
    <mergeCell ref="B220:N220"/>
    <mergeCell ref="B221:B310"/>
    <mergeCell ref="B311:N311"/>
    <mergeCell ref="B313:B379"/>
    <mergeCell ref="B380:N380"/>
    <mergeCell ref="B381:B610"/>
    <mergeCell ref="B611:N611"/>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4"/>
    <mergeCell ref="C155:C162"/>
    <mergeCell ref="C163:C172"/>
    <mergeCell ref="C173:C175"/>
    <mergeCell ref="C178:C196"/>
    <mergeCell ref="C197:C202"/>
    <mergeCell ref="C203:C206"/>
    <mergeCell ref="C207:C214"/>
    <mergeCell ref="C215:C219"/>
    <mergeCell ref="C221:C276"/>
    <mergeCell ref="C277:C283"/>
    <mergeCell ref="C284:C301"/>
    <mergeCell ref="C302:C310"/>
    <mergeCell ref="C313:C342"/>
    <mergeCell ref="C343:C357"/>
    <mergeCell ref="C359:C372"/>
    <mergeCell ref="C373:C379"/>
    <mergeCell ref="C381:C477"/>
    <mergeCell ref="C478:C493"/>
    <mergeCell ref="C494:C528"/>
    <mergeCell ref="C529:C559"/>
    <mergeCell ref="C560:C610"/>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4"/>
    <mergeCell ref="D155:D162"/>
    <mergeCell ref="D163:D172"/>
    <mergeCell ref="D173:D175"/>
    <mergeCell ref="D178:D196"/>
    <mergeCell ref="D197:D202"/>
    <mergeCell ref="D203:D206"/>
    <mergeCell ref="D207:D214"/>
    <mergeCell ref="D215:D219"/>
    <mergeCell ref="D221:D276"/>
    <mergeCell ref="D277:D283"/>
    <mergeCell ref="D284:D301"/>
    <mergeCell ref="D302:D310"/>
    <mergeCell ref="D313:D342"/>
    <mergeCell ref="D343:D357"/>
    <mergeCell ref="D359:D372"/>
    <mergeCell ref="D373:D379"/>
    <mergeCell ref="D381:D477"/>
    <mergeCell ref="D478:D493"/>
    <mergeCell ref="D494:D528"/>
    <mergeCell ref="D529:D559"/>
    <mergeCell ref="D560:D610"/>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4"/>
    <mergeCell ref="E155:E162"/>
    <mergeCell ref="E163:E172"/>
    <mergeCell ref="E173:E175"/>
    <mergeCell ref="E178:E196"/>
    <mergeCell ref="E197:E202"/>
    <mergeCell ref="E203:E206"/>
    <mergeCell ref="E207:E214"/>
    <mergeCell ref="E215:E219"/>
    <mergeCell ref="E221:E276"/>
    <mergeCell ref="E277:E283"/>
    <mergeCell ref="E284:E301"/>
    <mergeCell ref="E302:E310"/>
    <mergeCell ref="E313:E342"/>
    <mergeCell ref="E343:E357"/>
    <mergeCell ref="E359:E372"/>
    <mergeCell ref="E373:E379"/>
    <mergeCell ref="E381:E477"/>
    <mergeCell ref="E478:E493"/>
    <mergeCell ref="E494:E528"/>
    <mergeCell ref="E529:E559"/>
    <mergeCell ref="E560:E610"/>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4"/>
    <mergeCell ref="F155:F162"/>
    <mergeCell ref="F163:F172"/>
    <mergeCell ref="F173:F175"/>
    <mergeCell ref="F178:F196"/>
    <mergeCell ref="F197:F202"/>
    <mergeCell ref="F203:F206"/>
    <mergeCell ref="F207:F214"/>
    <mergeCell ref="F215:F219"/>
    <mergeCell ref="F221:F276"/>
    <mergeCell ref="F277:F283"/>
    <mergeCell ref="F284:F301"/>
    <mergeCell ref="F302:F310"/>
    <mergeCell ref="F313:F342"/>
    <mergeCell ref="F343:F357"/>
    <mergeCell ref="F359:F372"/>
    <mergeCell ref="F373:F379"/>
    <mergeCell ref="F381:F477"/>
    <mergeCell ref="F478:F493"/>
    <mergeCell ref="F494:F528"/>
    <mergeCell ref="F529:F559"/>
    <mergeCell ref="F560:F610"/>
    <mergeCell ref="G124:G133"/>
    <mergeCell ref="G134:G136"/>
    <mergeCell ref="G137:G140"/>
    <mergeCell ref="G143:G154"/>
    <mergeCell ref="G155:G160"/>
    <mergeCell ref="G161:G162"/>
    <mergeCell ref="G163:G170"/>
    <mergeCell ref="G171:G172"/>
    <mergeCell ref="G173:G175"/>
    <mergeCell ref="G178:G196"/>
    <mergeCell ref="G197:G202"/>
    <mergeCell ref="G203:G206"/>
    <mergeCell ref="G207:G214"/>
    <mergeCell ref="G215:G219"/>
    <mergeCell ref="G221:G276"/>
    <mergeCell ref="G278:G283"/>
    <mergeCell ref="G284:G298"/>
    <mergeCell ref="G299:G301"/>
    <mergeCell ref="G560:G610"/>
    <mergeCell ref="H4:H23"/>
    <mergeCell ref="H48:H64"/>
    <mergeCell ref="H82:H115"/>
    <mergeCell ref="H143:H154"/>
    <mergeCell ref="H178:H196"/>
    <mergeCell ref="H221:H276"/>
    <mergeCell ref="H313:H342"/>
    <mergeCell ref="H381:H477"/>
    <mergeCell ref="H478:H479"/>
    <mergeCell ref="H517:H518"/>
    <mergeCell ref="H526:H527"/>
    <mergeCell ref="H560:H561"/>
    <mergeCell ref="H570:H576"/>
    <mergeCell ref="H577:H583"/>
    <mergeCell ref="G302:G310"/>
    <mergeCell ref="G313:G342"/>
    <mergeCell ref="G343:G357"/>
    <mergeCell ref="G359:G372"/>
    <mergeCell ref="G373:G379"/>
    <mergeCell ref="G381:G477"/>
    <mergeCell ref="G478:G493"/>
    <mergeCell ref="G494:G528"/>
    <mergeCell ref="G529:G559"/>
    <mergeCell ref="I4:I23"/>
    <mergeCell ref="I24:I29"/>
    <mergeCell ref="I30:I31"/>
    <mergeCell ref="I32:I42"/>
    <mergeCell ref="I43:I46"/>
    <mergeCell ref="I48:I64"/>
    <mergeCell ref="I65:I69"/>
    <mergeCell ref="I70:I72"/>
    <mergeCell ref="I73:I74"/>
    <mergeCell ref="I75:I79"/>
    <mergeCell ref="I82:I115"/>
    <mergeCell ref="I116:I122"/>
    <mergeCell ref="I124:I136"/>
    <mergeCell ref="I137:I141"/>
    <mergeCell ref="I143:I154"/>
    <mergeCell ref="I155:I162"/>
    <mergeCell ref="I163:I172"/>
    <mergeCell ref="I173:I175"/>
    <mergeCell ref="I178:I196"/>
    <mergeCell ref="I197:I202"/>
    <mergeCell ref="I203:I206"/>
    <mergeCell ref="I207:I214"/>
    <mergeCell ref="I215:I219"/>
    <mergeCell ref="I221:I276"/>
    <mergeCell ref="I277:I283"/>
    <mergeCell ref="I284:I301"/>
    <mergeCell ref="I302:I310"/>
    <mergeCell ref="I313:I342"/>
    <mergeCell ref="I343:I357"/>
    <mergeCell ref="I359:I372"/>
    <mergeCell ref="I373:I379"/>
    <mergeCell ref="I381:I477"/>
    <mergeCell ref="I478:I493"/>
    <mergeCell ref="I494:I528"/>
    <mergeCell ref="I529:I559"/>
    <mergeCell ref="I560:I610"/>
    <mergeCell ref="J389:J390"/>
    <mergeCell ref="J394:J400"/>
    <mergeCell ref="J401:J402"/>
    <mergeCell ref="J432:J438"/>
    <mergeCell ref="J459:J460"/>
    <mergeCell ref="J478:J479"/>
    <mergeCell ref="J517:J518"/>
    <mergeCell ref="J526:J527"/>
    <mergeCell ref="J560:J561"/>
    <mergeCell ref="J570:J576"/>
    <mergeCell ref="J577:J583"/>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K215:K216"/>
    <mergeCell ref="K217:K218"/>
    <mergeCell ref="K224:K225"/>
    <mergeCell ref="K227:K228"/>
    <mergeCell ref="K230:K231"/>
    <mergeCell ref="K232:K233"/>
    <mergeCell ref="K239:K240"/>
    <mergeCell ref="K274:K276"/>
    <mergeCell ref="K322:K323"/>
    <mergeCell ref="K325:K326"/>
    <mergeCell ref="K328:K329"/>
    <mergeCell ref="K340:K341"/>
    <mergeCell ref="K352:K353"/>
    <mergeCell ref="K365:K366"/>
    <mergeCell ref="K376:K377"/>
    <mergeCell ref="K382:K384"/>
    <mergeCell ref="K388:K390"/>
    <mergeCell ref="K394:K408"/>
    <mergeCell ref="K409:K410"/>
    <mergeCell ref="K420:K421"/>
    <mergeCell ref="K422:K423"/>
    <mergeCell ref="K432:K438"/>
    <mergeCell ref="K439:K440"/>
    <mergeCell ref="K451:K458"/>
    <mergeCell ref="K459:K460"/>
    <mergeCell ref="K463:K464"/>
    <mergeCell ref="K469:K470"/>
    <mergeCell ref="K478:K479"/>
    <mergeCell ref="K485:K486"/>
    <mergeCell ref="K490:K491"/>
    <mergeCell ref="K494:K495"/>
    <mergeCell ref="K499:K500"/>
    <mergeCell ref="K503:K504"/>
    <mergeCell ref="K511:K512"/>
    <mergeCell ref="K514:K515"/>
    <mergeCell ref="K517:K518"/>
    <mergeCell ref="K519:K525"/>
    <mergeCell ref="K526:K527"/>
    <mergeCell ref="K530:K531"/>
    <mergeCell ref="K534:K535"/>
    <mergeCell ref="K537:K538"/>
    <mergeCell ref="K539:K540"/>
    <mergeCell ref="K541:K542"/>
    <mergeCell ref="K543:K545"/>
    <mergeCell ref="K549:K551"/>
    <mergeCell ref="K552:K555"/>
    <mergeCell ref="K560:K561"/>
    <mergeCell ref="K562:K569"/>
    <mergeCell ref="K570:K583"/>
    <mergeCell ref="K609:K610"/>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116:L118"/>
    <mergeCell ref="L119:L121"/>
    <mergeCell ref="L122:L123"/>
    <mergeCell ref="L124:L125"/>
    <mergeCell ref="L129:L131"/>
    <mergeCell ref="L137:L138"/>
    <mergeCell ref="L144:L145"/>
    <mergeCell ref="L148:L149"/>
    <mergeCell ref="L151:L152"/>
    <mergeCell ref="L155:L156"/>
    <mergeCell ref="L157:L160"/>
    <mergeCell ref="L161:L162"/>
    <mergeCell ref="L164:L165"/>
    <mergeCell ref="L174:L175"/>
    <mergeCell ref="L178:L179"/>
    <mergeCell ref="L180:L181"/>
    <mergeCell ref="L184:L187"/>
    <mergeCell ref="L196:L198"/>
    <mergeCell ref="L224:L225"/>
    <mergeCell ref="L227:L228"/>
    <mergeCell ref="L230:L233"/>
    <mergeCell ref="L238:L240"/>
    <mergeCell ref="L245:L247"/>
    <mergeCell ref="L249:L250"/>
    <mergeCell ref="L267:L268"/>
    <mergeCell ref="L269:L270"/>
    <mergeCell ref="L271:L272"/>
    <mergeCell ref="L274:L276"/>
    <mergeCell ref="L278:L279"/>
    <mergeCell ref="L291:L292"/>
    <mergeCell ref="L301:L302"/>
    <mergeCell ref="L313:L314"/>
    <mergeCell ref="L321:L324"/>
    <mergeCell ref="L326:L327"/>
    <mergeCell ref="L328:L329"/>
    <mergeCell ref="L331:L332"/>
    <mergeCell ref="L336:L337"/>
    <mergeCell ref="L339:L340"/>
    <mergeCell ref="L343:L344"/>
    <mergeCell ref="L355:L356"/>
    <mergeCell ref="L360:L361"/>
    <mergeCell ref="L362:L363"/>
    <mergeCell ref="L370:L371"/>
    <mergeCell ref="L381:L384"/>
    <mergeCell ref="L390:L391"/>
    <mergeCell ref="L392:L393"/>
    <mergeCell ref="L403:L405"/>
    <mergeCell ref="L406:L408"/>
    <mergeCell ref="L409:L410"/>
    <mergeCell ref="L412:L413"/>
    <mergeCell ref="L415:L419"/>
    <mergeCell ref="L420:L421"/>
    <mergeCell ref="L422:L424"/>
    <mergeCell ref="L426:L427"/>
    <mergeCell ref="L439:L440"/>
    <mergeCell ref="L445:L446"/>
    <mergeCell ref="L447:L449"/>
    <mergeCell ref="L451:L454"/>
    <mergeCell ref="L455:L458"/>
    <mergeCell ref="L463:L464"/>
    <mergeCell ref="L471:L472"/>
    <mergeCell ref="L474:L476"/>
    <mergeCell ref="L482:L483"/>
    <mergeCell ref="L485:L487"/>
    <mergeCell ref="L490:L491"/>
    <mergeCell ref="L492:L493"/>
    <mergeCell ref="L494:L495"/>
    <mergeCell ref="L496:L497"/>
    <mergeCell ref="L499:L505"/>
    <mergeCell ref="L506:L507"/>
    <mergeCell ref="L511:L512"/>
    <mergeCell ref="L519:L522"/>
    <mergeCell ref="L523:L525"/>
    <mergeCell ref="L528:L529"/>
    <mergeCell ref="L532:L533"/>
    <mergeCell ref="L536:L542"/>
    <mergeCell ref="L547:L548"/>
    <mergeCell ref="L557:L558"/>
    <mergeCell ref="L562:L565"/>
    <mergeCell ref="L566:L569"/>
    <mergeCell ref="L584:L585"/>
    <mergeCell ref="L586:L588"/>
    <mergeCell ref="L609:L610"/>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M116:M118"/>
    <mergeCell ref="M119:M121"/>
    <mergeCell ref="M122:M123"/>
    <mergeCell ref="M124:M125"/>
    <mergeCell ref="M127:M128"/>
    <mergeCell ref="M129:M130"/>
    <mergeCell ref="M131:M132"/>
    <mergeCell ref="M137:M138"/>
    <mergeCell ref="M144:M145"/>
    <mergeCell ref="M148:M149"/>
    <mergeCell ref="M151:M152"/>
    <mergeCell ref="M153:M154"/>
    <mergeCell ref="M155:M156"/>
    <mergeCell ref="M157:M160"/>
    <mergeCell ref="M161:M162"/>
    <mergeCell ref="M164:M165"/>
    <mergeCell ref="M167:M168"/>
    <mergeCell ref="M171:M172"/>
    <mergeCell ref="M174:M175"/>
    <mergeCell ref="M178:M179"/>
    <mergeCell ref="M180:M181"/>
    <mergeCell ref="M184:M187"/>
    <mergeCell ref="M189:M191"/>
    <mergeCell ref="M196:M198"/>
    <mergeCell ref="M224:M225"/>
    <mergeCell ref="M227:M228"/>
    <mergeCell ref="M230:M233"/>
    <mergeCell ref="M234:M236"/>
    <mergeCell ref="M238:M240"/>
    <mergeCell ref="M241:M242"/>
    <mergeCell ref="M243:M244"/>
    <mergeCell ref="M245:M247"/>
    <mergeCell ref="M248:M249"/>
    <mergeCell ref="M250:M251"/>
    <mergeCell ref="M252:M253"/>
    <mergeCell ref="M254:M256"/>
    <mergeCell ref="M257:M259"/>
    <mergeCell ref="M260:M262"/>
    <mergeCell ref="M263:M265"/>
    <mergeCell ref="M266:M273"/>
    <mergeCell ref="M274:M276"/>
    <mergeCell ref="M278:M279"/>
    <mergeCell ref="M281:M285"/>
    <mergeCell ref="M289:M290"/>
    <mergeCell ref="M292:M293"/>
    <mergeCell ref="M294:M295"/>
    <mergeCell ref="M296:M297"/>
    <mergeCell ref="M299:M301"/>
    <mergeCell ref="M302:M304"/>
    <mergeCell ref="M305:M307"/>
    <mergeCell ref="M308:M310"/>
    <mergeCell ref="M314:M316"/>
    <mergeCell ref="M321:M324"/>
    <mergeCell ref="M326:M327"/>
    <mergeCell ref="M328:M329"/>
    <mergeCell ref="M331:M334"/>
    <mergeCell ref="M336:M337"/>
    <mergeCell ref="M339:M340"/>
    <mergeCell ref="M343:M344"/>
    <mergeCell ref="M345:M347"/>
    <mergeCell ref="M348:M350"/>
    <mergeCell ref="M352:M354"/>
    <mergeCell ref="M355:M356"/>
    <mergeCell ref="M359:M360"/>
    <mergeCell ref="M362:M363"/>
    <mergeCell ref="M368:M371"/>
    <mergeCell ref="M373:M375"/>
    <mergeCell ref="M376:M378"/>
    <mergeCell ref="M381:M386"/>
    <mergeCell ref="M389:M393"/>
    <mergeCell ref="M394:M400"/>
    <mergeCell ref="M401:M408"/>
    <mergeCell ref="M409:M410"/>
    <mergeCell ref="M412:M413"/>
    <mergeCell ref="M415:M418"/>
    <mergeCell ref="M420:M427"/>
    <mergeCell ref="M432:M438"/>
    <mergeCell ref="M439:M440"/>
    <mergeCell ref="M445:M446"/>
    <mergeCell ref="M447:M450"/>
    <mergeCell ref="M451:M458"/>
    <mergeCell ref="M459:M465"/>
    <mergeCell ref="M469:M470"/>
    <mergeCell ref="M471:M476"/>
    <mergeCell ref="M478:M479"/>
    <mergeCell ref="M481:M487"/>
    <mergeCell ref="M490:M491"/>
    <mergeCell ref="M492:M493"/>
    <mergeCell ref="M494:M495"/>
    <mergeCell ref="M496:M497"/>
    <mergeCell ref="M498:M510"/>
    <mergeCell ref="M511:M512"/>
    <mergeCell ref="M517:M518"/>
    <mergeCell ref="M519:M528"/>
    <mergeCell ref="M529:M531"/>
    <mergeCell ref="M532:M533"/>
    <mergeCell ref="M584:M585"/>
    <mergeCell ref="M586:M588"/>
    <mergeCell ref="M606:M610"/>
    <mergeCell ref="M534:M535"/>
    <mergeCell ref="M536:M542"/>
    <mergeCell ref="M543:M546"/>
    <mergeCell ref="M547:M548"/>
    <mergeCell ref="M549:M552"/>
    <mergeCell ref="M553:M556"/>
    <mergeCell ref="M557:M558"/>
    <mergeCell ref="M560:M569"/>
    <mergeCell ref="M570:M583"/>
  </mergeCells>
  <pageMargins left="0.7" right="0.7" top="0.75" bottom="0.75" header="0.3" footer="0.3"/>
  <pageSetup paperSize="9" orientation="portrait"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2" workbookViewId="0">
      <selection activeCell="K11" sqref="K11"/>
    </sheetView>
  </sheetViews>
  <sheetFormatPr defaultRowHeight="14.4" x14ac:dyDescent="0.3"/>
  <cols>
    <col min="1" max="1" width="15" bestFit="1" customWidth="1"/>
    <col min="2" max="2" width="9.21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3714</v>
      </c>
    </row>
    <row r="4" spans="1:5" ht="28.8" x14ac:dyDescent="0.3">
      <c r="A4" s="11" t="s">
        <v>0</v>
      </c>
      <c r="B4" s="11" t="s">
        <v>358</v>
      </c>
      <c r="C4" s="13" t="s">
        <v>359</v>
      </c>
      <c r="D4" s="18"/>
      <c r="E4" s="18"/>
    </row>
    <row r="5" spans="1:5" ht="24.6" customHeight="1" x14ac:dyDescent="0.3">
      <c r="A5" s="9" t="s">
        <v>35</v>
      </c>
      <c r="B5" s="7"/>
      <c r="C5" s="15">
        <f>SUM(C6,C9,C12,C15)</f>
        <v>22</v>
      </c>
      <c r="D5" s="19"/>
      <c r="E5" s="19"/>
    </row>
    <row r="6" spans="1:5" ht="24.6" customHeight="1" x14ac:dyDescent="0.3">
      <c r="A6" s="10" t="s">
        <v>53</v>
      </c>
      <c r="B6" s="8"/>
      <c r="C6" s="14">
        <f>SUM(C7:C8)</f>
        <v>3</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1927,1928,1937</v>
      </c>
      <c r="C8" s="12" cm="1">
        <f t="array" ref="C8">COUNT(_xlfn.UNIQUE(_xlfn._xlws.FILTER(INT(SPBY_Fix[no_SPBY]),(SPBY_Fix[Status_GUP_TUP]=$B$2)*(SPBY_Fix[Subkoordinator]=A8),""),FALSE,FALSE))</f>
        <v>3</v>
      </c>
      <c r="D8" s="66" cm="1">
        <f t="array" ref="D8">MIN(_xlfn.UNIQUE(_xlfn._xlws.FILTER(INT(SPBY_Fix[no_SPBY]),(SPBY_Fix[Status_GUP_TUP]=$B$2)*(SPBY_Fix[Subkoordinator]=A8),""),FALSE,FALSE))</f>
        <v>1927</v>
      </c>
      <c r="E8" s="66" cm="1">
        <f t="array" ref="E8">MAX(_xlfn.UNIQUE(_xlfn._xlws.FILTER(INT(SPBY_Fix[no_SPBY]),(SPBY_Fix[Status_GUP_TUP]=$B$2)*(SPBY_Fix[Subkoordinator]=A8),""),FALSE,FALSE))</f>
        <v>1937</v>
      </c>
    </row>
    <row r="9" spans="1:5" ht="24.6" customHeight="1" x14ac:dyDescent="0.3">
      <c r="A9" s="10" t="s">
        <v>36</v>
      </c>
      <c r="B9" s="8"/>
      <c r="C9" s="14">
        <f>SUM(C10:C11)</f>
        <v>0</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
      </c>
      <c r="C11" s="12" cm="1">
        <f t="array" ref="C11">COUNT(_xlfn.UNIQUE(_xlfn._xlws.FILTER(INT(SPBY_Fix[no_SPBY]),(SPBY_Fix[Status_GUP_TUP]=$B$2)*(SPBY_Fix[Subkoordinator]=A11),""),FALSE,FALSE))</f>
        <v>0</v>
      </c>
      <c r="D11" s="66" cm="1">
        <f t="array" ref="D11">MIN(_xlfn.UNIQUE(_xlfn._xlws.FILTER(INT(SPBY_Fix[no_SPBY]),(SPBY_Fix[Status_GUP_TUP]=$B$2)*(SPBY_Fix[Subkoordinator]=A11),""),FALSE,FALSE))</f>
        <v>0</v>
      </c>
      <c r="E11" s="66" cm="1">
        <f t="array" ref="E11">MAX(_xlfn.UNIQUE(_xlfn._xlws.FILTER(INT(SPBY_Fix[no_SPBY]),(SPBY_Fix[Status_GUP_TUP]=$B$2)*(SPBY_Fix[Subkoordinator]=A11),""),FALSE,FALSE))</f>
        <v>0</v>
      </c>
    </row>
    <row r="12" spans="1:5" ht="24.6" customHeight="1" x14ac:dyDescent="0.3">
      <c r="A12" s="10" t="s">
        <v>82</v>
      </c>
      <c r="B12" s="8"/>
      <c r="C12" s="14">
        <f>SUM(C13:C14)</f>
        <v>11</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
      </c>
      <c r="C13" s="12" cm="1">
        <f t="array" ref="C13">COUNT(_xlfn.UNIQUE(_xlfn._xlws.FILTER(INT(SPBY_Fix[no_SPBY]),(SPBY_Fix[Status_GUP_TUP]=$B$2)*(SPBY_Fix[Subkoordinator]=A13),""),FALSE,FALSE))</f>
        <v>0</v>
      </c>
      <c r="D13" s="66" cm="1">
        <f t="array" ref="D13">MIN(_xlfn.UNIQUE(_xlfn._xlws.FILTER(INT(SPBY_Fix[no_SPBY]),(SPBY_Fix[Status_GUP_TUP]=$B$2)*(SPBY_Fix[Subkoordinator]=A13),""),FALSE,FALSE))</f>
        <v>0</v>
      </c>
      <c r="E13" s="66" cm="1">
        <f t="array" ref="E13">MAX(_xlfn.UNIQUE(_xlfn._xlws.FILTER(INT(SPBY_Fix[no_SPBY]),(SPBY_Fix[Status_GUP_TUP]=$B$2)*(SPBY_Fix[Subkoordinator]=A13),""),FALSE,FALSE))</f>
        <v>0</v>
      </c>
    </row>
    <row r="14" spans="1:5" ht="24.6" customHeight="1" x14ac:dyDescent="0.3">
      <c r="A14" s="6" t="s">
        <v>96</v>
      </c>
      <c r="B14" s="7" t="str" cm="1">
        <f t="array" ref="B14">_xlfn.TEXTJOIN(",",TRUE,_xlfn._xlws.SORT(_xlfn.UNIQUE(_xlfn._xlws.FILTER(INT(SPBY_Fix[no_SPBY]),(SPBY_Fix[Status_GUP_TUP]=$B$2)*(SPBY_Fix[Subkoordinator]=A14),""),FALSE,FALSE),1,1,FALSE))</f>
        <v>1916,1917,1918,1919,1920,1921,1922,1923,1924,1925,1926</v>
      </c>
      <c r="C14" s="12" cm="1">
        <f t="array" ref="C14">COUNT(_xlfn.UNIQUE(_xlfn._xlws.FILTER(INT(SPBY_Fix[no_SPBY]),(SPBY_Fix[Status_GUP_TUP]=$B$2)*(SPBY_Fix[Subkoordinator]=A14),""),FALSE,FALSE))</f>
        <v>11</v>
      </c>
      <c r="D14" s="66" cm="1">
        <f t="array" ref="D14">MIN(_xlfn.UNIQUE(_xlfn._xlws.FILTER(INT(SPBY_Fix[no_SPBY]),(SPBY_Fix[Status_GUP_TUP]=$B$2)*(SPBY_Fix[Subkoordinator]=A14),""),FALSE,FALSE))</f>
        <v>1916</v>
      </c>
      <c r="E14" s="66" cm="1">
        <f t="array" ref="E14">MAX(_xlfn.UNIQUE(_xlfn._xlws.FILTER(INT(SPBY_Fix[no_SPBY]),(SPBY_Fix[Status_GUP_TUP]=$B$2)*(SPBY_Fix[Subkoordinator]=A14),""),FALSE,FALSE))</f>
        <v>1926</v>
      </c>
    </row>
    <row r="15" spans="1:5" ht="24.6" customHeight="1" x14ac:dyDescent="0.3">
      <c r="A15" s="10" t="s">
        <v>65</v>
      </c>
      <c r="B15" s="8"/>
      <c r="C15" s="14">
        <f>SUM(C16:C17)</f>
        <v>8</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1930,1931,1932,1933,1934,1935,1936</v>
      </c>
      <c r="C16" s="12" cm="1">
        <f t="array" ref="C16">COUNT(_xlfn.UNIQUE(_xlfn._xlws.FILTER(INT(SPBY_Fix[no_SPBY]),(SPBY_Fix[Status_GUP_TUP]=$B$2)*(SPBY_Fix[Subkoordinator]=A16),""),FALSE,FALSE))</f>
        <v>7</v>
      </c>
      <c r="D16" s="66" cm="1">
        <f t="array" ref="D16">MIN(_xlfn.UNIQUE(_xlfn._xlws.FILTER(INT(SPBY_Fix[no_SPBY]),(SPBY_Fix[Status_GUP_TUP]=$B$2)*(SPBY_Fix[Subkoordinator]=A16),""),FALSE,FALSE))</f>
        <v>1930</v>
      </c>
      <c r="E16" s="66" cm="1">
        <f t="array" ref="E16">MAX(_xlfn.UNIQUE(_xlfn._xlws.FILTER(INT(SPBY_Fix[no_SPBY]),(SPBY_Fix[Status_GUP_TUP]=$B$2)*(SPBY_Fix[Subkoordinator]=A16),""),FALSE,FALSE))</f>
        <v>1936</v>
      </c>
    </row>
    <row r="17" spans="1:5" ht="31.8" customHeight="1" x14ac:dyDescent="0.3">
      <c r="A17" s="6" t="s">
        <v>66</v>
      </c>
      <c r="B17" s="7" t="str" cm="1">
        <f t="array" ref="B17">_xlfn.TEXTJOIN(",",TRUE,_xlfn._xlws.SORT(_xlfn.UNIQUE(_xlfn._xlws.FILTER(INT(SPBY_Fix[no_SPBY]),(SPBY_Fix[Status_GUP_TUP]=$B$2)*(SPBY_Fix[Subkoordinator]=A17),""),FALSE,FALSE),1,1,FALSE))</f>
        <v>1929</v>
      </c>
      <c r="C17" s="12" cm="1">
        <f t="array" ref="C17">COUNT(_xlfn.UNIQUE(_xlfn._xlws.FILTER(INT(SPBY_Fix[no_SPBY]),(SPBY_Fix[Status_GUP_TUP]=$B$2)*(SPBY_Fix[Subkoordinator]=A17),""),FALSE,FALSE))</f>
        <v>1</v>
      </c>
      <c r="D17" s="66" cm="1">
        <f t="array" ref="D17">MIN(_xlfn.UNIQUE(_xlfn._xlws.FILTER(INT(SPBY_Fix[no_SPBY]),(SPBY_Fix[Status_GUP_TUP]=$B$2)*(SPBY_Fix[Subkoordinator]=A17),""),FALSE,FALSE))</f>
        <v>1929</v>
      </c>
      <c r="E17" s="66" cm="1">
        <f t="array" ref="E17">MAX(_xlfn.UNIQUE(_xlfn._xlws.FILTER(INT(SPBY_Fix[no_SPBY]),(SPBY_Fix[Status_GUP_TUP]=$B$2)*(SPBY_Fix[Subkoordinator]=A17),""),FALSE,FALSE))</f>
        <v>1929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67"/>
  <sheetViews>
    <sheetView showGridLines="0" topLeftCell="AT620" zoomScale="85" zoomScaleNormal="85" workbookViewId="0">
      <selection activeCell="BG640" sqref="BG640"/>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3824</v>
      </c>
      <c r="AE577" s="47" t="s">
        <v>3801</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3802</v>
      </c>
      <c r="AE578" s="47" t="s">
        <v>3801</v>
      </c>
      <c r="AF578" s="47" t="s">
        <v>3719</v>
      </c>
      <c r="AG578" s="51" t="s">
        <v>3720</v>
      </c>
      <c r="AH578" s="52" t="s">
        <v>3714</v>
      </c>
      <c r="AI578" s="53"/>
      <c r="AJ578" s="47"/>
      <c r="AK578" s="47" t="s">
        <v>3803</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3800</v>
      </c>
      <c r="AE579" s="47" t="s">
        <v>3801</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3805</v>
      </c>
      <c r="AE580" s="47" t="s">
        <v>3801</v>
      </c>
      <c r="AF580" s="47" t="s">
        <v>3729</v>
      </c>
      <c r="AG580" s="51" t="s">
        <v>3642</v>
      </c>
      <c r="AH580" s="52" t="s">
        <v>3714</v>
      </c>
      <c r="AI580" s="53"/>
      <c r="AJ580" s="47"/>
      <c r="AK580" s="47" t="s">
        <v>3806</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3804</v>
      </c>
      <c r="AE581" s="47" t="s">
        <v>3801</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3808</v>
      </c>
      <c r="AE582" s="47" t="s">
        <v>3801</v>
      </c>
      <c r="AF582" s="47" t="s">
        <v>3737</v>
      </c>
      <c r="AG582" s="51" t="s">
        <v>3738</v>
      </c>
      <c r="AH582" s="52" t="s">
        <v>3714</v>
      </c>
      <c r="AI582" s="53"/>
      <c r="AJ582" s="47"/>
      <c r="AK582" s="47" t="s">
        <v>3809</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3807</v>
      </c>
      <c r="AE583" s="47" t="s">
        <v>3801</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3810</v>
      </c>
      <c r="AE584" s="47" t="s">
        <v>3801</v>
      </c>
      <c r="AF584" s="47" t="s">
        <v>3746</v>
      </c>
      <c r="AG584" s="51" t="s">
        <v>3747</v>
      </c>
      <c r="AH584" s="52" t="s">
        <v>3714</v>
      </c>
      <c r="AI584" s="53"/>
      <c r="AJ584" s="47"/>
      <c r="AK584" s="47" t="s">
        <v>3811</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3812</v>
      </c>
      <c r="AE585" s="47" t="s">
        <v>3801</v>
      </c>
      <c r="AF585" s="47" t="s">
        <v>3750</v>
      </c>
      <c r="AG585" s="51" t="s">
        <v>3751</v>
      </c>
      <c r="AH585" s="52" t="s">
        <v>3714</v>
      </c>
      <c r="AI585" s="53"/>
      <c r="AJ585" s="47"/>
      <c r="AK585" s="47" t="s">
        <v>3813</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3814</v>
      </c>
      <c r="AE586" s="47" t="s">
        <v>3801</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3815</v>
      </c>
      <c r="AE587" s="47" t="s">
        <v>3801</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3816</v>
      </c>
      <c r="AE588" s="47" t="s">
        <v>3801</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3817</v>
      </c>
      <c r="AE589" s="47" t="s">
        <v>3801</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3825</v>
      </c>
      <c r="AE590" s="47" t="s">
        <v>3801</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3818</v>
      </c>
      <c r="AE591" s="47" t="s">
        <v>3801</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3826</v>
      </c>
      <c r="AE592" s="47" t="s">
        <v>3801</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3819</v>
      </c>
      <c r="AE593" s="47" t="s">
        <v>3801</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3827</v>
      </c>
      <c r="AE594" s="47" t="s">
        <v>3801</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3820</v>
      </c>
      <c r="AE595" s="47" t="s">
        <v>3801</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3821</v>
      </c>
      <c r="AE596" s="47" t="s">
        <v>3801</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3822</v>
      </c>
      <c r="AE597" s="47" t="s">
        <v>3801</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3823</v>
      </c>
      <c r="AE598" s="25" t="s">
        <v>3801</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3828</v>
      </c>
      <c r="X599" s="48">
        <v>300000</v>
      </c>
      <c r="Y599" s="49"/>
      <c r="Z599" s="50"/>
      <c r="AA599" s="47"/>
      <c r="AB599" s="50"/>
      <c r="AC599" s="47"/>
      <c r="AD599" s="47" t="s">
        <v>2855</v>
      </c>
      <c r="AE599" s="47" t="s">
        <v>2855</v>
      </c>
      <c r="AF599" s="47" t="s">
        <v>3829</v>
      </c>
      <c r="AG599" s="51" t="s">
        <v>3747</v>
      </c>
      <c r="AH599" s="52" t="s">
        <v>3830</v>
      </c>
      <c r="AI599" s="53"/>
      <c r="AJ599" s="47"/>
      <c r="AK599" s="47" t="s">
        <v>2855</v>
      </c>
      <c r="AL599" s="50"/>
      <c r="AM599" s="47" t="s">
        <v>3831</v>
      </c>
      <c r="AN599" s="50">
        <v>45043</v>
      </c>
      <c r="AO599" s="47" t="s">
        <v>3832</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3833</v>
      </c>
      <c r="X600" s="48">
        <v>300000</v>
      </c>
      <c r="Y600" s="49"/>
      <c r="Z600" s="50"/>
      <c r="AA600" s="47"/>
      <c r="AB600" s="50"/>
      <c r="AC600" s="47"/>
      <c r="AD600" s="47" t="s">
        <v>2855</v>
      </c>
      <c r="AE600" s="47" t="s">
        <v>2855</v>
      </c>
      <c r="AF600" s="47" t="s">
        <v>3834</v>
      </c>
      <c r="AG600" s="51" t="s">
        <v>3751</v>
      </c>
      <c r="AH600" s="52" t="s">
        <v>3830</v>
      </c>
      <c r="AI600" s="53"/>
      <c r="AJ600" s="47"/>
      <c r="AK600" s="47" t="s">
        <v>2855</v>
      </c>
      <c r="AL600" s="50"/>
      <c r="AM600" s="47" t="s">
        <v>3835</v>
      </c>
      <c r="AN600" s="50">
        <v>45050</v>
      </c>
      <c r="AO600" s="47" t="s">
        <v>3832</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3836</v>
      </c>
      <c r="V601" s="47" t="s">
        <v>573</v>
      </c>
      <c r="W601" s="47" t="s">
        <v>3837</v>
      </c>
      <c r="X601" s="48">
        <v>6133900</v>
      </c>
      <c r="Y601" s="49"/>
      <c r="Z601" s="50"/>
      <c r="AA601" s="47"/>
      <c r="AB601" s="50"/>
      <c r="AC601" s="47"/>
      <c r="AD601" s="47" t="s">
        <v>2855</v>
      </c>
      <c r="AE601" s="47" t="s">
        <v>2855</v>
      </c>
      <c r="AF601" s="47" t="s">
        <v>3838</v>
      </c>
      <c r="AG601" s="51" t="s">
        <v>3839</v>
      </c>
      <c r="AH601" s="52" t="s">
        <v>3830</v>
      </c>
      <c r="AI601" s="53"/>
      <c r="AJ601" s="47"/>
      <c r="AK601" s="47" t="s">
        <v>2855</v>
      </c>
      <c r="AL601" s="50"/>
      <c r="AM601" s="47" t="s">
        <v>3840</v>
      </c>
      <c r="AN601" s="50">
        <v>45053</v>
      </c>
      <c r="AO601" s="47" t="s">
        <v>3832</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3836</v>
      </c>
      <c r="V602" s="47" t="s">
        <v>573</v>
      </c>
      <c r="W602" s="47" t="s">
        <v>3841</v>
      </c>
      <c r="X602" s="48">
        <v>3060000</v>
      </c>
      <c r="Y602" s="49"/>
      <c r="Z602" s="50"/>
      <c r="AA602" s="47"/>
      <c r="AB602" s="50"/>
      <c r="AC602" s="47"/>
      <c r="AD602" s="47" t="s">
        <v>2855</v>
      </c>
      <c r="AE602" s="47" t="s">
        <v>2855</v>
      </c>
      <c r="AF602" s="47" t="s">
        <v>3842</v>
      </c>
      <c r="AG602" s="51" t="s">
        <v>3759</v>
      </c>
      <c r="AH602" s="52" t="s">
        <v>3830</v>
      </c>
      <c r="AI602" s="53"/>
      <c r="AJ602" s="47"/>
      <c r="AK602" s="47" t="s">
        <v>2855</v>
      </c>
      <c r="AL602" s="50"/>
      <c r="AM602" s="47" t="s">
        <v>3843</v>
      </c>
      <c r="AN602" s="50">
        <v>45051</v>
      </c>
      <c r="AO602" s="47" t="s">
        <v>3832</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3844</v>
      </c>
      <c r="X603" s="48">
        <v>310500</v>
      </c>
      <c r="Y603" s="49"/>
      <c r="Z603" s="50"/>
      <c r="AA603" s="47"/>
      <c r="AB603" s="50"/>
      <c r="AC603" s="47"/>
      <c r="AD603" s="47" t="s">
        <v>2855</v>
      </c>
      <c r="AE603" s="47" t="s">
        <v>2855</v>
      </c>
      <c r="AF603" s="47" t="s">
        <v>3845</v>
      </c>
      <c r="AG603" s="51" t="s">
        <v>3326</v>
      </c>
      <c r="AH603" s="52" t="s">
        <v>3830</v>
      </c>
      <c r="AI603" s="53"/>
      <c r="AJ603" s="47"/>
      <c r="AK603" s="47" t="s">
        <v>2855</v>
      </c>
      <c r="AL603" s="50"/>
      <c r="AM603" s="47" t="s">
        <v>3846</v>
      </c>
      <c r="AN603" s="50">
        <v>45027</v>
      </c>
      <c r="AO603" s="47" t="s">
        <v>3832</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3847</v>
      </c>
      <c r="X604" s="48">
        <v>40000</v>
      </c>
      <c r="Y604" s="49"/>
      <c r="Z604" s="50"/>
      <c r="AA604" s="47"/>
      <c r="AB604" s="50"/>
      <c r="AC604" s="47"/>
      <c r="AD604" s="47" t="s">
        <v>2855</v>
      </c>
      <c r="AE604" s="47" t="s">
        <v>2855</v>
      </c>
      <c r="AF604" s="47" t="s">
        <v>3848</v>
      </c>
      <c r="AG604" s="51" t="s">
        <v>3849</v>
      </c>
      <c r="AH604" s="52" t="s">
        <v>3830</v>
      </c>
      <c r="AI604" s="53"/>
      <c r="AJ604" s="47"/>
      <c r="AK604" s="47" t="s">
        <v>2855</v>
      </c>
      <c r="AL604" s="50"/>
      <c r="AM604" s="47" t="s">
        <v>3850</v>
      </c>
      <c r="AN604" s="50">
        <v>45046</v>
      </c>
      <c r="AO604" s="47" t="s">
        <v>3832</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3851</v>
      </c>
      <c r="X605" s="48">
        <v>610000</v>
      </c>
      <c r="Y605" s="49"/>
      <c r="Z605" s="50"/>
      <c r="AA605" s="47"/>
      <c r="AB605" s="50"/>
      <c r="AC605" s="47"/>
      <c r="AD605" s="47" t="s">
        <v>2855</v>
      </c>
      <c r="AE605" s="47" t="s">
        <v>2855</v>
      </c>
      <c r="AF605" s="47" t="s">
        <v>3852</v>
      </c>
      <c r="AG605" s="51" t="s">
        <v>3751</v>
      </c>
      <c r="AH605" s="52" t="s">
        <v>3830</v>
      </c>
      <c r="AI605" s="53"/>
      <c r="AJ605" s="47"/>
      <c r="AK605" s="47" t="s">
        <v>2855</v>
      </c>
      <c r="AL605" s="50"/>
      <c r="AM605" s="47" t="s">
        <v>3853</v>
      </c>
      <c r="AN605" s="50">
        <v>45050</v>
      </c>
      <c r="AO605" s="47" t="s">
        <v>3832</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3854</v>
      </c>
      <c r="X606" s="48">
        <v>60000</v>
      </c>
      <c r="Y606" s="49"/>
      <c r="Z606" s="50"/>
      <c r="AA606" s="47"/>
      <c r="AB606" s="50"/>
      <c r="AC606" s="47"/>
      <c r="AD606" s="47" t="s">
        <v>2855</v>
      </c>
      <c r="AE606" s="47" t="s">
        <v>2855</v>
      </c>
      <c r="AF606" s="47" t="s">
        <v>3855</v>
      </c>
      <c r="AG606" s="51" t="s">
        <v>3839</v>
      </c>
      <c r="AH606" s="52" t="s">
        <v>3830</v>
      </c>
      <c r="AI606" s="53"/>
      <c r="AJ606" s="47"/>
      <c r="AK606" s="47" t="s">
        <v>2855</v>
      </c>
      <c r="AL606" s="50"/>
      <c r="AM606" s="47" t="s">
        <v>3856</v>
      </c>
      <c r="AN606" s="50">
        <v>45053</v>
      </c>
      <c r="AO606" s="47" t="s">
        <v>3832</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3857</v>
      </c>
      <c r="X607" s="48">
        <v>500000</v>
      </c>
      <c r="Y607" s="49"/>
      <c r="Z607" s="50"/>
      <c r="AA607" s="47"/>
      <c r="AB607" s="50"/>
      <c r="AC607" s="47"/>
      <c r="AD607" s="47" t="s">
        <v>2855</v>
      </c>
      <c r="AE607" s="47" t="s">
        <v>2855</v>
      </c>
      <c r="AF607" s="47" t="s">
        <v>3858</v>
      </c>
      <c r="AG607" s="51" t="s">
        <v>3859</v>
      </c>
      <c r="AH607" s="52" t="s">
        <v>3830</v>
      </c>
      <c r="AI607" s="53"/>
      <c r="AJ607" s="47"/>
      <c r="AK607" s="47" t="s">
        <v>2855</v>
      </c>
      <c r="AL607" s="50"/>
      <c r="AM607" s="47" t="s">
        <v>3860</v>
      </c>
      <c r="AN607" s="50">
        <v>45054</v>
      </c>
      <c r="AO607" s="47" t="s">
        <v>3832</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3861</v>
      </c>
      <c r="X608" s="48">
        <v>227400</v>
      </c>
      <c r="Y608" s="49"/>
      <c r="Z608" s="50"/>
      <c r="AA608" s="47"/>
      <c r="AB608" s="50"/>
      <c r="AC608" s="47"/>
      <c r="AD608" s="47" t="s">
        <v>2855</v>
      </c>
      <c r="AE608" s="47" t="s">
        <v>2855</v>
      </c>
      <c r="AF608" s="47" t="s">
        <v>3862</v>
      </c>
      <c r="AG608" s="51" t="s">
        <v>3863</v>
      </c>
      <c r="AH608" s="52" t="s">
        <v>3830</v>
      </c>
      <c r="AI608" s="53"/>
      <c r="AJ608" s="47"/>
      <c r="AK608" s="47" t="s">
        <v>2855</v>
      </c>
      <c r="AL608" s="50"/>
      <c r="AM608" s="47" t="s">
        <v>3864</v>
      </c>
      <c r="AN608" s="50">
        <v>45055</v>
      </c>
      <c r="AO608" s="47" t="s">
        <v>3832</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3865</v>
      </c>
      <c r="X609" s="48">
        <v>248400</v>
      </c>
      <c r="Y609" s="49"/>
      <c r="Z609" s="50"/>
      <c r="AA609" s="47"/>
      <c r="AB609" s="50"/>
      <c r="AC609" s="47"/>
      <c r="AD609" s="47" t="s">
        <v>2855</v>
      </c>
      <c r="AE609" s="47" t="s">
        <v>2855</v>
      </c>
      <c r="AF609" s="47" t="s">
        <v>3866</v>
      </c>
      <c r="AG609" s="51" t="s">
        <v>3655</v>
      </c>
      <c r="AH609" s="52" t="s">
        <v>3830</v>
      </c>
      <c r="AI609" s="53"/>
      <c r="AJ609" s="47"/>
      <c r="AK609" s="47" t="s">
        <v>2855</v>
      </c>
      <c r="AL609" s="50"/>
      <c r="AM609" s="47" t="s">
        <v>3867</v>
      </c>
      <c r="AN609" s="50">
        <v>45048</v>
      </c>
      <c r="AO609" s="47" t="s">
        <v>3832</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3868</v>
      </c>
      <c r="X610" s="48">
        <v>972000</v>
      </c>
      <c r="Y610" s="49"/>
      <c r="Z610" s="50"/>
      <c r="AA610" s="47"/>
      <c r="AB610" s="50"/>
      <c r="AC610" s="47"/>
      <c r="AD610" s="47" t="s">
        <v>2855</v>
      </c>
      <c r="AE610" s="47" t="s">
        <v>2855</v>
      </c>
      <c r="AF610" s="47" t="s">
        <v>3869</v>
      </c>
      <c r="AG610" s="51" t="s">
        <v>3677</v>
      </c>
      <c r="AH610" s="52" t="s">
        <v>3830</v>
      </c>
      <c r="AI610" s="53"/>
      <c r="AJ610" s="47"/>
      <c r="AK610" s="47" t="s">
        <v>2855</v>
      </c>
      <c r="AL610" s="50"/>
      <c r="AM610" s="47" t="s">
        <v>3870</v>
      </c>
      <c r="AN610" s="50">
        <v>45029</v>
      </c>
      <c r="AO610" s="47" t="s">
        <v>3832</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3871</v>
      </c>
      <c r="X611" s="48">
        <v>2934000</v>
      </c>
      <c r="Y611" s="49"/>
      <c r="Z611" s="50"/>
      <c r="AA611" s="47"/>
      <c r="AB611" s="50"/>
      <c r="AC611" s="47"/>
      <c r="AD611" s="47" t="s">
        <v>2855</v>
      </c>
      <c r="AE611" s="47" t="s">
        <v>2855</v>
      </c>
      <c r="AF611" s="47" t="s">
        <v>3872</v>
      </c>
      <c r="AG611" s="51" t="s">
        <v>3671</v>
      </c>
      <c r="AH611" s="52" t="s">
        <v>3830</v>
      </c>
      <c r="AI611" s="53"/>
      <c r="AJ611" s="47"/>
      <c r="AK611" s="47" t="s">
        <v>2855</v>
      </c>
      <c r="AL611" s="50"/>
      <c r="AM611" s="47" t="s">
        <v>3873</v>
      </c>
      <c r="AN611" s="50">
        <v>45033</v>
      </c>
      <c r="AO611" s="47" t="s">
        <v>3832</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3874</v>
      </c>
      <c r="X612" s="48">
        <v>2679000</v>
      </c>
      <c r="Y612" s="49"/>
      <c r="Z612" s="50"/>
      <c r="AA612" s="47"/>
      <c r="AB612" s="50"/>
      <c r="AC612" s="47"/>
      <c r="AD612" s="47" t="s">
        <v>2855</v>
      </c>
      <c r="AE612" s="47" t="s">
        <v>2855</v>
      </c>
      <c r="AF612" s="47" t="s">
        <v>3875</v>
      </c>
      <c r="AG612" s="51" t="s">
        <v>3738</v>
      </c>
      <c r="AH612" s="52" t="s">
        <v>3830</v>
      </c>
      <c r="AI612" s="53"/>
      <c r="AJ612" s="47"/>
      <c r="AK612" s="47" t="s">
        <v>2855</v>
      </c>
      <c r="AL612" s="50"/>
      <c r="AM612" s="47" t="s">
        <v>3876</v>
      </c>
      <c r="AN612" s="50">
        <v>45049</v>
      </c>
      <c r="AO612" s="47" t="s">
        <v>3832</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3877</v>
      </c>
      <c r="X613" s="48">
        <v>1320000</v>
      </c>
      <c r="Y613" s="49"/>
      <c r="Z613" s="50"/>
      <c r="AA613" s="47"/>
      <c r="AB613" s="50"/>
      <c r="AC613" s="47"/>
      <c r="AD613" s="47" t="s">
        <v>2855</v>
      </c>
      <c r="AE613" s="47" t="s">
        <v>2855</v>
      </c>
      <c r="AF613" s="47" t="s">
        <v>3878</v>
      </c>
      <c r="AG613" s="51" t="s">
        <v>3738</v>
      </c>
      <c r="AH613" s="52" t="s">
        <v>3830</v>
      </c>
      <c r="AI613" s="53"/>
      <c r="AJ613" s="47"/>
      <c r="AK613" s="47" t="s">
        <v>2855</v>
      </c>
      <c r="AL613" s="50"/>
      <c r="AM613" s="47" t="s">
        <v>3879</v>
      </c>
      <c r="AN613" s="50">
        <v>45049</v>
      </c>
      <c r="AO613" s="47" t="s">
        <v>3832</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3880</v>
      </c>
      <c r="X614" s="48">
        <v>1750000</v>
      </c>
      <c r="Y614" s="49"/>
      <c r="Z614" s="50"/>
      <c r="AA614" s="47"/>
      <c r="AB614" s="50"/>
      <c r="AC614" s="47"/>
      <c r="AD614" s="47" t="s">
        <v>2855</v>
      </c>
      <c r="AE614" s="47" t="s">
        <v>2855</v>
      </c>
      <c r="AF614" s="47" t="s">
        <v>3881</v>
      </c>
      <c r="AG614" s="51" t="s">
        <v>3601</v>
      </c>
      <c r="AH614" s="52" t="s">
        <v>3830</v>
      </c>
      <c r="AI614" s="53"/>
      <c r="AJ614" s="47"/>
      <c r="AK614" s="47" t="s">
        <v>2855</v>
      </c>
      <c r="AL614" s="50"/>
      <c r="AM614" s="47" t="s">
        <v>3882</v>
      </c>
      <c r="AN614" s="50">
        <v>45034</v>
      </c>
      <c r="AO614" s="47" t="s">
        <v>3832</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3883</v>
      </c>
      <c r="X615" s="48">
        <v>5450000</v>
      </c>
      <c r="Y615" s="49"/>
      <c r="Z615" s="50"/>
      <c r="AA615" s="47"/>
      <c r="AB615" s="50"/>
      <c r="AC615" s="47"/>
      <c r="AD615" s="47" t="s">
        <v>2855</v>
      </c>
      <c r="AE615" s="47" t="s">
        <v>2855</v>
      </c>
      <c r="AF615" s="47" t="s">
        <v>3884</v>
      </c>
      <c r="AG615" s="51" t="s">
        <v>3759</v>
      </c>
      <c r="AH615" s="52" t="s">
        <v>3830</v>
      </c>
      <c r="AI615" s="53"/>
      <c r="AJ615" s="47"/>
      <c r="AK615" s="47" t="s">
        <v>2855</v>
      </c>
      <c r="AL615" s="50"/>
      <c r="AM615" s="47" t="s">
        <v>3885</v>
      </c>
      <c r="AN615" s="50">
        <v>45051</v>
      </c>
      <c r="AO615" s="47" t="s">
        <v>3832</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3883</v>
      </c>
      <c r="X616" s="48">
        <v>6000000</v>
      </c>
      <c r="Y616" s="49"/>
      <c r="Z616" s="50"/>
      <c r="AA616" s="47"/>
      <c r="AB616" s="50"/>
      <c r="AC616" s="47"/>
      <c r="AD616" s="47" t="s">
        <v>2855</v>
      </c>
      <c r="AE616" s="47" t="s">
        <v>2855</v>
      </c>
      <c r="AF616" s="47" t="s">
        <v>3884</v>
      </c>
      <c r="AG616" s="51" t="s">
        <v>3759</v>
      </c>
      <c r="AH616" s="52" t="s">
        <v>3830</v>
      </c>
      <c r="AI616" s="53"/>
      <c r="AJ616" s="47"/>
      <c r="AK616" s="47" t="s">
        <v>2855</v>
      </c>
      <c r="AL616" s="50"/>
      <c r="AM616" s="47" t="s">
        <v>3885</v>
      </c>
      <c r="AN616" s="50">
        <v>45051</v>
      </c>
      <c r="AO616" s="47" t="s">
        <v>3832</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3886</v>
      </c>
      <c r="V617" s="47" t="s">
        <v>3887</v>
      </c>
      <c r="W617" s="47" t="s">
        <v>3883</v>
      </c>
      <c r="X617" s="48">
        <v>5450000</v>
      </c>
      <c r="Y617" s="49"/>
      <c r="Z617" s="50"/>
      <c r="AA617" s="47"/>
      <c r="AB617" s="50"/>
      <c r="AC617" s="47"/>
      <c r="AD617" s="47" t="s">
        <v>2855</v>
      </c>
      <c r="AE617" s="47" t="s">
        <v>2855</v>
      </c>
      <c r="AF617" s="47" t="s">
        <v>3884</v>
      </c>
      <c r="AG617" s="51" t="s">
        <v>3759</v>
      </c>
      <c r="AH617" s="52" t="s">
        <v>3830</v>
      </c>
      <c r="AI617" s="53"/>
      <c r="AJ617" s="47"/>
      <c r="AK617" s="47" t="s">
        <v>2855</v>
      </c>
      <c r="AL617" s="50"/>
      <c r="AM617" s="47" t="s">
        <v>3885</v>
      </c>
      <c r="AN617" s="50">
        <v>45051</v>
      </c>
      <c r="AO617" s="47" t="s">
        <v>3832</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3888</v>
      </c>
      <c r="X618" s="48">
        <v>800000</v>
      </c>
      <c r="Y618" s="49"/>
      <c r="Z618" s="50"/>
      <c r="AA618" s="47"/>
      <c r="AB618" s="50"/>
      <c r="AC618" s="47"/>
      <c r="AD618" s="47" t="s">
        <v>2855</v>
      </c>
      <c r="AE618" s="47" t="s">
        <v>2855</v>
      </c>
      <c r="AF618" s="47" t="s">
        <v>3889</v>
      </c>
      <c r="AG618" s="51" t="s">
        <v>3859</v>
      </c>
      <c r="AH618" s="52" t="s">
        <v>3830</v>
      </c>
      <c r="AI618" s="53"/>
      <c r="AJ618" s="47"/>
      <c r="AK618" s="47" t="s">
        <v>2855</v>
      </c>
      <c r="AL618" s="50"/>
      <c r="AM618" s="47" t="s">
        <v>3890</v>
      </c>
      <c r="AN618" s="50">
        <v>45054</v>
      </c>
      <c r="AO618" s="47" t="s">
        <v>3832</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3888</v>
      </c>
      <c r="X619" s="48">
        <v>880000</v>
      </c>
      <c r="Y619" s="49"/>
      <c r="Z619" s="50"/>
      <c r="AA619" s="47"/>
      <c r="AB619" s="50"/>
      <c r="AC619" s="47"/>
      <c r="AD619" s="47" t="s">
        <v>2855</v>
      </c>
      <c r="AE619" s="47" t="s">
        <v>2855</v>
      </c>
      <c r="AF619" s="47" t="s">
        <v>3889</v>
      </c>
      <c r="AG619" s="51" t="s">
        <v>3859</v>
      </c>
      <c r="AH619" s="52" t="s">
        <v>3830</v>
      </c>
      <c r="AI619" s="53"/>
      <c r="AJ619" s="47"/>
      <c r="AK619" s="47" t="s">
        <v>2855</v>
      </c>
      <c r="AL619" s="50"/>
      <c r="AM619" s="47" t="s">
        <v>3890</v>
      </c>
      <c r="AN619" s="50">
        <v>45054</v>
      </c>
      <c r="AO619" s="47" t="s">
        <v>3832</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3888</v>
      </c>
      <c r="X620" s="48">
        <v>999000</v>
      </c>
      <c r="Y620" s="49"/>
      <c r="Z620" s="50"/>
      <c r="AA620" s="47"/>
      <c r="AB620" s="50"/>
      <c r="AC620" s="47"/>
      <c r="AD620" s="47" t="s">
        <v>2855</v>
      </c>
      <c r="AE620" s="47" t="s">
        <v>2855</v>
      </c>
      <c r="AF620" s="47" t="s">
        <v>3891</v>
      </c>
      <c r="AG620" s="51" t="s">
        <v>3863</v>
      </c>
      <c r="AH620" s="52" t="s">
        <v>3830</v>
      </c>
      <c r="AI620" s="53"/>
      <c r="AJ620" s="47"/>
      <c r="AK620" s="47" t="s">
        <v>2855</v>
      </c>
      <c r="AL620" s="50"/>
      <c r="AM620" s="47" t="s">
        <v>3892</v>
      </c>
      <c r="AN620" s="50">
        <v>45055</v>
      </c>
      <c r="AO620" s="47" t="s">
        <v>3832</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3893</v>
      </c>
      <c r="X621" s="48">
        <v>4950000</v>
      </c>
      <c r="Y621" s="49"/>
      <c r="Z621" s="50"/>
      <c r="AA621" s="47"/>
      <c r="AB621" s="50"/>
      <c r="AC621" s="47"/>
      <c r="AD621" s="47" t="s">
        <v>2855</v>
      </c>
      <c r="AE621" s="47" t="s">
        <v>2855</v>
      </c>
      <c r="AF621" s="47" t="s">
        <v>3894</v>
      </c>
      <c r="AG621" s="51" t="s">
        <v>3655</v>
      </c>
      <c r="AH621" s="52" t="s">
        <v>3830</v>
      </c>
      <c r="AI621" s="53"/>
      <c r="AJ621" s="47"/>
      <c r="AK621" s="47" t="s">
        <v>2855</v>
      </c>
      <c r="AL621" s="50"/>
      <c r="AM621" s="47" t="s">
        <v>3895</v>
      </c>
      <c r="AN621" s="50">
        <v>45048</v>
      </c>
      <c r="AO621" s="47" t="s">
        <v>3832</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3896</v>
      </c>
      <c r="V622" s="47" t="s">
        <v>3897</v>
      </c>
      <c r="W622" s="47" t="s">
        <v>3898</v>
      </c>
      <c r="X622" s="48">
        <v>50000000</v>
      </c>
      <c r="Y622" s="49"/>
      <c r="Z622" s="50"/>
      <c r="AA622" s="47"/>
      <c r="AB622" s="50"/>
      <c r="AC622" s="47"/>
      <c r="AD622" s="47" t="s">
        <v>2855</v>
      </c>
      <c r="AE622" s="47" t="s">
        <v>2855</v>
      </c>
      <c r="AF622" s="47" t="s">
        <v>3899</v>
      </c>
      <c r="AG622" s="51" t="s">
        <v>3900</v>
      </c>
      <c r="AH622" s="52" t="s">
        <v>3830</v>
      </c>
      <c r="AI622" s="53"/>
      <c r="AJ622" s="47"/>
      <c r="AK622" s="47" t="s">
        <v>2855</v>
      </c>
      <c r="AL622" s="50"/>
      <c r="AM622" s="47" t="s">
        <v>3901</v>
      </c>
      <c r="AN622" s="50">
        <v>45071</v>
      </c>
      <c r="AO622" s="47" t="s">
        <v>3832</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3902</v>
      </c>
      <c r="S623" s="47" t="s">
        <v>271</v>
      </c>
      <c r="T623" s="47" t="s">
        <v>33</v>
      </c>
      <c r="U623" s="47" t="s">
        <v>681</v>
      </c>
      <c r="V623" s="47" t="s">
        <v>3903</v>
      </c>
      <c r="W623" s="47" t="s">
        <v>3904</v>
      </c>
      <c r="X623" s="48">
        <v>1497500</v>
      </c>
      <c r="Y623" s="49"/>
      <c r="Z623" s="50"/>
      <c r="AA623" s="47"/>
      <c r="AB623" s="50"/>
      <c r="AC623" s="47"/>
      <c r="AD623" s="47" t="s">
        <v>2855</v>
      </c>
      <c r="AE623" s="47" t="s">
        <v>2855</v>
      </c>
      <c r="AF623" s="47" t="s">
        <v>3905</v>
      </c>
      <c r="AG623" s="51" t="s">
        <v>3776</v>
      </c>
      <c r="AH623" s="52" t="s">
        <v>3830</v>
      </c>
      <c r="AI623" s="53"/>
      <c r="AJ623" s="47"/>
      <c r="AK623" s="47" t="s">
        <v>2855</v>
      </c>
      <c r="AL623" s="50"/>
      <c r="AM623" s="47" t="s">
        <v>3906</v>
      </c>
      <c r="AN623" s="50">
        <v>45061</v>
      </c>
      <c r="AO623" s="47" t="s">
        <v>3832</v>
      </c>
      <c r="AP623" s="47" t="s">
        <v>483</v>
      </c>
      <c r="AQ623" s="47" t="s">
        <v>39</v>
      </c>
      <c r="AR623" s="47" t="s">
        <v>272</v>
      </c>
      <c r="AS623" s="47" t="s">
        <v>484</v>
      </c>
      <c r="AT623" s="47" t="s">
        <v>3907</v>
      </c>
      <c r="AU623" s="47" t="s">
        <v>3908</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3902</v>
      </c>
      <c r="S624" s="47" t="s">
        <v>271</v>
      </c>
      <c r="T624" s="47" t="s">
        <v>33</v>
      </c>
      <c r="U624" s="47" t="s">
        <v>90</v>
      </c>
      <c r="V624" s="47" t="s">
        <v>3909</v>
      </c>
      <c r="W624" s="47" t="s">
        <v>3910</v>
      </c>
      <c r="X624" s="48">
        <v>1500000</v>
      </c>
      <c r="Y624" s="49"/>
      <c r="Z624" s="50"/>
      <c r="AA624" s="47"/>
      <c r="AB624" s="50"/>
      <c r="AC624" s="47"/>
      <c r="AD624" s="47" t="s">
        <v>2855</v>
      </c>
      <c r="AE624" s="47" t="s">
        <v>2855</v>
      </c>
      <c r="AF624" s="47" t="s">
        <v>3911</v>
      </c>
      <c r="AG624" s="51" t="s">
        <v>3796</v>
      </c>
      <c r="AH624" s="52" t="s">
        <v>3830</v>
      </c>
      <c r="AI624" s="53"/>
      <c r="AJ624" s="47"/>
      <c r="AK624" s="47" t="s">
        <v>2855</v>
      </c>
      <c r="AL624" s="50"/>
      <c r="AM624" s="47" t="s">
        <v>3912</v>
      </c>
      <c r="AN624" s="50">
        <v>45065</v>
      </c>
      <c r="AO624" s="47" t="s">
        <v>3832</v>
      </c>
      <c r="AP624" s="47" t="s">
        <v>483</v>
      </c>
      <c r="AQ624" s="47" t="s">
        <v>39</v>
      </c>
      <c r="AR624" s="47" t="s">
        <v>272</v>
      </c>
      <c r="AS624" s="47" t="s">
        <v>484</v>
      </c>
      <c r="AT624" s="47" t="s">
        <v>3907</v>
      </c>
      <c r="AU624" s="47" t="s">
        <v>3908</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3902</v>
      </c>
      <c r="S625" s="47" t="s">
        <v>271</v>
      </c>
      <c r="T625" s="47" t="s">
        <v>33</v>
      </c>
      <c r="U625" s="47" t="s">
        <v>89</v>
      </c>
      <c r="V625" s="47" t="s">
        <v>3913</v>
      </c>
      <c r="W625" s="47" t="s">
        <v>3914</v>
      </c>
      <c r="X625" s="48">
        <v>1000000</v>
      </c>
      <c r="Y625" s="49"/>
      <c r="Z625" s="50"/>
      <c r="AA625" s="47"/>
      <c r="AB625" s="50"/>
      <c r="AC625" s="47"/>
      <c r="AD625" s="47" t="s">
        <v>2855</v>
      </c>
      <c r="AE625" s="47" t="s">
        <v>2855</v>
      </c>
      <c r="AF625" s="47" t="s">
        <v>3915</v>
      </c>
      <c r="AG625" s="51" t="s">
        <v>3900</v>
      </c>
      <c r="AH625" s="52" t="s">
        <v>3830</v>
      </c>
      <c r="AI625" s="53"/>
      <c r="AJ625" s="47"/>
      <c r="AK625" s="47" t="s">
        <v>2855</v>
      </c>
      <c r="AL625" s="50"/>
      <c r="AM625" s="47" t="s">
        <v>3916</v>
      </c>
      <c r="AN625" s="50">
        <v>45071</v>
      </c>
      <c r="AO625" s="47" t="s">
        <v>3832</v>
      </c>
      <c r="AP625" s="47" t="s">
        <v>483</v>
      </c>
      <c r="AQ625" s="47" t="s">
        <v>39</v>
      </c>
      <c r="AR625" s="47" t="s">
        <v>272</v>
      </c>
      <c r="AS625" s="47" t="s">
        <v>484</v>
      </c>
      <c r="AT625" s="47" t="s">
        <v>3907</v>
      </c>
      <c r="AU625" s="47" t="s">
        <v>3908</v>
      </c>
      <c r="AV625" s="47" t="s">
        <v>35</v>
      </c>
      <c r="AW625" s="47" t="s">
        <v>65</v>
      </c>
      <c r="AX625" s="47" t="s">
        <v>88</v>
      </c>
      <c r="AY625" s="48">
        <v>0</v>
      </c>
      <c r="AZ625" s="48">
        <v>0</v>
      </c>
      <c r="BA625" s="48">
        <v>0</v>
      </c>
      <c r="BB625" s="48">
        <v>0</v>
      </c>
      <c r="BC625" s="48">
        <v>0</v>
      </c>
    </row>
    <row r="626" spans="1:55" x14ac:dyDescent="0.3">
      <c r="A626" s="136" t="s">
        <v>465</v>
      </c>
      <c r="B626" s="136" t="s">
        <v>466</v>
      </c>
      <c r="C626" s="136" t="s">
        <v>467</v>
      </c>
      <c r="D626" s="136" t="s">
        <v>468</v>
      </c>
      <c r="E626" s="136" t="s">
        <v>469</v>
      </c>
      <c r="F626" s="136" t="s">
        <v>470</v>
      </c>
      <c r="G626" s="136" t="s">
        <v>558</v>
      </c>
      <c r="H626" s="136" t="s">
        <v>57</v>
      </c>
      <c r="I626" s="136" t="s">
        <v>559</v>
      </c>
      <c r="J626" s="136" t="s">
        <v>58</v>
      </c>
      <c r="K626" s="136" t="s">
        <v>560</v>
      </c>
      <c r="L626" s="136" t="s">
        <v>59</v>
      </c>
      <c r="M626" s="136" t="s">
        <v>768</v>
      </c>
      <c r="N626" s="136" t="s">
        <v>94</v>
      </c>
      <c r="O626" s="136" t="s">
        <v>940</v>
      </c>
      <c r="P626" s="136" t="s">
        <v>941</v>
      </c>
      <c r="Q626" s="136" t="s">
        <v>503</v>
      </c>
      <c r="R626" s="136" t="s">
        <v>95</v>
      </c>
      <c r="S626" s="136" t="s">
        <v>271</v>
      </c>
      <c r="T626" s="136" t="s">
        <v>33</v>
      </c>
      <c r="U626" s="136" t="s">
        <v>354</v>
      </c>
      <c r="V626" s="136" t="s">
        <v>3045</v>
      </c>
      <c r="W626" s="136" t="s">
        <v>3972</v>
      </c>
      <c r="X626" s="48">
        <v>909000</v>
      </c>
      <c r="Y626" s="137"/>
      <c r="Z626" s="50"/>
      <c r="AA626" s="136"/>
      <c r="AB626" s="50"/>
      <c r="AC626" s="136"/>
      <c r="AD626" s="136" t="s">
        <v>2855</v>
      </c>
      <c r="AE626" s="136" t="s">
        <v>2855</v>
      </c>
      <c r="AF626" s="136" t="s">
        <v>3973</v>
      </c>
      <c r="AG626" s="138" t="s">
        <v>3974</v>
      </c>
      <c r="AH626" s="139" t="s">
        <v>3975</v>
      </c>
      <c r="AI626" s="140"/>
      <c r="AJ626" s="136"/>
      <c r="AK626" s="136" t="s">
        <v>2855</v>
      </c>
      <c r="AL626" s="50"/>
      <c r="AM626" s="136" t="s">
        <v>3976</v>
      </c>
      <c r="AN626" s="50">
        <v>45062</v>
      </c>
      <c r="AO626" s="136" t="s">
        <v>3832</v>
      </c>
      <c r="AP626" s="136" t="s">
        <v>483</v>
      </c>
      <c r="AQ626" s="136" t="s">
        <v>39</v>
      </c>
      <c r="AR626" s="136" t="s">
        <v>272</v>
      </c>
      <c r="AS626" s="136" t="s">
        <v>484</v>
      </c>
      <c r="AT626" s="136" t="s">
        <v>1970</v>
      </c>
      <c r="AU626" s="136" t="s">
        <v>1450</v>
      </c>
      <c r="AV626" s="136" t="s">
        <v>35</v>
      </c>
      <c r="AW626" s="136" t="s">
        <v>82</v>
      </c>
      <c r="AX626" s="136" t="s">
        <v>96</v>
      </c>
      <c r="AY626" s="48">
        <v>0</v>
      </c>
      <c r="AZ626" s="48">
        <v>0</v>
      </c>
      <c r="BA626" s="48">
        <v>0</v>
      </c>
      <c r="BB626" s="48">
        <v>0</v>
      </c>
      <c r="BC626" s="48">
        <v>0</v>
      </c>
    </row>
    <row r="627" spans="1:55" x14ac:dyDescent="0.3">
      <c r="A627" s="136" t="s">
        <v>465</v>
      </c>
      <c r="B627" s="136" t="s">
        <v>466</v>
      </c>
      <c r="C627" s="136" t="s">
        <v>467</v>
      </c>
      <c r="D627" s="136" t="s">
        <v>468</v>
      </c>
      <c r="E627" s="136" t="s">
        <v>469</v>
      </c>
      <c r="F627" s="136" t="s">
        <v>470</v>
      </c>
      <c r="G627" s="136" t="s">
        <v>558</v>
      </c>
      <c r="H627" s="136" t="s">
        <v>57</v>
      </c>
      <c r="I627" s="136" t="s">
        <v>559</v>
      </c>
      <c r="J627" s="136" t="s">
        <v>58</v>
      </c>
      <c r="K627" s="136" t="s">
        <v>560</v>
      </c>
      <c r="L627" s="136" t="s">
        <v>59</v>
      </c>
      <c r="M627" s="136" t="s">
        <v>768</v>
      </c>
      <c r="N627" s="136" t="s">
        <v>94</v>
      </c>
      <c r="O627" s="136" t="s">
        <v>940</v>
      </c>
      <c r="P627" s="136" t="s">
        <v>941</v>
      </c>
      <c r="Q627" s="136" t="s">
        <v>503</v>
      </c>
      <c r="R627" s="136" t="s">
        <v>95</v>
      </c>
      <c r="S627" s="136" t="s">
        <v>271</v>
      </c>
      <c r="T627" s="136" t="s">
        <v>33</v>
      </c>
      <c r="U627" s="136" t="s">
        <v>354</v>
      </c>
      <c r="V627" s="136" t="s">
        <v>3045</v>
      </c>
      <c r="W627" s="136" t="s">
        <v>3977</v>
      </c>
      <c r="X627" s="48">
        <v>317600</v>
      </c>
      <c r="Y627" s="137"/>
      <c r="Z627" s="50"/>
      <c r="AA627" s="136"/>
      <c r="AB627" s="50"/>
      <c r="AC627" s="136"/>
      <c r="AD627" s="136" t="s">
        <v>2855</v>
      </c>
      <c r="AE627" s="136" t="s">
        <v>2855</v>
      </c>
      <c r="AF627" s="136" t="s">
        <v>3978</v>
      </c>
      <c r="AG627" s="138" t="s">
        <v>3780</v>
      </c>
      <c r="AH627" s="139" t="s">
        <v>3975</v>
      </c>
      <c r="AI627" s="140"/>
      <c r="AJ627" s="136"/>
      <c r="AK627" s="136" t="s">
        <v>2855</v>
      </c>
      <c r="AL627" s="50"/>
      <c r="AM627" s="136" t="s">
        <v>3979</v>
      </c>
      <c r="AN627" s="50">
        <v>45063</v>
      </c>
      <c r="AO627" s="136" t="s">
        <v>3832</v>
      </c>
      <c r="AP627" s="136" t="s">
        <v>483</v>
      </c>
      <c r="AQ627" s="136" t="s">
        <v>39</v>
      </c>
      <c r="AR627" s="136" t="s">
        <v>272</v>
      </c>
      <c r="AS627" s="136" t="s">
        <v>484</v>
      </c>
      <c r="AT627" s="136" t="s">
        <v>1970</v>
      </c>
      <c r="AU627" s="136" t="s">
        <v>1450</v>
      </c>
      <c r="AV627" s="136" t="s">
        <v>35</v>
      </c>
      <c r="AW627" s="136" t="s">
        <v>82</v>
      </c>
      <c r="AX627" s="136" t="s">
        <v>96</v>
      </c>
      <c r="AY627" s="48">
        <v>0</v>
      </c>
      <c r="AZ627" s="48">
        <v>0</v>
      </c>
      <c r="BA627" s="48">
        <v>0</v>
      </c>
      <c r="BB627" s="48">
        <v>0</v>
      </c>
      <c r="BC627" s="48">
        <v>0</v>
      </c>
    </row>
    <row r="628" spans="1:55" x14ac:dyDescent="0.3">
      <c r="A628" s="136" t="s">
        <v>465</v>
      </c>
      <c r="B628" s="136" t="s">
        <v>466</v>
      </c>
      <c r="C628" s="136" t="s">
        <v>467</v>
      </c>
      <c r="D628" s="136" t="s">
        <v>468</v>
      </c>
      <c r="E628" s="136" t="s">
        <v>469</v>
      </c>
      <c r="F628" s="136" t="s">
        <v>470</v>
      </c>
      <c r="G628" s="136" t="s">
        <v>558</v>
      </c>
      <c r="H628" s="136" t="s">
        <v>57</v>
      </c>
      <c r="I628" s="136" t="s">
        <v>559</v>
      </c>
      <c r="J628" s="136" t="s">
        <v>58</v>
      </c>
      <c r="K628" s="136" t="s">
        <v>560</v>
      </c>
      <c r="L628" s="136" t="s">
        <v>59</v>
      </c>
      <c r="M628" s="136" t="s">
        <v>768</v>
      </c>
      <c r="N628" s="136" t="s">
        <v>94</v>
      </c>
      <c r="O628" s="136" t="s">
        <v>940</v>
      </c>
      <c r="P628" s="136" t="s">
        <v>941</v>
      </c>
      <c r="Q628" s="136" t="s">
        <v>503</v>
      </c>
      <c r="R628" s="136" t="s">
        <v>95</v>
      </c>
      <c r="S628" s="136" t="s">
        <v>271</v>
      </c>
      <c r="T628" s="136" t="s">
        <v>33</v>
      </c>
      <c r="U628" s="136" t="s">
        <v>354</v>
      </c>
      <c r="V628" s="136" t="s">
        <v>3045</v>
      </c>
      <c r="W628" s="136" t="s">
        <v>3980</v>
      </c>
      <c r="X628" s="48">
        <v>864000</v>
      </c>
      <c r="Y628" s="137"/>
      <c r="Z628" s="50"/>
      <c r="AA628" s="136"/>
      <c r="AB628" s="50"/>
      <c r="AC628" s="136"/>
      <c r="AD628" s="136" t="s">
        <v>2855</v>
      </c>
      <c r="AE628" s="136" t="s">
        <v>2855</v>
      </c>
      <c r="AF628" s="136" t="s">
        <v>3981</v>
      </c>
      <c r="AG628" s="138" t="s">
        <v>3780</v>
      </c>
      <c r="AH628" s="139" t="s">
        <v>3975</v>
      </c>
      <c r="AI628" s="140"/>
      <c r="AJ628" s="136"/>
      <c r="AK628" s="136" t="s">
        <v>2855</v>
      </c>
      <c r="AL628" s="50"/>
      <c r="AM628" s="136" t="s">
        <v>3982</v>
      </c>
      <c r="AN628" s="50">
        <v>45063</v>
      </c>
      <c r="AO628" s="136" t="s">
        <v>3832</v>
      </c>
      <c r="AP628" s="136" t="s">
        <v>483</v>
      </c>
      <c r="AQ628" s="136" t="s">
        <v>39</v>
      </c>
      <c r="AR628" s="136" t="s">
        <v>272</v>
      </c>
      <c r="AS628" s="136" t="s">
        <v>484</v>
      </c>
      <c r="AT628" s="136" t="s">
        <v>1970</v>
      </c>
      <c r="AU628" s="136" t="s">
        <v>1450</v>
      </c>
      <c r="AV628" s="136" t="s">
        <v>35</v>
      </c>
      <c r="AW628" s="136" t="s">
        <v>82</v>
      </c>
      <c r="AX628" s="136" t="s">
        <v>96</v>
      </c>
      <c r="AY628" s="48">
        <v>0</v>
      </c>
      <c r="AZ628" s="48">
        <v>0</v>
      </c>
      <c r="BA628" s="48">
        <v>0</v>
      </c>
      <c r="BB628" s="48">
        <v>0</v>
      </c>
      <c r="BC628" s="48">
        <v>0</v>
      </c>
    </row>
    <row r="629" spans="1:55" x14ac:dyDescent="0.3">
      <c r="A629" s="136" t="s">
        <v>465</v>
      </c>
      <c r="B629" s="136" t="s">
        <v>466</v>
      </c>
      <c r="C629" s="136" t="s">
        <v>467</v>
      </c>
      <c r="D629" s="136" t="s">
        <v>468</v>
      </c>
      <c r="E629" s="136" t="s">
        <v>469</v>
      </c>
      <c r="F629" s="136" t="s">
        <v>470</v>
      </c>
      <c r="G629" s="136" t="s">
        <v>558</v>
      </c>
      <c r="H629" s="136" t="s">
        <v>57</v>
      </c>
      <c r="I629" s="136" t="s">
        <v>559</v>
      </c>
      <c r="J629" s="136" t="s">
        <v>58</v>
      </c>
      <c r="K629" s="136" t="s">
        <v>560</v>
      </c>
      <c r="L629" s="136" t="s">
        <v>59</v>
      </c>
      <c r="M629" s="136" t="s">
        <v>561</v>
      </c>
      <c r="N629" s="136" t="s">
        <v>60</v>
      </c>
      <c r="O629" s="136" t="s">
        <v>562</v>
      </c>
      <c r="P629" s="136" t="s">
        <v>61</v>
      </c>
      <c r="Q629" s="136" t="s">
        <v>503</v>
      </c>
      <c r="R629" s="136" t="s">
        <v>563</v>
      </c>
      <c r="S629" s="136" t="s">
        <v>278</v>
      </c>
      <c r="T629" s="136" t="s">
        <v>216</v>
      </c>
      <c r="U629" s="136" t="s">
        <v>2517</v>
      </c>
      <c r="V629" s="136" t="s">
        <v>2518</v>
      </c>
      <c r="W629" s="136" t="s">
        <v>3983</v>
      </c>
      <c r="X629" s="48">
        <v>150000</v>
      </c>
      <c r="Y629" s="137"/>
      <c r="Z629" s="50"/>
      <c r="AA629" s="136"/>
      <c r="AB629" s="50"/>
      <c r="AC629" s="136"/>
      <c r="AD629" s="136" t="s">
        <v>2855</v>
      </c>
      <c r="AE629" s="136" t="s">
        <v>2855</v>
      </c>
      <c r="AF629" s="136" t="s">
        <v>3984</v>
      </c>
      <c r="AG629" s="138" t="s">
        <v>3067</v>
      </c>
      <c r="AH629" s="139" t="s">
        <v>3975</v>
      </c>
      <c r="AI629" s="140"/>
      <c r="AJ629" s="136"/>
      <c r="AK629" s="136" t="s">
        <v>2855</v>
      </c>
      <c r="AL629" s="50"/>
      <c r="AM629" s="136" t="s">
        <v>3985</v>
      </c>
      <c r="AN629" s="50">
        <v>45019</v>
      </c>
      <c r="AO629" s="136" t="s">
        <v>3832</v>
      </c>
      <c r="AP629" s="136" t="s">
        <v>483</v>
      </c>
      <c r="AQ629" s="136" t="s">
        <v>39</v>
      </c>
      <c r="AR629" s="136" t="s">
        <v>495</v>
      </c>
      <c r="AS629" s="136" t="s">
        <v>484</v>
      </c>
      <c r="AT629" s="136" t="s">
        <v>384</v>
      </c>
      <c r="AU629" s="136" t="s">
        <v>227</v>
      </c>
      <c r="AV629" s="136" t="s">
        <v>35</v>
      </c>
      <c r="AW629" s="136" t="s">
        <v>65</v>
      </c>
      <c r="AX629" s="136" t="s">
        <v>66</v>
      </c>
      <c r="AY629" s="48">
        <v>0</v>
      </c>
      <c r="AZ629" s="48">
        <v>0</v>
      </c>
      <c r="BA629" s="48">
        <v>0</v>
      </c>
      <c r="BB629" s="48">
        <v>0</v>
      </c>
      <c r="BC629" s="48">
        <v>0</v>
      </c>
    </row>
    <row r="630" spans="1:55" x14ac:dyDescent="0.3">
      <c r="A630" s="136" t="s">
        <v>465</v>
      </c>
      <c r="B630" s="136" t="s">
        <v>466</v>
      </c>
      <c r="C630" s="136" t="s">
        <v>467</v>
      </c>
      <c r="D630" s="136" t="s">
        <v>468</v>
      </c>
      <c r="E630" s="136" t="s">
        <v>469</v>
      </c>
      <c r="F630" s="136" t="s">
        <v>470</v>
      </c>
      <c r="G630" s="136" t="s">
        <v>558</v>
      </c>
      <c r="H630" s="136" t="s">
        <v>57</v>
      </c>
      <c r="I630" s="136" t="s">
        <v>559</v>
      </c>
      <c r="J630" s="136" t="s">
        <v>58</v>
      </c>
      <c r="K630" s="136" t="s">
        <v>560</v>
      </c>
      <c r="L630" s="136" t="s">
        <v>59</v>
      </c>
      <c r="M630" s="136" t="s">
        <v>561</v>
      </c>
      <c r="N630" s="136" t="s">
        <v>60</v>
      </c>
      <c r="O630" s="136" t="s">
        <v>562</v>
      </c>
      <c r="P630" s="136" t="s">
        <v>61</v>
      </c>
      <c r="Q630" s="136" t="s">
        <v>476</v>
      </c>
      <c r="R630" s="136" t="s">
        <v>571</v>
      </c>
      <c r="S630" s="136" t="s">
        <v>274</v>
      </c>
      <c r="T630" s="136" t="s">
        <v>41</v>
      </c>
      <c r="U630" s="136" t="s">
        <v>3836</v>
      </c>
      <c r="V630" s="136" t="s">
        <v>573</v>
      </c>
      <c r="W630" s="136" t="s">
        <v>3986</v>
      </c>
      <c r="X630" s="48">
        <v>850000</v>
      </c>
      <c r="Y630" s="137"/>
      <c r="Z630" s="50"/>
      <c r="AA630" s="136"/>
      <c r="AB630" s="50"/>
      <c r="AC630" s="136"/>
      <c r="AD630" s="136" t="s">
        <v>2855</v>
      </c>
      <c r="AE630" s="136" t="s">
        <v>2855</v>
      </c>
      <c r="AF630" s="136" t="s">
        <v>3987</v>
      </c>
      <c r="AG630" s="138" t="s">
        <v>3615</v>
      </c>
      <c r="AH630" s="139" t="s">
        <v>3975</v>
      </c>
      <c r="AI630" s="140"/>
      <c r="AJ630" s="136"/>
      <c r="AK630" s="136" t="s">
        <v>2855</v>
      </c>
      <c r="AL630" s="50"/>
      <c r="AM630" s="136" t="s">
        <v>3988</v>
      </c>
      <c r="AN630" s="50">
        <v>45047</v>
      </c>
      <c r="AO630" s="136" t="s">
        <v>3832</v>
      </c>
      <c r="AP630" s="136" t="s">
        <v>483</v>
      </c>
      <c r="AQ630" s="136" t="s">
        <v>39</v>
      </c>
      <c r="AR630" s="136" t="s">
        <v>495</v>
      </c>
      <c r="AS630" s="136" t="s">
        <v>484</v>
      </c>
      <c r="AT630" s="136" t="s">
        <v>379</v>
      </c>
      <c r="AU630" s="136" t="s">
        <v>67</v>
      </c>
      <c r="AV630" s="136" t="s">
        <v>35</v>
      </c>
      <c r="AW630" s="136" t="s">
        <v>65</v>
      </c>
      <c r="AX630" s="136" t="s">
        <v>66</v>
      </c>
      <c r="AY630" s="48">
        <v>0</v>
      </c>
      <c r="AZ630" s="48">
        <v>0</v>
      </c>
      <c r="BA630" s="48">
        <v>0</v>
      </c>
      <c r="BB630" s="48">
        <v>0</v>
      </c>
      <c r="BC630" s="48">
        <v>0</v>
      </c>
    </row>
    <row r="631" spans="1:55" x14ac:dyDescent="0.3">
      <c r="A631" s="136" t="s">
        <v>465</v>
      </c>
      <c r="B631" s="136" t="s">
        <v>466</v>
      </c>
      <c r="C631" s="136" t="s">
        <v>467</v>
      </c>
      <c r="D631" s="136" t="s">
        <v>468</v>
      </c>
      <c r="E631" s="136" t="s">
        <v>469</v>
      </c>
      <c r="F631" s="136" t="s">
        <v>470</v>
      </c>
      <c r="G631" s="136" t="s">
        <v>558</v>
      </c>
      <c r="H631" s="136" t="s">
        <v>57</v>
      </c>
      <c r="I631" s="136" t="s">
        <v>559</v>
      </c>
      <c r="J631" s="136" t="s">
        <v>58</v>
      </c>
      <c r="K631" s="136" t="s">
        <v>560</v>
      </c>
      <c r="L631" s="136" t="s">
        <v>59</v>
      </c>
      <c r="M631" s="136" t="s">
        <v>561</v>
      </c>
      <c r="N631" s="136" t="s">
        <v>60</v>
      </c>
      <c r="O631" s="136" t="s">
        <v>562</v>
      </c>
      <c r="P631" s="136" t="s">
        <v>61</v>
      </c>
      <c r="Q631" s="136" t="s">
        <v>577</v>
      </c>
      <c r="R631" s="136" t="s">
        <v>68</v>
      </c>
      <c r="S631" s="136" t="s">
        <v>274</v>
      </c>
      <c r="T631" s="136" t="s">
        <v>41</v>
      </c>
      <c r="U631" s="136" t="s">
        <v>70</v>
      </c>
      <c r="V631" s="136" t="s">
        <v>578</v>
      </c>
      <c r="W631" s="136" t="s">
        <v>3989</v>
      </c>
      <c r="X631" s="48">
        <v>300000</v>
      </c>
      <c r="Y631" s="137"/>
      <c r="Z631" s="50"/>
      <c r="AA631" s="136"/>
      <c r="AB631" s="50"/>
      <c r="AC631" s="136"/>
      <c r="AD631" s="136" t="s">
        <v>2855</v>
      </c>
      <c r="AE631" s="136" t="s">
        <v>2855</v>
      </c>
      <c r="AF631" s="136" t="s">
        <v>3990</v>
      </c>
      <c r="AG631" s="138" t="s">
        <v>3751</v>
      </c>
      <c r="AH631" s="139" t="s">
        <v>3975</v>
      </c>
      <c r="AI631" s="140"/>
      <c r="AJ631" s="136"/>
      <c r="AK631" s="136" t="s">
        <v>2855</v>
      </c>
      <c r="AL631" s="50"/>
      <c r="AM631" s="136" t="s">
        <v>3991</v>
      </c>
      <c r="AN631" s="50">
        <v>45050</v>
      </c>
      <c r="AO631" s="136" t="s">
        <v>3832</v>
      </c>
      <c r="AP631" s="136" t="s">
        <v>483</v>
      </c>
      <c r="AQ631" s="136" t="s">
        <v>39</v>
      </c>
      <c r="AR631" s="136" t="s">
        <v>495</v>
      </c>
      <c r="AS631" s="136" t="s">
        <v>484</v>
      </c>
      <c r="AT631" s="136" t="s">
        <v>380</v>
      </c>
      <c r="AU631" s="136" t="s">
        <v>69</v>
      </c>
      <c r="AV631" s="136" t="s">
        <v>35</v>
      </c>
      <c r="AW631" s="136" t="s">
        <v>65</v>
      </c>
      <c r="AX631" s="136" t="s">
        <v>66</v>
      </c>
      <c r="AY631" s="48">
        <v>0</v>
      </c>
      <c r="AZ631" s="48">
        <v>0</v>
      </c>
      <c r="BA631" s="48">
        <v>0</v>
      </c>
      <c r="BB631" s="48">
        <v>0</v>
      </c>
      <c r="BC631" s="48">
        <v>0</v>
      </c>
    </row>
    <row r="632" spans="1:55" x14ac:dyDescent="0.3">
      <c r="A632" s="136" t="s">
        <v>465</v>
      </c>
      <c r="B632" s="136" t="s">
        <v>466</v>
      </c>
      <c r="C632" s="136" t="s">
        <v>467</v>
      </c>
      <c r="D632" s="136" t="s">
        <v>468</v>
      </c>
      <c r="E632" s="136" t="s">
        <v>469</v>
      </c>
      <c r="F632" s="136" t="s">
        <v>470</v>
      </c>
      <c r="G632" s="136" t="s">
        <v>558</v>
      </c>
      <c r="H632" s="136" t="s">
        <v>57</v>
      </c>
      <c r="I632" s="136" t="s">
        <v>559</v>
      </c>
      <c r="J632" s="136" t="s">
        <v>58</v>
      </c>
      <c r="K632" s="136" t="s">
        <v>560</v>
      </c>
      <c r="L632" s="136" t="s">
        <v>59</v>
      </c>
      <c r="M632" s="136" t="s">
        <v>561</v>
      </c>
      <c r="N632" s="136" t="s">
        <v>60</v>
      </c>
      <c r="O632" s="136" t="s">
        <v>562</v>
      </c>
      <c r="P632" s="136" t="s">
        <v>61</v>
      </c>
      <c r="Q632" s="136" t="s">
        <v>270</v>
      </c>
      <c r="R632" s="136" t="s">
        <v>208</v>
      </c>
      <c r="S632" s="136" t="s">
        <v>274</v>
      </c>
      <c r="T632" s="136" t="s">
        <v>41</v>
      </c>
      <c r="U632" s="136" t="s">
        <v>2872</v>
      </c>
      <c r="V632" s="136" t="s">
        <v>2873</v>
      </c>
      <c r="W632" s="136" t="s">
        <v>3992</v>
      </c>
      <c r="X632" s="48">
        <v>144900</v>
      </c>
      <c r="Y632" s="137"/>
      <c r="Z632" s="50"/>
      <c r="AA632" s="136"/>
      <c r="AB632" s="50"/>
      <c r="AC632" s="136"/>
      <c r="AD632" s="136" t="s">
        <v>2855</v>
      </c>
      <c r="AE632" s="136" t="s">
        <v>2855</v>
      </c>
      <c r="AF632" s="136" t="s">
        <v>3993</v>
      </c>
      <c r="AG632" s="138" t="s">
        <v>3994</v>
      </c>
      <c r="AH632" s="139" t="s">
        <v>3975</v>
      </c>
      <c r="AI632" s="140"/>
      <c r="AJ632" s="136"/>
      <c r="AK632" s="136" t="s">
        <v>2855</v>
      </c>
      <c r="AL632" s="50"/>
      <c r="AM632" s="136" t="s">
        <v>3995</v>
      </c>
      <c r="AN632" s="50">
        <v>45076</v>
      </c>
      <c r="AO632" s="136" t="s">
        <v>3832</v>
      </c>
      <c r="AP632" s="136" t="s">
        <v>483</v>
      </c>
      <c r="AQ632" s="136" t="s">
        <v>39</v>
      </c>
      <c r="AR632" s="136" t="s">
        <v>495</v>
      </c>
      <c r="AS632" s="136" t="s">
        <v>484</v>
      </c>
      <c r="AT632" s="136" t="s">
        <v>2064</v>
      </c>
      <c r="AU632" s="136" t="s">
        <v>209</v>
      </c>
      <c r="AV632" s="136" t="s">
        <v>35</v>
      </c>
      <c r="AW632" s="136" t="s">
        <v>65</v>
      </c>
      <c r="AX632" s="136" t="s">
        <v>66</v>
      </c>
      <c r="AY632" s="48">
        <v>0</v>
      </c>
      <c r="AZ632" s="48">
        <v>0</v>
      </c>
      <c r="BA632" s="48">
        <v>0</v>
      </c>
      <c r="BB632" s="48">
        <v>0</v>
      </c>
      <c r="BC632" s="48">
        <v>0</v>
      </c>
    </row>
    <row r="633" spans="1:55" x14ac:dyDescent="0.3">
      <c r="A633" s="136" t="s">
        <v>465</v>
      </c>
      <c r="B633" s="136" t="s">
        <v>466</v>
      </c>
      <c r="C633" s="136" t="s">
        <v>467</v>
      </c>
      <c r="D633" s="136" t="s">
        <v>468</v>
      </c>
      <c r="E633" s="136" t="s">
        <v>469</v>
      </c>
      <c r="F633" s="136" t="s">
        <v>470</v>
      </c>
      <c r="G633" s="136" t="s">
        <v>558</v>
      </c>
      <c r="H633" s="136" t="s">
        <v>57</v>
      </c>
      <c r="I633" s="136" t="s">
        <v>559</v>
      </c>
      <c r="J633" s="136" t="s">
        <v>58</v>
      </c>
      <c r="K633" s="136" t="s">
        <v>560</v>
      </c>
      <c r="L633" s="136" t="s">
        <v>59</v>
      </c>
      <c r="M633" s="136" t="s">
        <v>561</v>
      </c>
      <c r="N633" s="136" t="s">
        <v>60</v>
      </c>
      <c r="O633" s="136" t="s">
        <v>562</v>
      </c>
      <c r="P633" s="136" t="s">
        <v>61</v>
      </c>
      <c r="Q633" s="136" t="s">
        <v>582</v>
      </c>
      <c r="R633" s="136" t="s">
        <v>71</v>
      </c>
      <c r="S633" s="136" t="s">
        <v>274</v>
      </c>
      <c r="T633" s="136" t="s">
        <v>41</v>
      </c>
      <c r="U633" s="136" t="s">
        <v>73</v>
      </c>
      <c r="V633" s="136" t="s">
        <v>583</v>
      </c>
      <c r="W633" s="136" t="s">
        <v>3996</v>
      </c>
      <c r="X633" s="48">
        <v>310000</v>
      </c>
      <c r="Y633" s="137"/>
      <c r="Z633" s="50"/>
      <c r="AA633" s="136"/>
      <c r="AB633" s="50"/>
      <c r="AC633" s="136"/>
      <c r="AD633" s="136" t="s">
        <v>2855</v>
      </c>
      <c r="AE633" s="136" t="s">
        <v>2855</v>
      </c>
      <c r="AF633" s="136" t="s">
        <v>3997</v>
      </c>
      <c r="AG633" s="138" t="s">
        <v>3994</v>
      </c>
      <c r="AH633" s="139" t="s">
        <v>3975</v>
      </c>
      <c r="AI633" s="140"/>
      <c r="AJ633" s="136"/>
      <c r="AK633" s="136" t="s">
        <v>2855</v>
      </c>
      <c r="AL633" s="50"/>
      <c r="AM633" s="136" t="s">
        <v>3998</v>
      </c>
      <c r="AN633" s="50">
        <v>45076</v>
      </c>
      <c r="AO633" s="136" t="s">
        <v>3832</v>
      </c>
      <c r="AP633" s="136" t="s">
        <v>483</v>
      </c>
      <c r="AQ633" s="136" t="s">
        <v>39</v>
      </c>
      <c r="AR633" s="136" t="s">
        <v>495</v>
      </c>
      <c r="AS633" s="136" t="s">
        <v>484</v>
      </c>
      <c r="AT633" s="136" t="s">
        <v>378</v>
      </c>
      <c r="AU633" s="136" t="s">
        <v>72</v>
      </c>
      <c r="AV633" s="136" t="s">
        <v>35</v>
      </c>
      <c r="AW633" s="136" t="s">
        <v>65</v>
      </c>
      <c r="AX633" s="136" t="s">
        <v>66</v>
      </c>
      <c r="AY633" s="48">
        <v>0</v>
      </c>
      <c r="AZ633" s="48">
        <v>0</v>
      </c>
      <c r="BA633" s="48">
        <v>0</v>
      </c>
      <c r="BB633" s="48">
        <v>0</v>
      </c>
      <c r="BC633" s="48">
        <v>0</v>
      </c>
    </row>
    <row r="634" spans="1:55" x14ac:dyDescent="0.3">
      <c r="A634" s="136" t="s">
        <v>465</v>
      </c>
      <c r="B634" s="136" t="s">
        <v>466</v>
      </c>
      <c r="C634" s="136" t="s">
        <v>467</v>
      </c>
      <c r="D634" s="136" t="s">
        <v>468</v>
      </c>
      <c r="E634" s="136" t="s">
        <v>469</v>
      </c>
      <c r="F634" s="136" t="s">
        <v>470</v>
      </c>
      <c r="G634" s="136" t="s">
        <v>558</v>
      </c>
      <c r="H634" s="136" t="s">
        <v>57</v>
      </c>
      <c r="I634" s="136" t="s">
        <v>559</v>
      </c>
      <c r="J634" s="136" t="s">
        <v>58</v>
      </c>
      <c r="K634" s="136" t="s">
        <v>560</v>
      </c>
      <c r="L634" s="136" t="s">
        <v>59</v>
      </c>
      <c r="M634" s="136" t="s">
        <v>561</v>
      </c>
      <c r="N634" s="136" t="s">
        <v>60</v>
      </c>
      <c r="O634" s="136" t="s">
        <v>562</v>
      </c>
      <c r="P634" s="136" t="s">
        <v>61</v>
      </c>
      <c r="Q634" s="136" t="s">
        <v>582</v>
      </c>
      <c r="R634" s="136" t="s">
        <v>71</v>
      </c>
      <c r="S634" s="136" t="s">
        <v>274</v>
      </c>
      <c r="T634" s="136" t="s">
        <v>41</v>
      </c>
      <c r="U634" s="136" t="s">
        <v>73</v>
      </c>
      <c r="V634" s="136" t="s">
        <v>583</v>
      </c>
      <c r="W634" s="136" t="s">
        <v>3999</v>
      </c>
      <c r="X634" s="48">
        <v>1172000</v>
      </c>
      <c r="Y634" s="137"/>
      <c r="Z634" s="50"/>
      <c r="AA634" s="136"/>
      <c r="AB634" s="50"/>
      <c r="AC634" s="136"/>
      <c r="AD634" s="136" t="s">
        <v>2855</v>
      </c>
      <c r="AE634" s="136" t="s">
        <v>2855</v>
      </c>
      <c r="AF634" s="136" t="s">
        <v>4000</v>
      </c>
      <c r="AG634" s="138" t="s">
        <v>4001</v>
      </c>
      <c r="AH634" s="139" t="s">
        <v>3975</v>
      </c>
      <c r="AI634" s="140"/>
      <c r="AJ634" s="136"/>
      <c r="AK634" s="136" t="s">
        <v>2855</v>
      </c>
      <c r="AL634" s="50"/>
      <c r="AM634" s="136" t="s">
        <v>4002</v>
      </c>
      <c r="AN634" s="50">
        <v>45077</v>
      </c>
      <c r="AO634" s="136" t="s">
        <v>3832</v>
      </c>
      <c r="AP634" s="136" t="s">
        <v>483</v>
      </c>
      <c r="AQ634" s="136" t="s">
        <v>39</v>
      </c>
      <c r="AR634" s="136" t="s">
        <v>495</v>
      </c>
      <c r="AS634" s="136" t="s">
        <v>484</v>
      </c>
      <c r="AT634" s="136" t="s">
        <v>378</v>
      </c>
      <c r="AU634" s="136" t="s">
        <v>72</v>
      </c>
      <c r="AV634" s="136" t="s">
        <v>35</v>
      </c>
      <c r="AW634" s="136" t="s">
        <v>65</v>
      </c>
      <c r="AX634" s="136" t="s">
        <v>66</v>
      </c>
      <c r="AY634" s="48">
        <v>0</v>
      </c>
      <c r="AZ634" s="48">
        <v>0</v>
      </c>
      <c r="BA634" s="48">
        <v>0</v>
      </c>
      <c r="BB634" s="48">
        <v>0</v>
      </c>
      <c r="BC634" s="48">
        <v>0</v>
      </c>
    </row>
    <row r="635" spans="1:55" x14ac:dyDescent="0.3">
      <c r="A635" s="136" t="s">
        <v>465</v>
      </c>
      <c r="B635" s="136" t="s">
        <v>466</v>
      </c>
      <c r="C635" s="136" t="s">
        <v>467</v>
      </c>
      <c r="D635" s="136" t="s">
        <v>468</v>
      </c>
      <c r="E635" s="136" t="s">
        <v>469</v>
      </c>
      <c r="F635" s="136" t="s">
        <v>470</v>
      </c>
      <c r="G635" s="136" t="s">
        <v>558</v>
      </c>
      <c r="H635" s="136" t="s">
        <v>57</v>
      </c>
      <c r="I635" s="136" t="s">
        <v>559</v>
      </c>
      <c r="J635" s="136" t="s">
        <v>58</v>
      </c>
      <c r="K635" s="136" t="s">
        <v>560</v>
      </c>
      <c r="L635" s="136" t="s">
        <v>59</v>
      </c>
      <c r="M635" s="136" t="s">
        <v>561</v>
      </c>
      <c r="N635" s="136" t="s">
        <v>60</v>
      </c>
      <c r="O635" s="136" t="s">
        <v>562</v>
      </c>
      <c r="P635" s="136" t="s">
        <v>61</v>
      </c>
      <c r="Q635" s="136" t="s">
        <v>582</v>
      </c>
      <c r="R635" s="136" t="s">
        <v>71</v>
      </c>
      <c r="S635" s="136" t="s">
        <v>274</v>
      </c>
      <c r="T635" s="136" t="s">
        <v>41</v>
      </c>
      <c r="U635" s="136" t="s">
        <v>73</v>
      </c>
      <c r="V635" s="136" t="s">
        <v>583</v>
      </c>
      <c r="W635" s="136" t="s">
        <v>4003</v>
      </c>
      <c r="X635" s="48">
        <v>360000</v>
      </c>
      <c r="Y635" s="137"/>
      <c r="Z635" s="50"/>
      <c r="AA635" s="136"/>
      <c r="AB635" s="50"/>
      <c r="AC635" s="136"/>
      <c r="AD635" s="136" t="s">
        <v>2855</v>
      </c>
      <c r="AE635" s="136" t="s">
        <v>2855</v>
      </c>
      <c r="AF635" s="136" t="s">
        <v>4004</v>
      </c>
      <c r="AG635" s="138" t="s">
        <v>4001</v>
      </c>
      <c r="AH635" s="139" t="s">
        <v>3975</v>
      </c>
      <c r="AI635" s="140"/>
      <c r="AJ635" s="136"/>
      <c r="AK635" s="136" t="s">
        <v>2855</v>
      </c>
      <c r="AL635" s="50"/>
      <c r="AM635" s="136" t="s">
        <v>4005</v>
      </c>
      <c r="AN635" s="50">
        <v>45077</v>
      </c>
      <c r="AO635" s="136" t="s">
        <v>3832</v>
      </c>
      <c r="AP635" s="136" t="s">
        <v>483</v>
      </c>
      <c r="AQ635" s="136" t="s">
        <v>39</v>
      </c>
      <c r="AR635" s="136" t="s">
        <v>495</v>
      </c>
      <c r="AS635" s="136" t="s">
        <v>484</v>
      </c>
      <c r="AT635" s="136" t="s">
        <v>378</v>
      </c>
      <c r="AU635" s="136" t="s">
        <v>72</v>
      </c>
      <c r="AV635" s="136" t="s">
        <v>35</v>
      </c>
      <c r="AW635" s="136" t="s">
        <v>65</v>
      </c>
      <c r="AX635" s="136" t="s">
        <v>66</v>
      </c>
      <c r="AY635" s="48">
        <v>0</v>
      </c>
      <c r="AZ635" s="48">
        <v>0</v>
      </c>
      <c r="BA635" s="48">
        <v>0</v>
      </c>
      <c r="BB635" s="48">
        <v>0</v>
      </c>
      <c r="BC635" s="48">
        <v>0</v>
      </c>
    </row>
    <row r="636" spans="1:55" x14ac:dyDescent="0.3">
      <c r="A636" s="136" t="s">
        <v>465</v>
      </c>
      <c r="B636" s="136" t="s">
        <v>466</v>
      </c>
      <c r="C636" s="136" t="s">
        <v>467</v>
      </c>
      <c r="D636" s="136" t="s">
        <v>468</v>
      </c>
      <c r="E636" s="136" t="s">
        <v>469</v>
      </c>
      <c r="F636" s="136" t="s">
        <v>470</v>
      </c>
      <c r="G636" s="136" t="s">
        <v>558</v>
      </c>
      <c r="H636" s="136" t="s">
        <v>57</v>
      </c>
      <c r="I636" s="136" t="s">
        <v>559</v>
      </c>
      <c r="J636" s="136" t="s">
        <v>58</v>
      </c>
      <c r="K636" s="136" t="s">
        <v>560</v>
      </c>
      <c r="L636" s="136" t="s">
        <v>59</v>
      </c>
      <c r="M636" s="136" t="s">
        <v>561</v>
      </c>
      <c r="N636" s="136" t="s">
        <v>60</v>
      </c>
      <c r="O636" s="136" t="s">
        <v>562</v>
      </c>
      <c r="P636" s="136" t="s">
        <v>61</v>
      </c>
      <c r="Q636" s="136" t="s">
        <v>587</v>
      </c>
      <c r="R636" s="136" t="s">
        <v>588</v>
      </c>
      <c r="S636" s="136" t="s">
        <v>274</v>
      </c>
      <c r="T636" s="136" t="s">
        <v>41</v>
      </c>
      <c r="U636" s="136" t="s">
        <v>589</v>
      </c>
      <c r="V636" s="136" t="s">
        <v>110</v>
      </c>
      <c r="W636" s="136" t="s">
        <v>4006</v>
      </c>
      <c r="X636" s="48">
        <v>4092801</v>
      </c>
      <c r="Y636" s="137"/>
      <c r="Z636" s="50"/>
      <c r="AA636" s="136"/>
      <c r="AB636" s="50"/>
      <c r="AC636" s="136"/>
      <c r="AD636" s="136" t="s">
        <v>2855</v>
      </c>
      <c r="AE636" s="136" t="s">
        <v>2855</v>
      </c>
      <c r="AF636" s="136" t="s">
        <v>4007</v>
      </c>
      <c r="AG636" s="138" t="s">
        <v>3759</v>
      </c>
      <c r="AH636" s="139" t="s">
        <v>3975</v>
      </c>
      <c r="AI636" s="140"/>
      <c r="AJ636" s="136"/>
      <c r="AK636" s="136" t="s">
        <v>2855</v>
      </c>
      <c r="AL636" s="50"/>
      <c r="AM636" s="136" t="s">
        <v>4008</v>
      </c>
      <c r="AN636" s="50">
        <v>45051</v>
      </c>
      <c r="AO636" s="136" t="s">
        <v>3832</v>
      </c>
      <c r="AP636" s="136" t="s">
        <v>483</v>
      </c>
      <c r="AQ636" s="136" t="s">
        <v>39</v>
      </c>
      <c r="AR636" s="136" t="s">
        <v>495</v>
      </c>
      <c r="AS636" s="136" t="s">
        <v>484</v>
      </c>
      <c r="AT636" s="136" t="s">
        <v>592</v>
      </c>
      <c r="AU636" s="136" t="s">
        <v>294</v>
      </c>
      <c r="AV636" s="136" t="s">
        <v>35</v>
      </c>
      <c r="AW636" s="136" t="s">
        <v>36</v>
      </c>
      <c r="AX636" s="136" t="s">
        <v>47</v>
      </c>
      <c r="AY636" s="48">
        <v>0</v>
      </c>
      <c r="AZ636" s="48">
        <v>0</v>
      </c>
      <c r="BA636" s="48">
        <v>0</v>
      </c>
      <c r="BB636" s="48">
        <v>0</v>
      </c>
      <c r="BC636" s="48">
        <v>0</v>
      </c>
    </row>
    <row r="637" spans="1:55" x14ac:dyDescent="0.3">
      <c r="A637" s="136" t="s">
        <v>465</v>
      </c>
      <c r="B637" s="136" t="s">
        <v>466</v>
      </c>
      <c r="C637" s="136" t="s">
        <v>467</v>
      </c>
      <c r="D637" s="136" t="s">
        <v>468</v>
      </c>
      <c r="E637" s="136" t="s">
        <v>469</v>
      </c>
      <c r="F637" s="136" t="s">
        <v>470</v>
      </c>
      <c r="G637" s="136" t="s">
        <v>558</v>
      </c>
      <c r="H637" s="136" t="s">
        <v>57</v>
      </c>
      <c r="I637" s="136" t="s">
        <v>559</v>
      </c>
      <c r="J637" s="136" t="s">
        <v>58</v>
      </c>
      <c r="K637" s="136" t="s">
        <v>560</v>
      </c>
      <c r="L637" s="136" t="s">
        <v>59</v>
      </c>
      <c r="M637" s="136" t="s">
        <v>596</v>
      </c>
      <c r="N637" s="136" t="s">
        <v>126</v>
      </c>
      <c r="O637" s="136" t="s">
        <v>597</v>
      </c>
      <c r="P637" s="136" t="s">
        <v>127</v>
      </c>
      <c r="Q637" s="136" t="s">
        <v>598</v>
      </c>
      <c r="R637" s="136" t="s">
        <v>128</v>
      </c>
      <c r="S637" s="136" t="s">
        <v>316</v>
      </c>
      <c r="T637" s="136" t="s">
        <v>129</v>
      </c>
      <c r="U637" s="136" t="s">
        <v>131</v>
      </c>
      <c r="V637" s="136" t="s">
        <v>599</v>
      </c>
      <c r="W637" s="136" t="s">
        <v>4009</v>
      </c>
      <c r="X637" s="48">
        <v>110000</v>
      </c>
      <c r="Y637" s="137"/>
      <c r="Z637" s="50"/>
      <c r="AA637" s="136"/>
      <c r="AB637" s="50"/>
      <c r="AC637" s="136"/>
      <c r="AD637" s="136" t="s">
        <v>2855</v>
      </c>
      <c r="AE637" s="136" t="s">
        <v>2855</v>
      </c>
      <c r="AF637" s="136" t="s">
        <v>4010</v>
      </c>
      <c r="AG637" s="138" t="s">
        <v>3696</v>
      </c>
      <c r="AH637" s="139" t="s">
        <v>3975</v>
      </c>
      <c r="AI637" s="140"/>
      <c r="AJ637" s="136"/>
      <c r="AK637" s="136" t="s">
        <v>2855</v>
      </c>
      <c r="AL637" s="50"/>
      <c r="AM637" s="136" t="s">
        <v>4011</v>
      </c>
      <c r="AN637" s="50">
        <v>45030</v>
      </c>
      <c r="AO637" s="136" t="s">
        <v>3832</v>
      </c>
      <c r="AP637" s="136" t="s">
        <v>483</v>
      </c>
      <c r="AQ637" s="136" t="s">
        <v>132</v>
      </c>
      <c r="AR637" s="136" t="s">
        <v>604</v>
      </c>
      <c r="AS637" s="136" t="s">
        <v>484</v>
      </c>
      <c r="AT637" s="136" t="s">
        <v>383</v>
      </c>
      <c r="AU637" s="136" t="s">
        <v>130</v>
      </c>
      <c r="AV637" s="136" t="s">
        <v>35</v>
      </c>
      <c r="AW637" s="136" t="s">
        <v>65</v>
      </c>
      <c r="AX637" s="136" t="s">
        <v>66</v>
      </c>
      <c r="AY637" s="48">
        <v>0</v>
      </c>
      <c r="AZ637" s="48">
        <v>0</v>
      </c>
      <c r="BA637" s="48">
        <v>0</v>
      </c>
      <c r="BB637" s="48">
        <v>0</v>
      </c>
      <c r="BC637" s="48">
        <v>0</v>
      </c>
    </row>
    <row r="638" spans="1:55" x14ac:dyDescent="0.3">
      <c r="A638" s="136" t="s">
        <v>465</v>
      </c>
      <c r="B638" s="136" t="s">
        <v>466</v>
      </c>
      <c r="C638" s="136" t="s">
        <v>467</v>
      </c>
      <c r="D638" s="136" t="s">
        <v>468</v>
      </c>
      <c r="E638" s="136" t="s">
        <v>469</v>
      </c>
      <c r="F638" s="136" t="s">
        <v>470</v>
      </c>
      <c r="G638" s="136" t="s">
        <v>558</v>
      </c>
      <c r="H638" s="136" t="s">
        <v>57</v>
      </c>
      <c r="I638" s="136" t="s">
        <v>559</v>
      </c>
      <c r="J638" s="136" t="s">
        <v>58</v>
      </c>
      <c r="K638" s="136" t="s">
        <v>560</v>
      </c>
      <c r="L638" s="136" t="s">
        <v>59</v>
      </c>
      <c r="M638" s="136" t="s">
        <v>596</v>
      </c>
      <c r="N638" s="136" t="s">
        <v>126</v>
      </c>
      <c r="O638" s="136" t="s">
        <v>597</v>
      </c>
      <c r="P638" s="136" t="s">
        <v>127</v>
      </c>
      <c r="Q638" s="136" t="s">
        <v>598</v>
      </c>
      <c r="R638" s="136" t="s">
        <v>128</v>
      </c>
      <c r="S638" s="136" t="s">
        <v>316</v>
      </c>
      <c r="T638" s="136" t="s">
        <v>129</v>
      </c>
      <c r="U638" s="136" t="s">
        <v>204</v>
      </c>
      <c r="V638" s="136" t="s">
        <v>610</v>
      </c>
      <c r="W638" s="136" t="s">
        <v>4012</v>
      </c>
      <c r="X638" s="48">
        <v>360720</v>
      </c>
      <c r="Y638" s="137"/>
      <c r="Z638" s="50"/>
      <c r="AA638" s="136"/>
      <c r="AB638" s="50"/>
      <c r="AC638" s="136"/>
      <c r="AD638" s="136" t="s">
        <v>2855</v>
      </c>
      <c r="AE638" s="136" t="s">
        <v>2855</v>
      </c>
      <c r="AF638" s="136" t="s">
        <v>4013</v>
      </c>
      <c r="AG638" s="138" t="s">
        <v>3655</v>
      </c>
      <c r="AH638" s="139" t="s">
        <v>3975</v>
      </c>
      <c r="AI638" s="140"/>
      <c r="AJ638" s="136"/>
      <c r="AK638" s="136" t="s">
        <v>2855</v>
      </c>
      <c r="AL638" s="50"/>
      <c r="AM638" s="136" t="s">
        <v>4014</v>
      </c>
      <c r="AN638" s="50">
        <v>45048</v>
      </c>
      <c r="AO638" s="136" t="s">
        <v>3832</v>
      </c>
      <c r="AP638" s="136" t="s">
        <v>483</v>
      </c>
      <c r="AQ638" s="136" t="s">
        <v>132</v>
      </c>
      <c r="AR638" s="136" t="s">
        <v>604</v>
      </c>
      <c r="AS638" s="136" t="s">
        <v>484</v>
      </c>
      <c r="AT638" s="136" t="s">
        <v>383</v>
      </c>
      <c r="AU638" s="136" t="s">
        <v>130</v>
      </c>
      <c r="AV638" s="136" t="s">
        <v>35</v>
      </c>
      <c r="AW638" s="136" t="s">
        <v>65</v>
      </c>
      <c r="AX638" s="136" t="s">
        <v>66</v>
      </c>
      <c r="AY638" s="48">
        <v>0</v>
      </c>
      <c r="AZ638" s="48">
        <v>0</v>
      </c>
      <c r="BA638" s="48">
        <v>0</v>
      </c>
      <c r="BB638" s="48">
        <v>0</v>
      </c>
      <c r="BC638" s="48">
        <v>0</v>
      </c>
    </row>
    <row r="639" spans="1:55" x14ac:dyDescent="0.3">
      <c r="A639" s="136" t="s">
        <v>465</v>
      </c>
      <c r="B639" s="136" t="s">
        <v>466</v>
      </c>
      <c r="C639" s="136" t="s">
        <v>467</v>
      </c>
      <c r="D639" s="136" t="s">
        <v>468</v>
      </c>
      <c r="E639" s="136" t="s">
        <v>469</v>
      </c>
      <c r="F639" s="136" t="s">
        <v>470</v>
      </c>
      <c r="G639" s="136" t="s">
        <v>558</v>
      </c>
      <c r="H639" s="136" t="s">
        <v>57</v>
      </c>
      <c r="I639" s="136" t="s">
        <v>559</v>
      </c>
      <c r="J639" s="136" t="s">
        <v>58</v>
      </c>
      <c r="K639" s="136" t="s">
        <v>560</v>
      </c>
      <c r="L639" s="136" t="s">
        <v>59</v>
      </c>
      <c r="M639" s="136" t="s">
        <v>596</v>
      </c>
      <c r="N639" s="136" t="s">
        <v>126</v>
      </c>
      <c r="O639" s="136" t="s">
        <v>597</v>
      </c>
      <c r="P639" s="136" t="s">
        <v>127</v>
      </c>
      <c r="Q639" s="136" t="s">
        <v>598</v>
      </c>
      <c r="R639" s="136" t="s">
        <v>128</v>
      </c>
      <c r="S639" s="136" t="s">
        <v>316</v>
      </c>
      <c r="T639" s="136" t="s">
        <v>129</v>
      </c>
      <c r="U639" s="136" t="s">
        <v>131</v>
      </c>
      <c r="V639" s="136" t="s">
        <v>599</v>
      </c>
      <c r="W639" s="136" t="s">
        <v>4015</v>
      </c>
      <c r="X639" s="48">
        <v>1993700</v>
      </c>
      <c r="Y639" s="137"/>
      <c r="Z639" s="50"/>
      <c r="AA639" s="136"/>
      <c r="AB639" s="50"/>
      <c r="AC639" s="136"/>
      <c r="AD639" s="136" t="s">
        <v>2855</v>
      </c>
      <c r="AE639" s="136" t="s">
        <v>2855</v>
      </c>
      <c r="AF639" s="136" t="s">
        <v>4016</v>
      </c>
      <c r="AG639" s="138" t="s">
        <v>3776</v>
      </c>
      <c r="AH639" s="139" t="s">
        <v>3975</v>
      </c>
      <c r="AI639" s="140"/>
      <c r="AJ639" s="136"/>
      <c r="AK639" s="136" t="s">
        <v>2855</v>
      </c>
      <c r="AL639" s="50"/>
      <c r="AM639" s="136" t="s">
        <v>4017</v>
      </c>
      <c r="AN639" s="50">
        <v>45061</v>
      </c>
      <c r="AO639" s="136" t="s">
        <v>3832</v>
      </c>
      <c r="AP639" s="136" t="s">
        <v>483</v>
      </c>
      <c r="AQ639" s="136" t="s">
        <v>132</v>
      </c>
      <c r="AR639" s="136" t="s">
        <v>604</v>
      </c>
      <c r="AS639" s="136" t="s">
        <v>484</v>
      </c>
      <c r="AT639" s="136" t="s">
        <v>383</v>
      </c>
      <c r="AU639" s="136" t="s">
        <v>130</v>
      </c>
      <c r="AV639" s="136" t="s">
        <v>35</v>
      </c>
      <c r="AW639" s="136" t="s">
        <v>65</v>
      </c>
      <c r="AX639" s="136" t="s">
        <v>66</v>
      </c>
      <c r="AY639" s="48">
        <v>0</v>
      </c>
      <c r="AZ639" s="48">
        <v>0</v>
      </c>
      <c r="BA639" s="48">
        <v>29906</v>
      </c>
      <c r="BB639" s="48">
        <v>0</v>
      </c>
      <c r="BC639" s="48">
        <v>0</v>
      </c>
    </row>
    <row r="640" spans="1:55" x14ac:dyDescent="0.3">
      <c r="A640" s="136" t="s">
        <v>465</v>
      </c>
      <c r="B640" s="136" t="s">
        <v>466</v>
      </c>
      <c r="C640" s="136" t="s">
        <v>467</v>
      </c>
      <c r="D640" s="136" t="s">
        <v>468</v>
      </c>
      <c r="E640" s="136" t="s">
        <v>469</v>
      </c>
      <c r="F640" s="136" t="s">
        <v>470</v>
      </c>
      <c r="G640" s="136" t="s">
        <v>558</v>
      </c>
      <c r="H640" s="136" t="s">
        <v>57</v>
      </c>
      <c r="I640" s="136" t="s">
        <v>559</v>
      </c>
      <c r="J640" s="136" t="s">
        <v>58</v>
      </c>
      <c r="K640" s="136" t="s">
        <v>560</v>
      </c>
      <c r="L640" s="136" t="s">
        <v>59</v>
      </c>
      <c r="M640" s="136" t="s">
        <v>596</v>
      </c>
      <c r="N640" s="136" t="s">
        <v>126</v>
      </c>
      <c r="O640" s="136" t="s">
        <v>597</v>
      </c>
      <c r="P640" s="136" t="s">
        <v>127</v>
      </c>
      <c r="Q640" s="136" t="s">
        <v>598</v>
      </c>
      <c r="R640" s="136" t="s">
        <v>128</v>
      </c>
      <c r="S640" s="136" t="s">
        <v>316</v>
      </c>
      <c r="T640" s="136" t="s">
        <v>129</v>
      </c>
      <c r="U640" s="136" t="s">
        <v>131</v>
      </c>
      <c r="V640" s="136" t="s">
        <v>599</v>
      </c>
      <c r="W640" s="136" t="s">
        <v>4018</v>
      </c>
      <c r="X640" s="48">
        <v>2198000</v>
      </c>
      <c r="Y640" s="137"/>
      <c r="Z640" s="50"/>
      <c r="AA640" s="136"/>
      <c r="AB640" s="50"/>
      <c r="AC640" s="136"/>
      <c r="AD640" s="136" t="s">
        <v>2855</v>
      </c>
      <c r="AE640" s="136" t="s">
        <v>2855</v>
      </c>
      <c r="AF640" s="136" t="s">
        <v>4019</v>
      </c>
      <c r="AG640" s="138" t="s">
        <v>3776</v>
      </c>
      <c r="AH640" s="139" t="s">
        <v>3975</v>
      </c>
      <c r="AI640" s="140"/>
      <c r="AJ640" s="136"/>
      <c r="AK640" s="136" t="s">
        <v>2855</v>
      </c>
      <c r="AL640" s="50"/>
      <c r="AM640" s="136" t="s">
        <v>4020</v>
      </c>
      <c r="AN640" s="50">
        <v>45061</v>
      </c>
      <c r="AO640" s="136" t="s">
        <v>3832</v>
      </c>
      <c r="AP640" s="136" t="s">
        <v>483</v>
      </c>
      <c r="AQ640" s="136" t="s">
        <v>132</v>
      </c>
      <c r="AR640" s="136" t="s">
        <v>604</v>
      </c>
      <c r="AS640" s="136" t="s">
        <v>484</v>
      </c>
      <c r="AT640" s="136" t="s">
        <v>383</v>
      </c>
      <c r="AU640" s="136" t="s">
        <v>130</v>
      </c>
      <c r="AV640" s="136" t="s">
        <v>35</v>
      </c>
      <c r="AW640" s="136" t="s">
        <v>65</v>
      </c>
      <c r="AX640" s="136" t="s">
        <v>66</v>
      </c>
      <c r="AY640" s="48">
        <v>217820</v>
      </c>
      <c r="AZ640" s="48">
        <v>0</v>
      </c>
      <c r="BA640" s="48">
        <v>29703</v>
      </c>
      <c r="BB640" s="48">
        <v>0</v>
      </c>
      <c r="BC640" s="48">
        <v>0</v>
      </c>
    </row>
    <row r="641" spans="1:55" x14ac:dyDescent="0.3">
      <c r="A641" s="136" t="s">
        <v>465</v>
      </c>
      <c r="B641" s="136" t="s">
        <v>466</v>
      </c>
      <c r="C641" s="136" t="s">
        <v>467</v>
      </c>
      <c r="D641" s="136" t="s">
        <v>468</v>
      </c>
      <c r="E641" s="136" t="s">
        <v>469</v>
      </c>
      <c r="F641" s="136" t="s">
        <v>470</v>
      </c>
      <c r="G641" s="136" t="s">
        <v>558</v>
      </c>
      <c r="H641" s="136" t="s">
        <v>57</v>
      </c>
      <c r="I641" s="136" t="s">
        <v>559</v>
      </c>
      <c r="J641" s="136" t="s">
        <v>58</v>
      </c>
      <c r="K641" s="136" t="s">
        <v>560</v>
      </c>
      <c r="L641" s="136" t="s">
        <v>59</v>
      </c>
      <c r="M641" s="136" t="s">
        <v>596</v>
      </c>
      <c r="N641" s="136" t="s">
        <v>126</v>
      </c>
      <c r="O641" s="136" t="s">
        <v>597</v>
      </c>
      <c r="P641" s="136" t="s">
        <v>127</v>
      </c>
      <c r="Q641" s="136" t="s">
        <v>598</v>
      </c>
      <c r="R641" s="136" t="s">
        <v>128</v>
      </c>
      <c r="S641" s="136" t="s">
        <v>316</v>
      </c>
      <c r="T641" s="136" t="s">
        <v>129</v>
      </c>
      <c r="U641" s="136" t="s">
        <v>134</v>
      </c>
      <c r="V641" s="136" t="s">
        <v>1654</v>
      </c>
      <c r="W641" s="136" t="s">
        <v>4021</v>
      </c>
      <c r="X641" s="48">
        <v>135100</v>
      </c>
      <c r="Y641" s="137"/>
      <c r="Z641" s="50"/>
      <c r="AA641" s="136"/>
      <c r="AB641" s="50"/>
      <c r="AC641" s="136"/>
      <c r="AD641" s="136" t="s">
        <v>2855</v>
      </c>
      <c r="AE641" s="136" t="s">
        <v>2855</v>
      </c>
      <c r="AF641" s="136" t="s">
        <v>4022</v>
      </c>
      <c r="AG641" s="138" t="s">
        <v>4023</v>
      </c>
      <c r="AH641" s="139" t="s">
        <v>3975</v>
      </c>
      <c r="AI641" s="140"/>
      <c r="AJ641" s="136"/>
      <c r="AK641" s="136" t="s">
        <v>2855</v>
      </c>
      <c r="AL641" s="50"/>
      <c r="AM641" s="136" t="s">
        <v>4024</v>
      </c>
      <c r="AN641" s="50">
        <v>45072</v>
      </c>
      <c r="AO641" s="136" t="s">
        <v>3832</v>
      </c>
      <c r="AP641" s="136" t="s">
        <v>483</v>
      </c>
      <c r="AQ641" s="136" t="s">
        <v>132</v>
      </c>
      <c r="AR641" s="136" t="s">
        <v>604</v>
      </c>
      <c r="AS641" s="136" t="s">
        <v>484</v>
      </c>
      <c r="AT641" s="136" t="s">
        <v>383</v>
      </c>
      <c r="AU641" s="136" t="s">
        <v>130</v>
      </c>
      <c r="AV641" s="136" t="s">
        <v>35</v>
      </c>
      <c r="AW641" s="136" t="s">
        <v>65</v>
      </c>
      <c r="AX641" s="136" t="s">
        <v>66</v>
      </c>
      <c r="AY641" s="48">
        <v>0</v>
      </c>
      <c r="AZ641" s="48">
        <v>0</v>
      </c>
      <c r="BA641" s="48">
        <v>0</v>
      </c>
      <c r="BB641" s="48">
        <v>0</v>
      </c>
      <c r="BC641" s="48">
        <v>0</v>
      </c>
    </row>
    <row r="642" spans="1:55" x14ac:dyDescent="0.3">
      <c r="A642" s="136" t="s">
        <v>465</v>
      </c>
      <c r="B642" s="136" t="s">
        <v>466</v>
      </c>
      <c r="C642" s="136" t="s">
        <v>467</v>
      </c>
      <c r="D642" s="136" t="s">
        <v>468</v>
      </c>
      <c r="E642" s="136" t="s">
        <v>469</v>
      </c>
      <c r="F642" s="136" t="s">
        <v>470</v>
      </c>
      <c r="G642" s="136" t="s">
        <v>558</v>
      </c>
      <c r="H642" s="136" t="s">
        <v>57</v>
      </c>
      <c r="I642" s="136" t="s">
        <v>559</v>
      </c>
      <c r="J642" s="136" t="s">
        <v>58</v>
      </c>
      <c r="K642" s="136" t="s">
        <v>560</v>
      </c>
      <c r="L642" s="136" t="s">
        <v>59</v>
      </c>
      <c r="M642" s="136" t="s">
        <v>596</v>
      </c>
      <c r="N642" s="136" t="s">
        <v>126</v>
      </c>
      <c r="O642" s="136" t="s">
        <v>597</v>
      </c>
      <c r="P642" s="136" t="s">
        <v>127</v>
      </c>
      <c r="Q642" s="136" t="s">
        <v>598</v>
      </c>
      <c r="R642" s="136" t="s">
        <v>128</v>
      </c>
      <c r="S642" s="136" t="s">
        <v>316</v>
      </c>
      <c r="T642" s="136" t="s">
        <v>129</v>
      </c>
      <c r="U642" s="136" t="s">
        <v>134</v>
      </c>
      <c r="V642" s="136" t="s">
        <v>1654</v>
      </c>
      <c r="W642" s="136" t="s">
        <v>4025</v>
      </c>
      <c r="X642" s="48">
        <v>385000</v>
      </c>
      <c r="Y642" s="137"/>
      <c r="Z642" s="50"/>
      <c r="AA642" s="136"/>
      <c r="AB642" s="50"/>
      <c r="AC642" s="136"/>
      <c r="AD642" s="136" t="s">
        <v>2855</v>
      </c>
      <c r="AE642" s="136" t="s">
        <v>2855</v>
      </c>
      <c r="AF642" s="136" t="s">
        <v>4026</v>
      </c>
      <c r="AG642" s="138" t="s">
        <v>4023</v>
      </c>
      <c r="AH642" s="139" t="s">
        <v>3975</v>
      </c>
      <c r="AI642" s="140"/>
      <c r="AJ642" s="136"/>
      <c r="AK642" s="136" t="s">
        <v>2855</v>
      </c>
      <c r="AL642" s="50"/>
      <c r="AM642" s="136" t="s">
        <v>4027</v>
      </c>
      <c r="AN642" s="50">
        <v>45072</v>
      </c>
      <c r="AO642" s="136" t="s">
        <v>3832</v>
      </c>
      <c r="AP642" s="136" t="s">
        <v>483</v>
      </c>
      <c r="AQ642" s="136" t="s">
        <v>132</v>
      </c>
      <c r="AR642" s="136" t="s">
        <v>604</v>
      </c>
      <c r="AS642" s="136" t="s">
        <v>484</v>
      </c>
      <c r="AT642" s="136" t="s">
        <v>383</v>
      </c>
      <c r="AU642" s="136" t="s">
        <v>130</v>
      </c>
      <c r="AV642" s="136" t="s">
        <v>35</v>
      </c>
      <c r="AW642" s="136" t="s">
        <v>65</v>
      </c>
      <c r="AX642" s="136" t="s">
        <v>66</v>
      </c>
      <c r="AY642" s="48">
        <v>0</v>
      </c>
      <c r="AZ642" s="48">
        <v>0</v>
      </c>
      <c r="BA642" s="48">
        <v>0</v>
      </c>
      <c r="BB642" s="48">
        <v>0</v>
      </c>
      <c r="BC642" s="48">
        <v>0</v>
      </c>
    </row>
    <row r="643" spans="1:55" x14ac:dyDescent="0.3">
      <c r="A643" s="136" t="s">
        <v>465</v>
      </c>
      <c r="B643" s="136" t="s">
        <v>466</v>
      </c>
      <c r="C643" s="136" t="s">
        <v>467</v>
      </c>
      <c r="D643" s="136" t="s">
        <v>468</v>
      </c>
      <c r="E643" s="136" t="s">
        <v>469</v>
      </c>
      <c r="F643" s="136" t="s">
        <v>470</v>
      </c>
      <c r="G643" s="136" t="s">
        <v>558</v>
      </c>
      <c r="H643" s="136" t="s">
        <v>57</v>
      </c>
      <c r="I643" s="136" t="s">
        <v>559</v>
      </c>
      <c r="J643" s="136" t="s">
        <v>58</v>
      </c>
      <c r="K643" s="136" t="s">
        <v>560</v>
      </c>
      <c r="L643" s="136" t="s">
        <v>59</v>
      </c>
      <c r="M643" s="136" t="s">
        <v>596</v>
      </c>
      <c r="N643" s="136" t="s">
        <v>126</v>
      </c>
      <c r="O643" s="136" t="s">
        <v>597</v>
      </c>
      <c r="P643" s="136" t="s">
        <v>127</v>
      </c>
      <c r="Q643" s="136" t="s">
        <v>598</v>
      </c>
      <c r="R643" s="136" t="s">
        <v>128</v>
      </c>
      <c r="S643" s="136" t="s">
        <v>316</v>
      </c>
      <c r="T643" s="136" t="s">
        <v>129</v>
      </c>
      <c r="U643" s="136" t="s">
        <v>134</v>
      </c>
      <c r="V643" s="136" t="s">
        <v>1654</v>
      </c>
      <c r="W643" s="136" t="s">
        <v>4028</v>
      </c>
      <c r="X643" s="48">
        <v>1100000</v>
      </c>
      <c r="Y643" s="137"/>
      <c r="Z643" s="50"/>
      <c r="AA643" s="136"/>
      <c r="AB643" s="50"/>
      <c r="AC643" s="136"/>
      <c r="AD643" s="136" t="s">
        <v>2855</v>
      </c>
      <c r="AE643" s="136" t="s">
        <v>2855</v>
      </c>
      <c r="AF643" s="136" t="s">
        <v>4029</v>
      </c>
      <c r="AG643" s="138" t="s">
        <v>3994</v>
      </c>
      <c r="AH643" s="139" t="s">
        <v>3975</v>
      </c>
      <c r="AI643" s="140"/>
      <c r="AJ643" s="136"/>
      <c r="AK643" s="136" t="s">
        <v>2855</v>
      </c>
      <c r="AL643" s="50"/>
      <c r="AM643" s="136" t="s">
        <v>4030</v>
      </c>
      <c r="AN643" s="50">
        <v>45076</v>
      </c>
      <c r="AO643" s="136" t="s">
        <v>3832</v>
      </c>
      <c r="AP643" s="136" t="s">
        <v>483</v>
      </c>
      <c r="AQ643" s="136" t="s">
        <v>132</v>
      </c>
      <c r="AR643" s="136" t="s">
        <v>604</v>
      </c>
      <c r="AS643" s="136" t="s">
        <v>484</v>
      </c>
      <c r="AT643" s="136" t="s">
        <v>383</v>
      </c>
      <c r="AU643" s="136" t="s">
        <v>130</v>
      </c>
      <c r="AV643" s="136" t="s">
        <v>35</v>
      </c>
      <c r="AW643" s="136" t="s">
        <v>65</v>
      </c>
      <c r="AX643" s="136" t="s">
        <v>66</v>
      </c>
      <c r="AY643" s="48">
        <v>0</v>
      </c>
      <c r="AZ643" s="48">
        <v>0</v>
      </c>
      <c r="BA643" s="48">
        <v>0</v>
      </c>
      <c r="BB643" s="48">
        <v>0</v>
      </c>
      <c r="BC643" s="48">
        <v>0</v>
      </c>
    </row>
    <row r="644" spans="1:55" x14ac:dyDescent="0.3">
      <c r="A644" s="136" t="s">
        <v>465</v>
      </c>
      <c r="B644" s="136" t="s">
        <v>466</v>
      </c>
      <c r="C644" s="136" t="s">
        <v>467</v>
      </c>
      <c r="D644" s="136" t="s">
        <v>468</v>
      </c>
      <c r="E644" s="136" t="s">
        <v>469</v>
      </c>
      <c r="F644" s="136" t="s">
        <v>470</v>
      </c>
      <c r="G644" s="136" t="s">
        <v>558</v>
      </c>
      <c r="H644" s="136" t="s">
        <v>57</v>
      </c>
      <c r="I644" s="136" t="s">
        <v>559</v>
      </c>
      <c r="J644" s="136" t="s">
        <v>58</v>
      </c>
      <c r="K644" s="136" t="s">
        <v>560</v>
      </c>
      <c r="L644" s="136" t="s">
        <v>59</v>
      </c>
      <c r="M644" s="136" t="s">
        <v>596</v>
      </c>
      <c r="N644" s="136" t="s">
        <v>126</v>
      </c>
      <c r="O644" s="136" t="s">
        <v>597</v>
      </c>
      <c r="P644" s="136" t="s">
        <v>127</v>
      </c>
      <c r="Q644" s="136" t="s">
        <v>598</v>
      </c>
      <c r="R644" s="136" t="s">
        <v>128</v>
      </c>
      <c r="S644" s="136" t="s">
        <v>316</v>
      </c>
      <c r="T644" s="136" t="s">
        <v>129</v>
      </c>
      <c r="U644" s="136" t="s">
        <v>134</v>
      </c>
      <c r="V644" s="136" t="s">
        <v>1654</v>
      </c>
      <c r="W644" s="136" t="s">
        <v>4031</v>
      </c>
      <c r="X644" s="48">
        <v>1904000</v>
      </c>
      <c r="Y644" s="137"/>
      <c r="Z644" s="50"/>
      <c r="AA644" s="136"/>
      <c r="AB644" s="50"/>
      <c r="AC644" s="136"/>
      <c r="AD644" s="136" t="s">
        <v>2855</v>
      </c>
      <c r="AE644" s="136" t="s">
        <v>2855</v>
      </c>
      <c r="AF644" s="136" t="s">
        <v>4032</v>
      </c>
      <c r="AG644" s="138" t="s">
        <v>3994</v>
      </c>
      <c r="AH644" s="139" t="s">
        <v>3975</v>
      </c>
      <c r="AI644" s="140"/>
      <c r="AJ644" s="136"/>
      <c r="AK644" s="136" t="s">
        <v>2855</v>
      </c>
      <c r="AL644" s="50"/>
      <c r="AM644" s="136" t="s">
        <v>4033</v>
      </c>
      <c r="AN644" s="50">
        <v>45076</v>
      </c>
      <c r="AO644" s="136" t="s">
        <v>3832</v>
      </c>
      <c r="AP644" s="136" t="s">
        <v>483</v>
      </c>
      <c r="AQ644" s="136" t="s">
        <v>132</v>
      </c>
      <c r="AR644" s="136" t="s">
        <v>604</v>
      </c>
      <c r="AS644" s="136" t="s">
        <v>484</v>
      </c>
      <c r="AT644" s="136" t="s">
        <v>383</v>
      </c>
      <c r="AU644" s="136" t="s">
        <v>130</v>
      </c>
      <c r="AV644" s="136" t="s">
        <v>35</v>
      </c>
      <c r="AW644" s="136" t="s">
        <v>65</v>
      </c>
      <c r="AX644" s="136" t="s">
        <v>66</v>
      </c>
      <c r="AY644" s="48">
        <v>0</v>
      </c>
      <c r="AZ644" s="48">
        <v>0</v>
      </c>
      <c r="BA644" s="48">
        <v>0</v>
      </c>
      <c r="BB644" s="48">
        <v>0</v>
      </c>
      <c r="BC644" s="48">
        <v>0</v>
      </c>
    </row>
    <row r="645" spans="1:55" x14ac:dyDescent="0.3">
      <c r="A645" s="136" t="s">
        <v>465</v>
      </c>
      <c r="B645" s="136" t="s">
        <v>466</v>
      </c>
      <c r="C645" s="136" t="s">
        <v>467</v>
      </c>
      <c r="D645" s="136" t="s">
        <v>468</v>
      </c>
      <c r="E645" s="136" t="s">
        <v>469</v>
      </c>
      <c r="F645" s="136" t="s">
        <v>470</v>
      </c>
      <c r="G645" s="136" t="s">
        <v>558</v>
      </c>
      <c r="H645" s="136" t="s">
        <v>57</v>
      </c>
      <c r="I645" s="136" t="s">
        <v>559</v>
      </c>
      <c r="J645" s="136" t="s">
        <v>58</v>
      </c>
      <c r="K645" s="136" t="s">
        <v>560</v>
      </c>
      <c r="L645" s="136" t="s">
        <v>59</v>
      </c>
      <c r="M645" s="136" t="s">
        <v>596</v>
      </c>
      <c r="N645" s="136" t="s">
        <v>126</v>
      </c>
      <c r="O645" s="136" t="s">
        <v>597</v>
      </c>
      <c r="P645" s="136" t="s">
        <v>127</v>
      </c>
      <c r="Q645" s="136" t="s">
        <v>598</v>
      </c>
      <c r="R645" s="136" t="s">
        <v>128</v>
      </c>
      <c r="S645" s="136" t="s">
        <v>316</v>
      </c>
      <c r="T645" s="136" t="s">
        <v>129</v>
      </c>
      <c r="U645" s="136" t="s">
        <v>134</v>
      </c>
      <c r="V645" s="136" t="s">
        <v>1654</v>
      </c>
      <c r="W645" s="136" t="s">
        <v>4034</v>
      </c>
      <c r="X645" s="48">
        <v>1320000</v>
      </c>
      <c r="Y645" s="137"/>
      <c r="Z645" s="50"/>
      <c r="AA645" s="136"/>
      <c r="AB645" s="50"/>
      <c r="AC645" s="136"/>
      <c r="AD645" s="136" t="s">
        <v>2855</v>
      </c>
      <c r="AE645" s="136" t="s">
        <v>2855</v>
      </c>
      <c r="AF645" s="136" t="s">
        <v>4035</v>
      </c>
      <c r="AG645" s="138" t="s">
        <v>4001</v>
      </c>
      <c r="AH645" s="139" t="s">
        <v>3975</v>
      </c>
      <c r="AI645" s="140"/>
      <c r="AJ645" s="136"/>
      <c r="AK645" s="136" t="s">
        <v>2855</v>
      </c>
      <c r="AL645" s="50"/>
      <c r="AM645" s="136" t="s">
        <v>4036</v>
      </c>
      <c r="AN645" s="50">
        <v>45077</v>
      </c>
      <c r="AO645" s="136" t="s">
        <v>3832</v>
      </c>
      <c r="AP645" s="136" t="s">
        <v>483</v>
      </c>
      <c r="AQ645" s="136" t="s">
        <v>132</v>
      </c>
      <c r="AR645" s="136" t="s">
        <v>604</v>
      </c>
      <c r="AS645" s="136" t="s">
        <v>484</v>
      </c>
      <c r="AT645" s="136" t="s">
        <v>383</v>
      </c>
      <c r="AU645" s="136" t="s">
        <v>130</v>
      </c>
      <c r="AV645" s="136" t="s">
        <v>35</v>
      </c>
      <c r="AW645" s="136" t="s">
        <v>65</v>
      </c>
      <c r="AX645" s="136" t="s">
        <v>66</v>
      </c>
      <c r="AY645" s="48">
        <v>0</v>
      </c>
      <c r="AZ645" s="48">
        <v>0</v>
      </c>
      <c r="BA645" s="48">
        <v>0</v>
      </c>
      <c r="BB645" s="48">
        <v>0</v>
      </c>
      <c r="BC645" s="48">
        <v>0</v>
      </c>
    </row>
    <row r="646" spans="1:55" x14ac:dyDescent="0.3">
      <c r="A646" s="136" t="s">
        <v>465</v>
      </c>
      <c r="B646" s="136" t="s">
        <v>466</v>
      </c>
      <c r="C646" s="136" t="s">
        <v>467</v>
      </c>
      <c r="D646" s="136" t="s">
        <v>468</v>
      </c>
      <c r="E646" s="136" t="s">
        <v>469</v>
      </c>
      <c r="F646" s="136" t="s">
        <v>470</v>
      </c>
      <c r="G646" s="136" t="s">
        <v>558</v>
      </c>
      <c r="H646" s="136" t="s">
        <v>57</v>
      </c>
      <c r="I646" s="136" t="s">
        <v>559</v>
      </c>
      <c r="J646" s="136" t="s">
        <v>58</v>
      </c>
      <c r="K646" s="136" t="s">
        <v>560</v>
      </c>
      <c r="L646" s="136" t="s">
        <v>59</v>
      </c>
      <c r="M646" s="136" t="s">
        <v>596</v>
      </c>
      <c r="N646" s="136" t="s">
        <v>126</v>
      </c>
      <c r="O646" s="136" t="s">
        <v>597</v>
      </c>
      <c r="P646" s="136" t="s">
        <v>127</v>
      </c>
      <c r="Q646" s="136" t="s">
        <v>598</v>
      </c>
      <c r="R646" s="136" t="s">
        <v>128</v>
      </c>
      <c r="S646" s="136" t="s">
        <v>316</v>
      </c>
      <c r="T646" s="136" t="s">
        <v>129</v>
      </c>
      <c r="U646" s="136" t="s">
        <v>134</v>
      </c>
      <c r="V646" s="136" t="s">
        <v>1654</v>
      </c>
      <c r="W646" s="136" t="s">
        <v>4037</v>
      </c>
      <c r="X646" s="48">
        <v>3300000</v>
      </c>
      <c r="Y646" s="137"/>
      <c r="Z646" s="50"/>
      <c r="AA646" s="136"/>
      <c r="AB646" s="50"/>
      <c r="AC646" s="136"/>
      <c r="AD646" s="136" t="s">
        <v>2855</v>
      </c>
      <c r="AE646" s="136" t="s">
        <v>2855</v>
      </c>
      <c r="AF646" s="136" t="s">
        <v>4038</v>
      </c>
      <c r="AG646" s="138" t="s">
        <v>4001</v>
      </c>
      <c r="AH646" s="139" t="s">
        <v>3975</v>
      </c>
      <c r="AI646" s="140"/>
      <c r="AJ646" s="136"/>
      <c r="AK646" s="136" t="s">
        <v>2855</v>
      </c>
      <c r="AL646" s="50"/>
      <c r="AM646" s="136" t="s">
        <v>4039</v>
      </c>
      <c r="AN646" s="50">
        <v>45077</v>
      </c>
      <c r="AO646" s="136" t="s">
        <v>3832</v>
      </c>
      <c r="AP646" s="136" t="s">
        <v>483</v>
      </c>
      <c r="AQ646" s="136" t="s">
        <v>132</v>
      </c>
      <c r="AR646" s="136" t="s">
        <v>604</v>
      </c>
      <c r="AS646" s="136" t="s">
        <v>484</v>
      </c>
      <c r="AT646" s="136" t="s">
        <v>383</v>
      </c>
      <c r="AU646" s="136" t="s">
        <v>130</v>
      </c>
      <c r="AV646" s="136" t="s">
        <v>35</v>
      </c>
      <c r="AW646" s="136" t="s">
        <v>65</v>
      </c>
      <c r="AX646" s="136" t="s">
        <v>66</v>
      </c>
      <c r="AY646" s="48">
        <v>0</v>
      </c>
      <c r="AZ646" s="48">
        <v>0</v>
      </c>
      <c r="BA646" s="48">
        <v>99000</v>
      </c>
      <c r="BB646" s="48">
        <v>0</v>
      </c>
      <c r="BC646" s="48">
        <v>0</v>
      </c>
    </row>
    <row r="647" spans="1:55" x14ac:dyDescent="0.3">
      <c r="A647" s="136" t="s">
        <v>465</v>
      </c>
      <c r="B647" s="136" t="s">
        <v>466</v>
      </c>
      <c r="C647" s="136" t="s">
        <v>467</v>
      </c>
      <c r="D647" s="136" t="s">
        <v>468</v>
      </c>
      <c r="E647" s="136" t="s">
        <v>469</v>
      </c>
      <c r="F647" s="136" t="s">
        <v>470</v>
      </c>
      <c r="G647" s="136" t="s">
        <v>558</v>
      </c>
      <c r="H647" s="136" t="s">
        <v>57</v>
      </c>
      <c r="I647" s="136" t="s">
        <v>559</v>
      </c>
      <c r="J647" s="136" t="s">
        <v>58</v>
      </c>
      <c r="K647" s="136" t="s">
        <v>560</v>
      </c>
      <c r="L647" s="136" t="s">
        <v>59</v>
      </c>
      <c r="M647" s="136" t="s">
        <v>596</v>
      </c>
      <c r="N647" s="136" t="s">
        <v>126</v>
      </c>
      <c r="O647" s="136" t="s">
        <v>597</v>
      </c>
      <c r="P647" s="136" t="s">
        <v>127</v>
      </c>
      <c r="Q647" s="136" t="s">
        <v>598</v>
      </c>
      <c r="R647" s="136" t="s">
        <v>128</v>
      </c>
      <c r="S647" s="136" t="s">
        <v>276</v>
      </c>
      <c r="T647" s="136" t="s">
        <v>98</v>
      </c>
      <c r="U647" s="136" t="s">
        <v>89</v>
      </c>
      <c r="V647" s="136" t="s">
        <v>1689</v>
      </c>
      <c r="W647" s="136" t="s">
        <v>4040</v>
      </c>
      <c r="X647" s="48">
        <v>995000</v>
      </c>
      <c r="Y647" s="137"/>
      <c r="Z647" s="50"/>
      <c r="AA647" s="136"/>
      <c r="AB647" s="50"/>
      <c r="AC647" s="136"/>
      <c r="AD647" s="136" t="s">
        <v>2855</v>
      </c>
      <c r="AE647" s="136" t="s">
        <v>2855</v>
      </c>
      <c r="AF647" s="136" t="s">
        <v>4041</v>
      </c>
      <c r="AG647" s="138" t="s">
        <v>3863</v>
      </c>
      <c r="AH647" s="139" t="s">
        <v>3975</v>
      </c>
      <c r="AI647" s="140"/>
      <c r="AJ647" s="136"/>
      <c r="AK647" s="136" t="s">
        <v>2855</v>
      </c>
      <c r="AL647" s="50"/>
      <c r="AM647" s="136" t="s">
        <v>4042</v>
      </c>
      <c r="AN647" s="50">
        <v>45055</v>
      </c>
      <c r="AO647" s="136" t="s">
        <v>3832</v>
      </c>
      <c r="AP647" s="136" t="s">
        <v>483</v>
      </c>
      <c r="AQ647" s="136" t="s">
        <v>132</v>
      </c>
      <c r="AR647" s="136" t="s">
        <v>629</v>
      </c>
      <c r="AS647" s="136" t="s">
        <v>484</v>
      </c>
      <c r="AT647" s="136" t="s">
        <v>383</v>
      </c>
      <c r="AU647" s="136" t="s">
        <v>136</v>
      </c>
      <c r="AV647" s="136" t="s">
        <v>35</v>
      </c>
      <c r="AW647" s="136" t="s">
        <v>65</v>
      </c>
      <c r="AX647" s="136" t="s">
        <v>66</v>
      </c>
      <c r="AY647" s="48">
        <v>0</v>
      </c>
      <c r="AZ647" s="48">
        <v>0</v>
      </c>
      <c r="BA647" s="48">
        <v>0</v>
      </c>
      <c r="BB647" s="48">
        <v>0</v>
      </c>
      <c r="BC647" s="48">
        <v>0</v>
      </c>
    </row>
    <row r="648" spans="1:55" x14ac:dyDescent="0.3">
      <c r="A648" s="136" t="s">
        <v>465</v>
      </c>
      <c r="B648" s="136" t="s">
        <v>466</v>
      </c>
      <c r="C648" s="136" t="s">
        <v>467</v>
      </c>
      <c r="D648" s="136" t="s">
        <v>468</v>
      </c>
      <c r="E648" s="136" t="s">
        <v>469</v>
      </c>
      <c r="F648" s="136" t="s">
        <v>470</v>
      </c>
      <c r="G648" s="136" t="s">
        <v>558</v>
      </c>
      <c r="H648" s="136" t="s">
        <v>57</v>
      </c>
      <c r="I648" s="136" t="s">
        <v>559</v>
      </c>
      <c r="J648" s="136" t="s">
        <v>58</v>
      </c>
      <c r="K648" s="136" t="s">
        <v>560</v>
      </c>
      <c r="L648" s="136" t="s">
        <v>59</v>
      </c>
      <c r="M648" s="136" t="s">
        <v>596</v>
      </c>
      <c r="N648" s="136" t="s">
        <v>126</v>
      </c>
      <c r="O648" s="136" t="s">
        <v>597</v>
      </c>
      <c r="P648" s="136" t="s">
        <v>127</v>
      </c>
      <c r="Q648" s="136" t="s">
        <v>598</v>
      </c>
      <c r="R648" s="136" t="s">
        <v>128</v>
      </c>
      <c r="S648" s="136" t="s">
        <v>276</v>
      </c>
      <c r="T648" s="136" t="s">
        <v>98</v>
      </c>
      <c r="U648" s="136" t="s">
        <v>89</v>
      </c>
      <c r="V648" s="136" t="s">
        <v>1689</v>
      </c>
      <c r="W648" s="136" t="s">
        <v>4043</v>
      </c>
      <c r="X648" s="48">
        <v>992000</v>
      </c>
      <c r="Y648" s="137"/>
      <c r="Z648" s="50"/>
      <c r="AA648" s="136"/>
      <c r="AB648" s="50"/>
      <c r="AC648" s="136"/>
      <c r="AD648" s="136" t="s">
        <v>2855</v>
      </c>
      <c r="AE648" s="136" t="s">
        <v>2855</v>
      </c>
      <c r="AF648" s="136" t="s">
        <v>4044</v>
      </c>
      <c r="AG648" s="138" t="s">
        <v>3863</v>
      </c>
      <c r="AH648" s="139" t="s">
        <v>3975</v>
      </c>
      <c r="AI648" s="140"/>
      <c r="AJ648" s="136"/>
      <c r="AK648" s="136" t="s">
        <v>2855</v>
      </c>
      <c r="AL648" s="50"/>
      <c r="AM648" s="136" t="s">
        <v>4045</v>
      </c>
      <c r="AN648" s="50">
        <v>45055</v>
      </c>
      <c r="AO648" s="136" t="s">
        <v>3832</v>
      </c>
      <c r="AP648" s="136" t="s">
        <v>483</v>
      </c>
      <c r="AQ648" s="136" t="s">
        <v>132</v>
      </c>
      <c r="AR648" s="136" t="s">
        <v>629</v>
      </c>
      <c r="AS648" s="136" t="s">
        <v>484</v>
      </c>
      <c r="AT648" s="136" t="s">
        <v>383</v>
      </c>
      <c r="AU648" s="136" t="s">
        <v>136</v>
      </c>
      <c r="AV648" s="136" t="s">
        <v>35</v>
      </c>
      <c r="AW648" s="136" t="s">
        <v>65</v>
      </c>
      <c r="AX648" s="136" t="s">
        <v>66</v>
      </c>
      <c r="AY648" s="48">
        <v>0</v>
      </c>
      <c r="AZ648" s="48">
        <v>0</v>
      </c>
      <c r="BA648" s="48">
        <v>0</v>
      </c>
      <c r="BB648" s="48">
        <v>0</v>
      </c>
      <c r="BC648" s="48">
        <v>0</v>
      </c>
    </row>
    <row r="649" spans="1:55" x14ac:dyDescent="0.3">
      <c r="A649" s="136" t="s">
        <v>465</v>
      </c>
      <c r="B649" s="136" t="s">
        <v>466</v>
      </c>
      <c r="C649" s="136" t="s">
        <v>467</v>
      </c>
      <c r="D649" s="136" t="s">
        <v>468</v>
      </c>
      <c r="E649" s="136" t="s">
        <v>469</v>
      </c>
      <c r="F649" s="136" t="s">
        <v>470</v>
      </c>
      <c r="G649" s="136" t="s">
        <v>558</v>
      </c>
      <c r="H649" s="136" t="s">
        <v>57</v>
      </c>
      <c r="I649" s="136" t="s">
        <v>559</v>
      </c>
      <c r="J649" s="136" t="s">
        <v>58</v>
      </c>
      <c r="K649" s="136" t="s">
        <v>560</v>
      </c>
      <c r="L649" s="136" t="s">
        <v>59</v>
      </c>
      <c r="M649" s="136" t="s">
        <v>596</v>
      </c>
      <c r="N649" s="136" t="s">
        <v>126</v>
      </c>
      <c r="O649" s="136" t="s">
        <v>597</v>
      </c>
      <c r="P649" s="136" t="s">
        <v>127</v>
      </c>
      <c r="Q649" s="136" t="s">
        <v>598</v>
      </c>
      <c r="R649" s="136" t="s">
        <v>128</v>
      </c>
      <c r="S649" s="136" t="s">
        <v>276</v>
      </c>
      <c r="T649" s="136" t="s">
        <v>98</v>
      </c>
      <c r="U649" s="136" t="s">
        <v>89</v>
      </c>
      <c r="V649" s="136" t="s">
        <v>1689</v>
      </c>
      <c r="W649" s="136" t="s">
        <v>4046</v>
      </c>
      <c r="X649" s="48">
        <v>998000</v>
      </c>
      <c r="Y649" s="137"/>
      <c r="Z649" s="50"/>
      <c r="AA649" s="136"/>
      <c r="AB649" s="50"/>
      <c r="AC649" s="136"/>
      <c r="AD649" s="136" t="s">
        <v>2855</v>
      </c>
      <c r="AE649" s="136" t="s">
        <v>2855</v>
      </c>
      <c r="AF649" s="136" t="s">
        <v>4047</v>
      </c>
      <c r="AG649" s="138" t="s">
        <v>3863</v>
      </c>
      <c r="AH649" s="139" t="s">
        <v>3975</v>
      </c>
      <c r="AI649" s="140"/>
      <c r="AJ649" s="136"/>
      <c r="AK649" s="136" t="s">
        <v>2855</v>
      </c>
      <c r="AL649" s="50"/>
      <c r="AM649" s="136" t="s">
        <v>4048</v>
      </c>
      <c r="AN649" s="50">
        <v>45055</v>
      </c>
      <c r="AO649" s="136" t="s">
        <v>3832</v>
      </c>
      <c r="AP649" s="136" t="s">
        <v>483</v>
      </c>
      <c r="AQ649" s="136" t="s">
        <v>132</v>
      </c>
      <c r="AR649" s="136" t="s">
        <v>629</v>
      </c>
      <c r="AS649" s="136" t="s">
        <v>484</v>
      </c>
      <c r="AT649" s="136" t="s">
        <v>383</v>
      </c>
      <c r="AU649" s="136" t="s">
        <v>136</v>
      </c>
      <c r="AV649" s="136" t="s">
        <v>35</v>
      </c>
      <c r="AW649" s="136" t="s">
        <v>65</v>
      </c>
      <c r="AX649" s="136" t="s">
        <v>66</v>
      </c>
      <c r="AY649" s="48">
        <v>0</v>
      </c>
      <c r="AZ649" s="48">
        <v>0</v>
      </c>
      <c r="BA649" s="48">
        <v>0</v>
      </c>
      <c r="BB649" s="48">
        <v>0</v>
      </c>
      <c r="BC649" s="48">
        <v>0</v>
      </c>
    </row>
    <row r="650" spans="1:55" x14ac:dyDescent="0.3">
      <c r="A650" s="136" t="s">
        <v>465</v>
      </c>
      <c r="B650" s="136" t="s">
        <v>466</v>
      </c>
      <c r="C650" s="136" t="s">
        <v>467</v>
      </c>
      <c r="D650" s="136" t="s">
        <v>468</v>
      </c>
      <c r="E650" s="136" t="s">
        <v>469</v>
      </c>
      <c r="F650" s="136" t="s">
        <v>470</v>
      </c>
      <c r="G650" s="136" t="s">
        <v>558</v>
      </c>
      <c r="H650" s="136" t="s">
        <v>57</v>
      </c>
      <c r="I650" s="136" t="s">
        <v>559</v>
      </c>
      <c r="J650" s="136" t="s">
        <v>58</v>
      </c>
      <c r="K650" s="136" t="s">
        <v>560</v>
      </c>
      <c r="L650" s="136" t="s">
        <v>59</v>
      </c>
      <c r="M650" s="136" t="s">
        <v>596</v>
      </c>
      <c r="N650" s="136" t="s">
        <v>126</v>
      </c>
      <c r="O650" s="136" t="s">
        <v>597</v>
      </c>
      <c r="P650" s="136" t="s">
        <v>127</v>
      </c>
      <c r="Q650" s="136" t="s">
        <v>598</v>
      </c>
      <c r="R650" s="136" t="s">
        <v>128</v>
      </c>
      <c r="S650" s="136" t="s">
        <v>276</v>
      </c>
      <c r="T650" s="136" t="s">
        <v>98</v>
      </c>
      <c r="U650" s="136" t="s">
        <v>90</v>
      </c>
      <c r="V650" s="136" t="s">
        <v>1702</v>
      </c>
      <c r="W650" s="136" t="s">
        <v>4049</v>
      </c>
      <c r="X650" s="48">
        <v>1480000</v>
      </c>
      <c r="Y650" s="137"/>
      <c r="Z650" s="50"/>
      <c r="AA650" s="136"/>
      <c r="AB650" s="50"/>
      <c r="AC650" s="136"/>
      <c r="AD650" s="136" t="s">
        <v>2855</v>
      </c>
      <c r="AE650" s="136" t="s">
        <v>2855</v>
      </c>
      <c r="AF650" s="136" t="s">
        <v>4050</v>
      </c>
      <c r="AG650" s="138" t="s">
        <v>3863</v>
      </c>
      <c r="AH650" s="139" t="s">
        <v>3975</v>
      </c>
      <c r="AI650" s="140"/>
      <c r="AJ650" s="136"/>
      <c r="AK650" s="136" t="s">
        <v>2855</v>
      </c>
      <c r="AL650" s="50"/>
      <c r="AM650" s="136" t="s">
        <v>4051</v>
      </c>
      <c r="AN650" s="50">
        <v>45055</v>
      </c>
      <c r="AO650" s="136" t="s">
        <v>3832</v>
      </c>
      <c r="AP650" s="136" t="s">
        <v>483</v>
      </c>
      <c r="AQ650" s="136" t="s">
        <v>132</v>
      </c>
      <c r="AR650" s="136" t="s">
        <v>629</v>
      </c>
      <c r="AS650" s="136" t="s">
        <v>484</v>
      </c>
      <c r="AT650" s="136" t="s">
        <v>383</v>
      </c>
      <c r="AU650" s="136" t="s">
        <v>136</v>
      </c>
      <c r="AV650" s="136" t="s">
        <v>35</v>
      </c>
      <c r="AW650" s="136" t="s">
        <v>65</v>
      </c>
      <c r="AX650" s="136" t="s">
        <v>66</v>
      </c>
      <c r="AY650" s="48">
        <v>0</v>
      </c>
      <c r="AZ650" s="48">
        <v>0</v>
      </c>
      <c r="BA650" s="48">
        <v>0</v>
      </c>
      <c r="BB650" s="48">
        <v>0</v>
      </c>
      <c r="BC650" s="48">
        <v>0</v>
      </c>
    </row>
    <row r="651" spans="1:55" x14ac:dyDescent="0.3">
      <c r="A651" s="136" t="s">
        <v>465</v>
      </c>
      <c r="B651" s="136" t="s">
        <v>466</v>
      </c>
      <c r="C651" s="136" t="s">
        <v>467</v>
      </c>
      <c r="D651" s="136" t="s">
        <v>468</v>
      </c>
      <c r="E651" s="136" t="s">
        <v>469</v>
      </c>
      <c r="F651" s="136" t="s">
        <v>470</v>
      </c>
      <c r="G651" s="136" t="s">
        <v>558</v>
      </c>
      <c r="H651" s="136" t="s">
        <v>57</v>
      </c>
      <c r="I651" s="136" t="s">
        <v>559</v>
      </c>
      <c r="J651" s="136" t="s">
        <v>58</v>
      </c>
      <c r="K651" s="136" t="s">
        <v>560</v>
      </c>
      <c r="L651" s="136" t="s">
        <v>59</v>
      </c>
      <c r="M651" s="136" t="s">
        <v>596</v>
      </c>
      <c r="N651" s="136" t="s">
        <v>126</v>
      </c>
      <c r="O651" s="136" t="s">
        <v>597</v>
      </c>
      <c r="P651" s="136" t="s">
        <v>127</v>
      </c>
      <c r="Q651" s="136" t="s">
        <v>598</v>
      </c>
      <c r="R651" s="136" t="s">
        <v>128</v>
      </c>
      <c r="S651" s="136" t="s">
        <v>276</v>
      </c>
      <c r="T651" s="136" t="s">
        <v>98</v>
      </c>
      <c r="U651" s="136" t="s">
        <v>90</v>
      </c>
      <c r="V651" s="136" t="s">
        <v>1702</v>
      </c>
      <c r="W651" s="136" t="s">
        <v>4052</v>
      </c>
      <c r="X651" s="48">
        <v>1495000</v>
      </c>
      <c r="Y651" s="137"/>
      <c r="Z651" s="50"/>
      <c r="AA651" s="136"/>
      <c r="AB651" s="50"/>
      <c r="AC651" s="136"/>
      <c r="AD651" s="136" t="s">
        <v>2855</v>
      </c>
      <c r="AE651" s="136" t="s">
        <v>2855</v>
      </c>
      <c r="AF651" s="136" t="s">
        <v>4053</v>
      </c>
      <c r="AG651" s="138" t="s">
        <v>3859</v>
      </c>
      <c r="AH651" s="139" t="s">
        <v>3975</v>
      </c>
      <c r="AI651" s="140"/>
      <c r="AJ651" s="136"/>
      <c r="AK651" s="136" t="s">
        <v>2855</v>
      </c>
      <c r="AL651" s="50"/>
      <c r="AM651" s="136" t="s">
        <v>4054</v>
      </c>
      <c r="AN651" s="50">
        <v>45054</v>
      </c>
      <c r="AO651" s="136" t="s">
        <v>3832</v>
      </c>
      <c r="AP651" s="136" t="s">
        <v>483</v>
      </c>
      <c r="AQ651" s="136" t="s">
        <v>132</v>
      </c>
      <c r="AR651" s="136" t="s">
        <v>629</v>
      </c>
      <c r="AS651" s="136" t="s">
        <v>484</v>
      </c>
      <c r="AT651" s="136" t="s">
        <v>383</v>
      </c>
      <c r="AU651" s="136" t="s">
        <v>136</v>
      </c>
      <c r="AV651" s="136" t="s">
        <v>35</v>
      </c>
      <c r="AW651" s="136" t="s">
        <v>65</v>
      </c>
      <c r="AX651" s="136" t="s">
        <v>66</v>
      </c>
      <c r="AY651" s="48">
        <v>0</v>
      </c>
      <c r="AZ651" s="48">
        <v>0</v>
      </c>
      <c r="BA651" s="48">
        <v>0</v>
      </c>
      <c r="BB651" s="48">
        <v>0</v>
      </c>
      <c r="BC651" s="48">
        <v>0</v>
      </c>
    </row>
    <row r="652" spans="1:55" x14ac:dyDescent="0.3">
      <c r="A652" s="136" t="s">
        <v>465</v>
      </c>
      <c r="B652" s="136" t="s">
        <v>466</v>
      </c>
      <c r="C652" s="136" t="s">
        <v>467</v>
      </c>
      <c r="D652" s="136" t="s">
        <v>468</v>
      </c>
      <c r="E652" s="136" t="s">
        <v>469</v>
      </c>
      <c r="F652" s="136" t="s">
        <v>470</v>
      </c>
      <c r="G652" s="136" t="s">
        <v>558</v>
      </c>
      <c r="H652" s="136" t="s">
        <v>57</v>
      </c>
      <c r="I652" s="136" t="s">
        <v>559</v>
      </c>
      <c r="J652" s="136" t="s">
        <v>58</v>
      </c>
      <c r="K652" s="136" t="s">
        <v>560</v>
      </c>
      <c r="L652" s="136" t="s">
        <v>59</v>
      </c>
      <c r="M652" s="136" t="s">
        <v>596</v>
      </c>
      <c r="N652" s="136" t="s">
        <v>126</v>
      </c>
      <c r="O652" s="136" t="s">
        <v>597</v>
      </c>
      <c r="P652" s="136" t="s">
        <v>127</v>
      </c>
      <c r="Q652" s="136" t="s">
        <v>598</v>
      </c>
      <c r="R652" s="136" t="s">
        <v>128</v>
      </c>
      <c r="S652" s="136" t="s">
        <v>276</v>
      </c>
      <c r="T652" s="136" t="s">
        <v>98</v>
      </c>
      <c r="U652" s="136" t="s">
        <v>90</v>
      </c>
      <c r="V652" s="136" t="s">
        <v>1702</v>
      </c>
      <c r="W652" s="136" t="s">
        <v>4055</v>
      </c>
      <c r="X652" s="48">
        <v>1490000</v>
      </c>
      <c r="Y652" s="137"/>
      <c r="Z652" s="50"/>
      <c r="AA652" s="136"/>
      <c r="AB652" s="50"/>
      <c r="AC652" s="136"/>
      <c r="AD652" s="136" t="s">
        <v>2855</v>
      </c>
      <c r="AE652" s="136" t="s">
        <v>2855</v>
      </c>
      <c r="AF652" s="136" t="s">
        <v>4056</v>
      </c>
      <c r="AG652" s="138" t="s">
        <v>3859</v>
      </c>
      <c r="AH652" s="139" t="s">
        <v>3975</v>
      </c>
      <c r="AI652" s="140"/>
      <c r="AJ652" s="136"/>
      <c r="AK652" s="136" t="s">
        <v>2855</v>
      </c>
      <c r="AL652" s="50"/>
      <c r="AM652" s="136" t="s">
        <v>4057</v>
      </c>
      <c r="AN652" s="50">
        <v>45054</v>
      </c>
      <c r="AO652" s="136" t="s">
        <v>3832</v>
      </c>
      <c r="AP652" s="136" t="s">
        <v>483</v>
      </c>
      <c r="AQ652" s="136" t="s">
        <v>132</v>
      </c>
      <c r="AR652" s="136" t="s">
        <v>629</v>
      </c>
      <c r="AS652" s="136" t="s">
        <v>484</v>
      </c>
      <c r="AT652" s="136" t="s">
        <v>383</v>
      </c>
      <c r="AU652" s="136" t="s">
        <v>136</v>
      </c>
      <c r="AV652" s="136" t="s">
        <v>35</v>
      </c>
      <c r="AW652" s="136" t="s">
        <v>65</v>
      </c>
      <c r="AX652" s="136" t="s">
        <v>66</v>
      </c>
      <c r="AY652" s="48">
        <v>0</v>
      </c>
      <c r="AZ652" s="48">
        <v>0</v>
      </c>
      <c r="BA652" s="48">
        <v>0</v>
      </c>
      <c r="BB652" s="48">
        <v>0</v>
      </c>
      <c r="BC652" s="48">
        <v>0</v>
      </c>
    </row>
    <row r="653" spans="1:55" x14ac:dyDescent="0.3">
      <c r="A653" s="136" t="s">
        <v>465</v>
      </c>
      <c r="B653" s="136" t="s">
        <v>466</v>
      </c>
      <c r="C653" s="136" t="s">
        <v>467</v>
      </c>
      <c r="D653" s="136" t="s">
        <v>468</v>
      </c>
      <c r="E653" s="136" t="s">
        <v>469</v>
      </c>
      <c r="F653" s="136" t="s">
        <v>470</v>
      </c>
      <c r="G653" s="136" t="s">
        <v>558</v>
      </c>
      <c r="H653" s="136" t="s">
        <v>57</v>
      </c>
      <c r="I653" s="136" t="s">
        <v>559</v>
      </c>
      <c r="J653" s="136" t="s">
        <v>58</v>
      </c>
      <c r="K653" s="136" t="s">
        <v>560</v>
      </c>
      <c r="L653" s="136" t="s">
        <v>59</v>
      </c>
      <c r="M653" s="136" t="s">
        <v>596</v>
      </c>
      <c r="N653" s="136" t="s">
        <v>126</v>
      </c>
      <c r="O653" s="136" t="s">
        <v>597</v>
      </c>
      <c r="P653" s="136" t="s">
        <v>127</v>
      </c>
      <c r="Q653" s="136" t="s">
        <v>598</v>
      </c>
      <c r="R653" s="136" t="s">
        <v>128</v>
      </c>
      <c r="S653" s="136" t="s">
        <v>276</v>
      </c>
      <c r="T653" s="136" t="s">
        <v>98</v>
      </c>
      <c r="U653" s="136" t="s">
        <v>90</v>
      </c>
      <c r="V653" s="136" t="s">
        <v>1702</v>
      </c>
      <c r="W653" s="136" t="s">
        <v>4058</v>
      </c>
      <c r="X653" s="48">
        <v>1500000</v>
      </c>
      <c r="Y653" s="137"/>
      <c r="Z653" s="50"/>
      <c r="AA653" s="136"/>
      <c r="AB653" s="50"/>
      <c r="AC653" s="136"/>
      <c r="AD653" s="136" t="s">
        <v>2855</v>
      </c>
      <c r="AE653" s="136" t="s">
        <v>2855</v>
      </c>
      <c r="AF653" s="136" t="s">
        <v>4059</v>
      </c>
      <c r="AG653" s="138" t="s">
        <v>3859</v>
      </c>
      <c r="AH653" s="139" t="s">
        <v>3975</v>
      </c>
      <c r="AI653" s="140"/>
      <c r="AJ653" s="136"/>
      <c r="AK653" s="136" t="s">
        <v>2855</v>
      </c>
      <c r="AL653" s="50"/>
      <c r="AM653" s="136" t="s">
        <v>4060</v>
      </c>
      <c r="AN653" s="50">
        <v>45054</v>
      </c>
      <c r="AO653" s="136" t="s">
        <v>3832</v>
      </c>
      <c r="AP653" s="136" t="s">
        <v>483</v>
      </c>
      <c r="AQ653" s="136" t="s">
        <v>132</v>
      </c>
      <c r="AR653" s="136" t="s">
        <v>629</v>
      </c>
      <c r="AS653" s="136" t="s">
        <v>484</v>
      </c>
      <c r="AT653" s="136" t="s">
        <v>383</v>
      </c>
      <c r="AU653" s="136" t="s">
        <v>136</v>
      </c>
      <c r="AV653" s="136" t="s">
        <v>35</v>
      </c>
      <c r="AW653" s="136" t="s">
        <v>65</v>
      </c>
      <c r="AX653" s="136" t="s">
        <v>66</v>
      </c>
      <c r="AY653" s="48">
        <v>0</v>
      </c>
      <c r="AZ653" s="48">
        <v>0</v>
      </c>
      <c r="BA653" s="48">
        <v>0</v>
      </c>
      <c r="BB653" s="48">
        <v>0</v>
      </c>
      <c r="BC653" s="48">
        <v>0</v>
      </c>
    </row>
    <row r="654" spans="1:55" x14ac:dyDescent="0.3">
      <c r="A654" s="136" t="s">
        <v>465</v>
      </c>
      <c r="B654" s="136" t="s">
        <v>466</v>
      </c>
      <c r="C654" s="136" t="s">
        <v>467</v>
      </c>
      <c r="D654" s="136" t="s">
        <v>468</v>
      </c>
      <c r="E654" s="136" t="s">
        <v>469</v>
      </c>
      <c r="F654" s="136" t="s">
        <v>470</v>
      </c>
      <c r="G654" s="136" t="s">
        <v>558</v>
      </c>
      <c r="H654" s="136" t="s">
        <v>57</v>
      </c>
      <c r="I654" s="136" t="s">
        <v>559</v>
      </c>
      <c r="J654" s="136" t="s">
        <v>58</v>
      </c>
      <c r="K654" s="136" t="s">
        <v>560</v>
      </c>
      <c r="L654" s="136" t="s">
        <v>59</v>
      </c>
      <c r="M654" s="136" t="s">
        <v>596</v>
      </c>
      <c r="N654" s="136" t="s">
        <v>126</v>
      </c>
      <c r="O654" s="136" t="s">
        <v>597</v>
      </c>
      <c r="P654" s="136" t="s">
        <v>127</v>
      </c>
      <c r="Q654" s="136" t="s">
        <v>631</v>
      </c>
      <c r="R654" s="136" t="s">
        <v>137</v>
      </c>
      <c r="S654" s="136" t="s">
        <v>317</v>
      </c>
      <c r="T654" s="136" t="s">
        <v>138</v>
      </c>
      <c r="U654" s="136" t="s">
        <v>140</v>
      </c>
      <c r="V654" s="136" t="s">
        <v>632</v>
      </c>
      <c r="W654" s="136" t="s">
        <v>4061</v>
      </c>
      <c r="X654" s="48">
        <v>248000</v>
      </c>
      <c r="Y654" s="137"/>
      <c r="Z654" s="50"/>
      <c r="AA654" s="136"/>
      <c r="AB654" s="50"/>
      <c r="AC654" s="136"/>
      <c r="AD654" s="136" t="s">
        <v>2855</v>
      </c>
      <c r="AE654" s="136" t="s">
        <v>2855</v>
      </c>
      <c r="AF654" s="136" t="s">
        <v>4062</v>
      </c>
      <c r="AG654" s="138" t="s">
        <v>3859</v>
      </c>
      <c r="AH654" s="139" t="s">
        <v>3975</v>
      </c>
      <c r="AI654" s="140"/>
      <c r="AJ654" s="136"/>
      <c r="AK654" s="136" t="s">
        <v>2855</v>
      </c>
      <c r="AL654" s="50"/>
      <c r="AM654" s="136" t="s">
        <v>4063</v>
      </c>
      <c r="AN654" s="50">
        <v>45054</v>
      </c>
      <c r="AO654" s="136" t="s">
        <v>3832</v>
      </c>
      <c r="AP654" s="136" t="s">
        <v>483</v>
      </c>
      <c r="AQ654" s="136" t="s">
        <v>132</v>
      </c>
      <c r="AR654" s="136" t="s">
        <v>636</v>
      </c>
      <c r="AS654" s="136" t="s">
        <v>484</v>
      </c>
      <c r="AT654" s="136" t="s">
        <v>382</v>
      </c>
      <c r="AU654" s="136" t="s">
        <v>139</v>
      </c>
      <c r="AV654" s="136" t="s">
        <v>35</v>
      </c>
      <c r="AW654" s="136" t="s">
        <v>65</v>
      </c>
      <c r="AX654" s="136" t="s">
        <v>66</v>
      </c>
      <c r="AY654" s="48">
        <v>0</v>
      </c>
      <c r="AZ654" s="48">
        <v>0</v>
      </c>
      <c r="BA654" s="48">
        <v>0</v>
      </c>
      <c r="BB654" s="48">
        <v>0</v>
      </c>
      <c r="BC654" s="48">
        <v>0</v>
      </c>
    </row>
    <row r="655" spans="1:55" x14ac:dyDescent="0.3">
      <c r="A655" s="136" t="s">
        <v>465</v>
      </c>
      <c r="B655" s="136" t="s">
        <v>466</v>
      </c>
      <c r="C655" s="136" t="s">
        <v>467</v>
      </c>
      <c r="D655" s="136" t="s">
        <v>468</v>
      </c>
      <c r="E655" s="136" t="s">
        <v>469</v>
      </c>
      <c r="F655" s="136" t="s">
        <v>470</v>
      </c>
      <c r="G655" s="136" t="s">
        <v>558</v>
      </c>
      <c r="H655" s="136" t="s">
        <v>57</v>
      </c>
      <c r="I655" s="136" t="s">
        <v>559</v>
      </c>
      <c r="J655" s="136" t="s">
        <v>58</v>
      </c>
      <c r="K655" s="136" t="s">
        <v>560</v>
      </c>
      <c r="L655" s="136" t="s">
        <v>59</v>
      </c>
      <c r="M655" s="136" t="s">
        <v>596</v>
      </c>
      <c r="N655" s="136" t="s">
        <v>126</v>
      </c>
      <c r="O655" s="136" t="s">
        <v>597</v>
      </c>
      <c r="P655" s="136" t="s">
        <v>127</v>
      </c>
      <c r="Q655" s="136" t="s">
        <v>947</v>
      </c>
      <c r="R655" s="136" t="s">
        <v>142</v>
      </c>
      <c r="S655" s="136" t="s">
        <v>318</v>
      </c>
      <c r="T655" s="136" t="s">
        <v>143</v>
      </c>
      <c r="U655" s="136" t="s">
        <v>151</v>
      </c>
      <c r="V655" s="136" t="s">
        <v>1733</v>
      </c>
      <c r="W655" s="136" t="s">
        <v>4064</v>
      </c>
      <c r="X655" s="48">
        <v>850000</v>
      </c>
      <c r="Y655" s="137"/>
      <c r="Z655" s="50"/>
      <c r="AA655" s="136"/>
      <c r="AB655" s="50"/>
      <c r="AC655" s="136"/>
      <c r="AD655" s="136" t="s">
        <v>2855</v>
      </c>
      <c r="AE655" s="136" t="s">
        <v>2855</v>
      </c>
      <c r="AF655" s="136" t="s">
        <v>4065</v>
      </c>
      <c r="AG655" s="138" t="s">
        <v>3759</v>
      </c>
      <c r="AH655" s="139" t="s">
        <v>3975</v>
      </c>
      <c r="AI655" s="140"/>
      <c r="AJ655" s="136"/>
      <c r="AK655" s="136" t="s">
        <v>2855</v>
      </c>
      <c r="AL655" s="50"/>
      <c r="AM655" s="136" t="s">
        <v>4066</v>
      </c>
      <c r="AN655" s="50">
        <v>45051</v>
      </c>
      <c r="AO655" s="136" t="s">
        <v>3832</v>
      </c>
      <c r="AP655" s="136" t="s">
        <v>483</v>
      </c>
      <c r="AQ655" s="136" t="s">
        <v>132</v>
      </c>
      <c r="AR655" s="136" t="s">
        <v>1731</v>
      </c>
      <c r="AS655" s="136" t="s">
        <v>484</v>
      </c>
      <c r="AT655" s="136" t="s">
        <v>1732</v>
      </c>
      <c r="AU655" s="136" t="s">
        <v>144</v>
      </c>
      <c r="AV655" s="136" t="s">
        <v>35</v>
      </c>
      <c r="AW655" s="136" t="s">
        <v>65</v>
      </c>
      <c r="AX655" s="136" t="s">
        <v>66</v>
      </c>
      <c r="AY655" s="48">
        <v>0</v>
      </c>
      <c r="AZ655" s="48">
        <v>0</v>
      </c>
      <c r="BA655" s="48">
        <v>0</v>
      </c>
      <c r="BB655" s="48">
        <v>0</v>
      </c>
      <c r="BC655" s="48">
        <v>0</v>
      </c>
    </row>
    <row r="656" spans="1:55" x14ac:dyDescent="0.3">
      <c r="A656" s="136" t="s">
        <v>465</v>
      </c>
      <c r="B656" s="136" t="s">
        <v>466</v>
      </c>
      <c r="C656" s="136" t="s">
        <v>467</v>
      </c>
      <c r="D656" s="136" t="s">
        <v>468</v>
      </c>
      <c r="E656" s="136" t="s">
        <v>469</v>
      </c>
      <c r="F656" s="136" t="s">
        <v>470</v>
      </c>
      <c r="G656" s="136" t="s">
        <v>558</v>
      </c>
      <c r="H656" s="136" t="s">
        <v>57</v>
      </c>
      <c r="I656" s="136" t="s">
        <v>559</v>
      </c>
      <c r="J656" s="136" t="s">
        <v>58</v>
      </c>
      <c r="K656" s="136" t="s">
        <v>560</v>
      </c>
      <c r="L656" s="136" t="s">
        <v>59</v>
      </c>
      <c r="M656" s="136" t="s">
        <v>596</v>
      </c>
      <c r="N656" s="136" t="s">
        <v>126</v>
      </c>
      <c r="O656" s="136" t="s">
        <v>597</v>
      </c>
      <c r="P656" s="136" t="s">
        <v>127</v>
      </c>
      <c r="Q656" s="136" t="s">
        <v>947</v>
      </c>
      <c r="R656" s="136" t="s">
        <v>142</v>
      </c>
      <c r="S656" s="136" t="s">
        <v>318</v>
      </c>
      <c r="T656" s="136" t="s">
        <v>143</v>
      </c>
      <c r="U656" s="136" t="s">
        <v>145</v>
      </c>
      <c r="V656" s="136" t="s">
        <v>1737</v>
      </c>
      <c r="W656" s="136" t="s">
        <v>4064</v>
      </c>
      <c r="X656" s="48">
        <v>6108000</v>
      </c>
      <c r="Y656" s="137"/>
      <c r="Z656" s="50"/>
      <c r="AA656" s="136"/>
      <c r="AB656" s="50"/>
      <c r="AC656" s="136"/>
      <c r="AD656" s="136" t="s">
        <v>2855</v>
      </c>
      <c r="AE656" s="136" t="s">
        <v>2855</v>
      </c>
      <c r="AF656" s="136" t="s">
        <v>4065</v>
      </c>
      <c r="AG656" s="138" t="s">
        <v>3759</v>
      </c>
      <c r="AH656" s="139" t="s">
        <v>3975</v>
      </c>
      <c r="AI656" s="140"/>
      <c r="AJ656" s="136"/>
      <c r="AK656" s="136" t="s">
        <v>2855</v>
      </c>
      <c r="AL656" s="50"/>
      <c r="AM656" s="136" t="s">
        <v>4066</v>
      </c>
      <c r="AN656" s="50">
        <v>45051</v>
      </c>
      <c r="AO656" s="136" t="s">
        <v>3832</v>
      </c>
      <c r="AP656" s="136" t="s">
        <v>483</v>
      </c>
      <c r="AQ656" s="136" t="s">
        <v>132</v>
      </c>
      <c r="AR656" s="136" t="s">
        <v>1731</v>
      </c>
      <c r="AS656" s="136" t="s">
        <v>484</v>
      </c>
      <c r="AT656" s="136" t="s">
        <v>1732</v>
      </c>
      <c r="AU656" s="136" t="s">
        <v>144</v>
      </c>
      <c r="AV656" s="136" t="s">
        <v>35</v>
      </c>
      <c r="AW656" s="136" t="s">
        <v>65</v>
      </c>
      <c r="AX656" s="136" t="s">
        <v>66</v>
      </c>
      <c r="AY656" s="48">
        <v>0</v>
      </c>
      <c r="AZ656" s="48">
        <v>0</v>
      </c>
      <c r="BA656" s="48">
        <v>0</v>
      </c>
      <c r="BB656" s="48">
        <v>0</v>
      </c>
      <c r="BC656" s="48">
        <v>0</v>
      </c>
    </row>
    <row r="657" spans="1:55" x14ac:dyDescent="0.3">
      <c r="A657" s="136" t="s">
        <v>465</v>
      </c>
      <c r="B657" s="136" t="s">
        <v>466</v>
      </c>
      <c r="C657" s="136" t="s">
        <v>467</v>
      </c>
      <c r="D657" s="136" t="s">
        <v>468</v>
      </c>
      <c r="E657" s="136" t="s">
        <v>469</v>
      </c>
      <c r="F657" s="136" t="s">
        <v>470</v>
      </c>
      <c r="G657" s="136" t="s">
        <v>558</v>
      </c>
      <c r="H657" s="136" t="s">
        <v>57</v>
      </c>
      <c r="I657" s="136" t="s">
        <v>559</v>
      </c>
      <c r="J657" s="136" t="s">
        <v>58</v>
      </c>
      <c r="K657" s="136" t="s">
        <v>560</v>
      </c>
      <c r="L657" s="136" t="s">
        <v>59</v>
      </c>
      <c r="M657" s="136" t="s">
        <v>596</v>
      </c>
      <c r="N657" s="136" t="s">
        <v>126</v>
      </c>
      <c r="O657" s="136" t="s">
        <v>597</v>
      </c>
      <c r="P657" s="136" t="s">
        <v>127</v>
      </c>
      <c r="Q657" s="136" t="s">
        <v>947</v>
      </c>
      <c r="R657" s="136" t="s">
        <v>142</v>
      </c>
      <c r="S657" s="136" t="s">
        <v>318</v>
      </c>
      <c r="T657" s="136" t="s">
        <v>143</v>
      </c>
      <c r="U657" s="136" t="s">
        <v>151</v>
      </c>
      <c r="V657" s="136" t="s">
        <v>1733</v>
      </c>
      <c r="W657" s="136" t="s">
        <v>4067</v>
      </c>
      <c r="X657" s="48">
        <v>2274500</v>
      </c>
      <c r="Y657" s="137"/>
      <c r="Z657" s="50"/>
      <c r="AA657" s="136"/>
      <c r="AB657" s="50"/>
      <c r="AC657" s="136"/>
      <c r="AD657" s="136" t="s">
        <v>2855</v>
      </c>
      <c r="AE657" s="136" t="s">
        <v>2855</v>
      </c>
      <c r="AF657" s="136" t="s">
        <v>4068</v>
      </c>
      <c r="AG657" s="138" t="s">
        <v>3601</v>
      </c>
      <c r="AH657" s="139" t="s">
        <v>3975</v>
      </c>
      <c r="AI657" s="140"/>
      <c r="AJ657" s="136"/>
      <c r="AK657" s="136" t="s">
        <v>2855</v>
      </c>
      <c r="AL657" s="50"/>
      <c r="AM657" s="136" t="s">
        <v>4069</v>
      </c>
      <c r="AN657" s="50">
        <v>45034</v>
      </c>
      <c r="AO657" s="136" t="s">
        <v>3832</v>
      </c>
      <c r="AP657" s="136" t="s">
        <v>483</v>
      </c>
      <c r="AQ657" s="136" t="s">
        <v>132</v>
      </c>
      <c r="AR657" s="136" t="s">
        <v>1731</v>
      </c>
      <c r="AS657" s="136" t="s">
        <v>484</v>
      </c>
      <c r="AT657" s="136" t="s">
        <v>1732</v>
      </c>
      <c r="AU657" s="136" t="s">
        <v>144</v>
      </c>
      <c r="AV657" s="136" t="s">
        <v>35</v>
      </c>
      <c r="AW657" s="136" t="s">
        <v>65</v>
      </c>
      <c r="AX657" s="136" t="s">
        <v>66</v>
      </c>
      <c r="AY657" s="48">
        <v>0</v>
      </c>
      <c r="AZ657" s="48">
        <v>0</v>
      </c>
      <c r="BA657" s="48">
        <v>0</v>
      </c>
      <c r="BB657" s="48">
        <v>0</v>
      </c>
      <c r="BC657" s="48">
        <v>0</v>
      </c>
    </row>
    <row r="658" spans="1:55" x14ac:dyDescent="0.3">
      <c r="A658" s="136" t="s">
        <v>465</v>
      </c>
      <c r="B658" s="136" t="s">
        <v>466</v>
      </c>
      <c r="C658" s="136" t="s">
        <v>467</v>
      </c>
      <c r="D658" s="136" t="s">
        <v>468</v>
      </c>
      <c r="E658" s="136" t="s">
        <v>469</v>
      </c>
      <c r="F658" s="136" t="s">
        <v>470</v>
      </c>
      <c r="G658" s="136" t="s">
        <v>558</v>
      </c>
      <c r="H658" s="136" t="s">
        <v>57</v>
      </c>
      <c r="I658" s="136" t="s">
        <v>559</v>
      </c>
      <c r="J658" s="136" t="s">
        <v>58</v>
      </c>
      <c r="K658" s="136" t="s">
        <v>560</v>
      </c>
      <c r="L658" s="136" t="s">
        <v>59</v>
      </c>
      <c r="M658" s="136" t="s">
        <v>596</v>
      </c>
      <c r="N658" s="136" t="s">
        <v>126</v>
      </c>
      <c r="O658" s="136" t="s">
        <v>597</v>
      </c>
      <c r="P658" s="136" t="s">
        <v>127</v>
      </c>
      <c r="Q658" s="136" t="s">
        <v>947</v>
      </c>
      <c r="R658" s="136" t="s">
        <v>142</v>
      </c>
      <c r="S658" s="136" t="s">
        <v>318</v>
      </c>
      <c r="T658" s="136" t="s">
        <v>143</v>
      </c>
      <c r="U658" s="136" t="s">
        <v>145</v>
      </c>
      <c r="V658" s="136" t="s">
        <v>1737</v>
      </c>
      <c r="W658" s="136" t="s">
        <v>4070</v>
      </c>
      <c r="X658" s="48">
        <v>1555300</v>
      </c>
      <c r="Y658" s="137"/>
      <c r="Z658" s="50"/>
      <c r="AA658" s="136"/>
      <c r="AB658" s="50"/>
      <c r="AC658" s="136"/>
      <c r="AD658" s="136" t="s">
        <v>2855</v>
      </c>
      <c r="AE658" s="136" t="s">
        <v>2855</v>
      </c>
      <c r="AF658" s="136" t="s">
        <v>4071</v>
      </c>
      <c r="AG658" s="138" t="s">
        <v>4072</v>
      </c>
      <c r="AH658" s="139" t="s">
        <v>3975</v>
      </c>
      <c r="AI658" s="140"/>
      <c r="AJ658" s="136"/>
      <c r="AK658" s="136" t="s">
        <v>2855</v>
      </c>
      <c r="AL658" s="50"/>
      <c r="AM658" s="136" t="s">
        <v>4073</v>
      </c>
      <c r="AN658" s="50">
        <v>45041</v>
      </c>
      <c r="AO658" s="136" t="s">
        <v>3832</v>
      </c>
      <c r="AP658" s="136" t="s">
        <v>483</v>
      </c>
      <c r="AQ658" s="136" t="s">
        <v>132</v>
      </c>
      <c r="AR658" s="136" t="s">
        <v>1731</v>
      </c>
      <c r="AS658" s="136" t="s">
        <v>484</v>
      </c>
      <c r="AT658" s="136" t="s">
        <v>1732</v>
      </c>
      <c r="AU658" s="136" t="s">
        <v>144</v>
      </c>
      <c r="AV658" s="136" t="s">
        <v>35</v>
      </c>
      <c r="AW658" s="136" t="s">
        <v>65</v>
      </c>
      <c r="AX658" s="136" t="s">
        <v>66</v>
      </c>
      <c r="AY658" s="48">
        <v>0</v>
      </c>
      <c r="AZ658" s="48">
        <v>0</v>
      </c>
      <c r="BA658" s="48">
        <v>0</v>
      </c>
      <c r="BB658" s="48">
        <v>0</v>
      </c>
      <c r="BC658" s="48">
        <v>0</v>
      </c>
    </row>
    <row r="659" spans="1:55" x14ac:dyDescent="0.3">
      <c r="A659" s="136" t="s">
        <v>465</v>
      </c>
      <c r="B659" s="136" t="s">
        <v>466</v>
      </c>
      <c r="C659" s="136" t="s">
        <v>467</v>
      </c>
      <c r="D659" s="136" t="s">
        <v>468</v>
      </c>
      <c r="E659" s="136" t="s">
        <v>469</v>
      </c>
      <c r="F659" s="136" t="s">
        <v>470</v>
      </c>
      <c r="G659" s="136" t="s">
        <v>558</v>
      </c>
      <c r="H659" s="136" t="s">
        <v>57</v>
      </c>
      <c r="I659" s="136" t="s">
        <v>559</v>
      </c>
      <c r="J659" s="136" t="s">
        <v>58</v>
      </c>
      <c r="K659" s="136" t="s">
        <v>560</v>
      </c>
      <c r="L659" s="136" t="s">
        <v>59</v>
      </c>
      <c r="M659" s="136" t="s">
        <v>596</v>
      </c>
      <c r="N659" s="136" t="s">
        <v>126</v>
      </c>
      <c r="O659" s="136" t="s">
        <v>597</v>
      </c>
      <c r="P659" s="136" t="s">
        <v>127</v>
      </c>
      <c r="Q659" s="136" t="s">
        <v>947</v>
      </c>
      <c r="R659" s="136" t="s">
        <v>142</v>
      </c>
      <c r="S659" s="136" t="s">
        <v>318</v>
      </c>
      <c r="T659" s="136" t="s">
        <v>143</v>
      </c>
      <c r="U659" s="136" t="s">
        <v>151</v>
      </c>
      <c r="V659" s="136" t="s">
        <v>1733</v>
      </c>
      <c r="W659" s="136" t="s">
        <v>4074</v>
      </c>
      <c r="X659" s="48">
        <v>557500</v>
      </c>
      <c r="Y659" s="137"/>
      <c r="Z659" s="50"/>
      <c r="AA659" s="136"/>
      <c r="AB659" s="50"/>
      <c r="AC659" s="136"/>
      <c r="AD659" s="136" t="s">
        <v>2855</v>
      </c>
      <c r="AE659" s="136" t="s">
        <v>2855</v>
      </c>
      <c r="AF659" s="136" t="s">
        <v>4075</v>
      </c>
      <c r="AG659" s="138" t="s">
        <v>3776</v>
      </c>
      <c r="AH659" s="139" t="s">
        <v>3975</v>
      </c>
      <c r="AI659" s="140"/>
      <c r="AJ659" s="136"/>
      <c r="AK659" s="136" t="s">
        <v>2855</v>
      </c>
      <c r="AL659" s="50"/>
      <c r="AM659" s="136" t="s">
        <v>4076</v>
      </c>
      <c r="AN659" s="50">
        <v>45061</v>
      </c>
      <c r="AO659" s="136" t="s">
        <v>3832</v>
      </c>
      <c r="AP659" s="136" t="s">
        <v>483</v>
      </c>
      <c r="AQ659" s="136" t="s">
        <v>132</v>
      </c>
      <c r="AR659" s="136" t="s">
        <v>1731</v>
      </c>
      <c r="AS659" s="136" t="s">
        <v>484</v>
      </c>
      <c r="AT659" s="136" t="s">
        <v>1732</v>
      </c>
      <c r="AU659" s="136" t="s">
        <v>144</v>
      </c>
      <c r="AV659" s="136" t="s">
        <v>35</v>
      </c>
      <c r="AW659" s="136" t="s">
        <v>65</v>
      </c>
      <c r="AX659" s="136" t="s">
        <v>66</v>
      </c>
      <c r="AY659" s="48">
        <v>0</v>
      </c>
      <c r="AZ659" s="48">
        <v>0</v>
      </c>
      <c r="BA659" s="48">
        <v>0</v>
      </c>
      <c r="BB659" s="48">
        <v>0</v>
      </c>
      <c r="BC659" s="48">
        <v>0</v>
      </c>
    </row>
    <row r="660" spans="1:55" x14ac:dyDescent="0.3">
      <c r="A660" s="136" t="s">
        <v>465</v>
      </c>
      <c r="B660" s="136" t="s">
        <v>466</v>
      </c>
      <c r="C660" s="136" t="s">
        <v>467</v>
      </c>
      <c r="D660" s="136" t="s">
        <v>468</v>
      </c>
      <c r="E660" s="136" t="s">
        <v>469</v>
      </c>
      <c r="F660" s="136" t="s">
        <v>470</v>
      </c>
      <c r="G660" s="136" t="s">
        <v>558</v>
      </c>
      <c r="H660" s="136" t="s">
        <v>57</v>
      </c>
      <c r="I660" s="136" t="s">
        <v>559</v>
      </c>
      <c r="J660" s="136" t="s">
        <v>58</v>
      </c>
      <c r="K660" s="136" t="s">
        <v>560</v>
      </c>
      <c r="L660" s="136" t="s">
        <v>59</v>
      </c>
      <c r="M660" s="136" t="s">
        <v>596</v>
      </c>
      <c r="N660" s="136" t="s">
        <v>126</v>
      </c>
      <c r="O660" s="136" t="s">
        <v>597</v>
      </c>
      <c r="P660" s="136" t="s">
        <v>127</v>
      </c>
      <c r="Q660" s="136" t="s">
        <v>947</v>
      </c>
      <c r="R660" s="136" t="s">
        <v>142</v>
      </c>
      <c r="S660" s="136" t="s">
        <v>318</v>
      </c>
      <c r="T660" s="136" t="s">
        <v>143</v>
      </c>
      <c r="U660" s="136" t="s">
        <v>145</v>
      </c>
      <c r="V660" s="136" t="s">
        <v>1737</v>
      </c>
      <c r="W660" s="136" t="s">
        <v>4077</v>
      </c>
      <c r="X660" s="48">
        <v>150000</v>
      </c>
      <c r="Y660" s="137"/>
      <c r="Z660" s="50"/>
      <c r="AA660" s="136"/>
      <c r="AB660" s="50"/>
      <c r="AC660" s="136"/>
      <c r="AD660" s="136" t="s">
        <v>2855</v>
      </c>
      <c r="AE660" s="136" t="s">
        <v>2855</v>
      </c>
      <c r="AF660" s="136" t="s">
        <v>4078</v>
      </c>
      <c r="AG660" s="138" t="s">
        <v>4079</v>
      </c>
      <c r="AH660" s="139" t="s">
        <v>3975</v>
      </c>
      <c r="AI660" s="140"/>
      <c r="AJ660" s="136"/>
      <c r="AK660" s="136" t="s">
        <v>2855</v>
      </c>
      <c r="AL660" s="50"/>
      <c r="AM660" s="136" t="s">
        <v>4080</v>
      </c>
      <c r="AN660" s="50">
        <v>45031</v>
      </c>
      <c r="AO660" s="136" t="s">
        <v>3832</v>
      </c>
      <c r="AP660" s="136" t="s">
        <v>483</v>
      </c>
      <c r="AQ660" s="136" t="s">
        <v>132</v>
      </c>
      <c r="AR660" s="136" t="s">
        <v>1731</v>
      </c>
      <c r="AS660" s="136" t="s">
        <v>484</v>
      </c>
      <c r="AT660" s="136" t="s">
        <v>1732</v>
      </c>
      <c r="AU660" s="136" t="s">
        <v>144</v>
      </c>
      <c r="AV660" s="136" t="s">
        <v>35</v>
      </c>
      <c r="AW660" s="136" t="s">
        <v>65</v>
      </c>
      <c r="AX660" s="136" t="s">
        <v>66</v>
      </c>
      <c r="AY660" s="48">
        <v>0</v>
      </c>
      <c r="AZ660" s="48">
        <v>0</v>
      </c>
      <c r="BA660" s="48">
        <v>0</v>
      </c>
      <c r="BB660" s="48">
        <v>0</v>
      </c>
      <c r="BC660" s="48">
        <v>0</v>
      </c>
    </row>
    <row r="661" spans="1:55" x14ac:dyDescent="0.3">
      <c r="A661" s="136" t="s">
        <v>465</v>
      </c>
      <c r="B661" s="136" t="s">
        <v>466</v>
      </c>
      <c r="C661" s="136" t="s">
        <v>467</v>
      </c>
      <c r="D661" s="136" t="s">
        <v>468</v>
      </c>
      <c r="E661" s="136" t="s">
        <v>469</v>
      </c>
      <c r="F661" s="136" t="s">
        <v>470</v>
      </c>
      <c r="G661" s="136" t="s">
        <v>558</v>
      </c>
      <c r="H661" s="136" t="s">
        <v>57</v>
      </c>
      <c r="I661" s="136" t="s">
        <v>559</v>
      </c>
      <c r="J661" s="136" t="s">
        <v>58</v>
      </c>
      <c r="K661" s="136" t="s">
        <v>560</v>
      </c>
      <c r="L661" s="136" t="s">
        <v>59</v>
      </c>
      <c r="M661" s="136" t="s">
        <v>596</v>
      </c>
      <c r="N661" s="136" t="s">
        <v>126</v>
      </c>
      <c r="O661" s="136" t="s">
        <v>597</v>
      </c>
      <c r="P661" s="136" t="s">
        <v>127</v>
      </c>
      <c r="Q661" s="136" t="s">
        <v>947</v>
      </c>
      <c r="R661" s="136" t="s">
        <v>142</v>
      </c>
      <c r="S661" s="136" t="s">
        <v>318</v>
      </c>
      <c r="T661" s="136" t="s">
        <v>143</v>
      </c>
      <c r="U661" s="136" t="s">
        <v>203</v>
      </c>
      <c r="V661" s="136" t="s">
        <v>1727</v>
      </c>
      <c r="W661" s="136" t="s">
        <v>4081</v>
      </c>
      <c r="X661" s="48">
        <v>436000</v>
      </c>
      <c r="Y661" s="137"/>
      <c r="Z661" s="50"/>
      <c r="AA661" s="136"/>
      <c r="AB661" s="50"/>
      <c r="AC661" s="136"/>
      <c r="AD661" s="136" t="s">
        <v>2855</v>
      </c>
      <c r="AE661" s="136" t="s">
        <v>2855</v>
      </c>
      <c r="AF661" s="136" t="s">
        <v>4082</v>
      </c>
      <c r="AG661" s="138" t="s">
        <v>4083</v>
      </c>
      <c r="AH661" s="139" t="s">
        <v>3975</v>
      </c>
      <c r="AI661" s="140"/>
      <c r="AJ661" s="136"/>
      <c r="AK661" s="136" t="s">
        <v>2855</v>
      </c>
      <c r="AL661" s="50"/>
      <c r="AM661" s="136" t="s">
        <v>4084</v>
      </c>
      <c r="AN661" s="50">
        <v>45064</v>
      </c>
      <c r="AO661" s="136" t="s">
        <v>3832</v>
      </c>
      <c r="AP661" s="136" t="s">
        <v>483</v>
      </c>
      <c r="AQ661" s="136" t="s">
        <v>132</v>
      </c>
      <c r="AR661" s="136" t="s">
        <v>1731</v>
      </c>
      <c r="AS661" s="136" t="s">
        <v>484</v>
      </c>
      <c r="AT661" s="136" t="s">
        <v>1732</v>
      </c>
      <c r="AU661" s="136" t="s">
        <v>144</v>
      </c>
      <c r="AV661" s="136" t="s">
        <v>35</v>
      </c>
      <c r="AW661" s="136" t="s">
        <v>65</v>
      </c>
      <c r="AX661" s="136" t="s">
        <v>66</v>
      </c>
      <c r="AY661" s="48">
        <v>0</v>
      </c>
      <c r="AZ661" s="48">
        <v>0</v>
      </c>
      <c r="BA661" s="48">
        <v>0</v>
      </c>
      <c r="BB661" s="48">
        <v>2100</v>
      </c>
      <c r="BC661" s="48">
        <v>0</v>
      </c>
    </row>
    <row r="662" spans="1:55" x14ac:dyDescent="0.3">
      <c r="A662" s="136" t="s">
        <v>465</v>
      </c>
      <c r="B662" s="136" t="s">
        <v>466</v>
      </c>
      <c r="C662" s="136" t="s">
        <v>467</v>
      </c>
      <c r="D662" s="136" t="s">
        <v>468</v>
      </c>
      <c r="E662" s="136" t="s">
        <v>469</v>
      </c>
      <c r="F662" s="136" t="s">
        <v>470</v>
      </c>
      <c r="G662" s="136" t="s">
        <v>558</v>
      </c>
      <c r="H662" s="136" t="s">
        <v>57</v>
      </c>
      <c r="I662" s="136" t="s">
        <v>559</v>
      </c>
      <c r="J662" s="136" t="s">
        <v>58</v>
      </c>
      <c r="K662" s="136" t="s">
        <v>560</v>
      </c>
      <c r="L662" s="136" t="s">
        <v>59</v>
      </c>
      <c r="M662" s="136" t="s">
        <v>596</v>
      </c>
      <c r="N662" s="136" t="s">
        <v>126</v>
      </c>
      <c r="O662" s="136" t="s">
        <v>597</v>
      </c>
      <c r="P662" s="136" t="s">
        <v>127</v>
      </c>
      <c r="Q662" s="136" t="s">
        <v>947</v>
      </c>
      <c r="R662" s="136" t="s">
        <v>142</v>
      </c>
      <c r="S662" s="136" t="s">
        <v>318</v>
      </c>
      <c r="T662" s="136" t="s">
        <v>143</v>
      </c>
      <c r="U662" s="136" t="s">
        <v>145</v>
      </c>
      <c r="V662" s="136" t="s">
        <v>1737</v>
      </c>
      <c r="W662" s="136" t="s">
        <v>4085</v>
      </c>
      <c r="X662" s="48">
        <v>1510000</v>
      </c>
      <c r="Y662" s="137"/>
      <c r="Z662" s="50"/>
      <c r="AA662" s="136"/>
      <c r="AB662" s="50"/>
      <c r="AC662" s="136"/>
      <c r="AD662" s="136" t="s">
        <v>2855</v>
      </c>
      <c r="AE662" s="136" t="s">
        <v>2855</v>
      </c>
      <c r="AF662" s="136" t="s">
        <v>4086</v>
      </c>
      <c r="AG662" s="138" t="s">
        <v>4087</v>
      </c>
      <c r="AH662" s="139" t="s">
        <v>3975</v>
      </c>
      <c r="AI662" s="140"/>
      <c r="AJ662" s="136"/>
      <c r="AK662" s="136" t="s">
        <v>2855</v>
      </c>
      <c r="AL662" s="50"/>
      <c r="AM662" s="136" t="s">
        <v>4088</v>
      </c>
      <c r="AN662" s="50">
        <v>45068</v>
      </c>
      <c r="AO662" s="136" t="s">
        <v>3832</v>
      </c>
      <c r="AP662" s="136" t="s">
        <v>483</v>
      </c>
      <c r="AQ662" s="136" t="s">
        <v>132</v>
      </c>
      <c r="AR662" s="136" t="s">
        <v>1731</v>
      </c>
      <c r="AS662" s="136" t="s">
        <v>484</v>
      </c>
      <c r="AT662" s="136" t="s">
        <v>1732</v>
      </c>
      <c r="AU662" s="136" t="s">
        <v>144</v>
      </c>
      <c r="AV662" s="136" t="s">
        <v>35</v>
      </c>
      <c r="AW662" s="136" t="s">
        <v>65</v>
      </c>
      <c r="AX662" s="136" t="s">
        <v>66</v>
      </c>
      <c r="AY662" s="48">
        <v>0</v>
      </c>
      <c r="AZ662" s="48">
        <v>0</v>
      </c>
      <c r="BA662" s="48">
        <v>0</v>
      </c>
      <c r="BB662" s="48">
        <v>600</v>
      </c>
      <c r="BC662" s="48">
        <v>0</v>
      </c>
    </row>
    <row r="663" spans="1:55" x14ac:dyDescent="0.3">
      <c r="A663" s="136" t="s">
        <v>465</v>
      </c>
      <c r="B663" s="136" t="s">
        <v>466</v>
      </c>
      <c r="C663" s="136" t="s">
        <v>467</v>
      </c>
      <c r="D663" s="136" t="s">
        <v>468</v>
      </c>
      <c r="E663" s="136" t="s">
        <v>469</v>
      </c>
      <c r="F663" s="136" t="s">
        <v>470</v>
      </c>
      <c r="G663" s="136" t="s">
        <v>558</v>
      </c>
      <c r="H663" s="136" t="s">
        <v>57</v>
      </c>
      <c r="I663" s="136" t="s">
        <v>559</v>
      </c>
      <c r="J663" s="136" t="s">
        <v>58</v>
      </c>
      <c r="K663" s="136" t="s">
        <v>637</v>
      </c>
      <c r="L663" s="136" t="s">
        <v>78</v>
      </c>
      <c r="M663" s="136" t="s">
        <v>836</v>
      </c>
      <c r="N663" s="136" t="s">
        <v>102</v>
      </c>
      <c r="O663" s="136" t="s">
        <v>562</v>
      </c>
      <c r="P663" s="136" t="s">
        <v>103</v>
      </c>
      <c r="Q663" s="136" t="s">
        <v>582</v>
      </c>
      <c r="R663" s="136" t="s">
        <v>955</v>
      </c>
      <c r="S663" s="136" t="s">
        <v>274</v>
      </c>
      <c r="T663" s="136" t="s">
        <v>41</v>
      </c>
      <c r="U663" s="136" t="s">
        <v>4095</v>
      </c>
      <c r="V663" s="136" t="s">
        <v>4096</v>
      </c>
      <c r="W663" s="136" t="s">
        <v>4097</v>
      </c>
      <c r="X663" s="48">
        <v>1240000</v>
      </c>
      <c r="Y663" s="137"/>
      <c r="Z663" s="50"/>
      <c r="AA663" s="136"/>
      <c r="AB663" s="50"/>
      <c r="AC663" s="136"/>
      <c r="AD663" s="136" t="s">
        <v>2855</v>
      </c>
      <c r="AE663" s="136" t="s">
        <v>2855</v>
      </c>
      <c r="AF663" s="136" t="s">
        <v>4098</v>
      </c>
      <c r="AG663" s="138" t="s">
        <v>3780</v>
      </c>
      <c r="AH663" s="139" t="s">
        <v>3975</v>
      </c>
      <c r="AI663" s="140"/>
      <c r="AJ663" s="136"/>
      <c r="AK663" s="136" t="s">
        <v>2855</v>
      </c>
      <c r="AL663" s="50"/>
      <c r="AM663" s="136" t="s">
        <v>4099</v>
      </c>
      <c r="AN663" s="50">
        <v>45063</v>
      </c>
      <c r="AO663" s="136" t="s">
        <v>3832</v>
      </c>
      <c r="AP663" s="136" t="s">
        <v>483</v>
      </c>
      <c r="AQ663" s="136" t="s">
        <v>39</v>
      </c>
      <c r="AR663" s="136" t="s">
        <v>495</v>
      </c>
      <c r="AS663" s="136" t="s">
        <v>484</v>
      </c>
      <c r="AT663" s="136" t="s">
        <v>2180</v>
      </c>
      <c r="AU663" s="136" t="s">
        <v>1475</v>
      </c>
      <c r="AV663" s="136" t="s">
        <v>35</v>
      </c>
      <c r="AW663" s="136" t="s">
        <v>82</v>
      </c>
      <c r="AX663" s="136" t="s">
        <v>96</v>
      </c>
      <c r="AY663" s="48">
        <v>0</v>
      </c>
      <c r="AZ663" s="48">
        <v>0</v>
      </c>
      <c r="BA663" s="48">
        <v>0</v>
      </c>
      <c r="BB663" s="48">
        <v>0</v>
      </c>
      <c r="BC663" s="48">
        <v>0</v>
      </c>
    </row>
    <row r="664" spans="1:55" x14ac:dyDescent="0.3">
      <c r="A664" s="136" t="s">
        <v>465</v>
      </c>
      <c r="B664" s="136" t="s">
        <v>466</v>
      </c>
      <c r="C664" s="136" t="s">
        <v>467</v>
      </c>
      <c r="D664" s="136" t="s">
        <v>468</v>
      </c>
      <c r="E664" s="136" t="s">
        <v>469</v>
      </c>
      <c r="F664" s="136" t="s">
        <v>470</v>
      </c>
      <c r="G664" s="136" t="s">
        <v>558</v>
      </c>
      <c r="H664" s="136" t="s">
        <v>57</v>
      </c>
      <c r="I664" s="136" t="s">
        <v>559</v>
      </c>
      <c r="J664" s="136" t="s">
        <v>58</v>
      </c>
      <c r="K664" s="136" t="s">
        <v>637</v>
      </c>
      <c r="L664" s="136" t="s">
        <v>78</v>
      </c>
      <c r="M664" s="136" t="s">
        <v>836</v>
      </c>
      <c r="N664" s="136" t="s">
        <v>102</v>
      </c>
      <c r="O664" s="136" t="s">
        <v>562</v>
      </c>
      <c r="P664" s="136" t="s">
        <v>103</v>
      </c>
      <c r="Q664" s="136" t="s">
        <v>759</v>
      </c>
      <c r="R664" s="136" t="s">
        <v>956</v>
      </c>
      <c r="S664" s="136" t="s">
        <v>274</v>
      </c>
      <c r="T664" s="136" t="s">
        <v>41</v>
      </c>
      <c r="U664" s="136" t="s">
        <v>4100</v>
      </c>
      <c r="V664" s="136" t="s">
        <v>4101</v>
      </c>
      <c r="W664" s="136" t="s">
        <v>4102</v>
      </c>
      <c r="X664" s="48">
        <v>1460000</v>
      </c>
      <c r="Y664" s="137"/>
      <c r="Z664" s="50"/>
      <c r="AA664" s="136"/>
      <c r="AB664" s="50"/>
      <c r="AC664" s="136"/>
      <c r="AD664" s="136" t="s">
        <v>2855</v>
      </c>
      <c r="AE664" s="136" t="s">
        <v>2855</v>
      </c>
      <c r="AF664" s="136" t="s">
        <v>4103</v>
      </c>
      <c r="AG664" s="138" t="s">
        <v>3776</v>
      </c>
      <c r="AH664" s="139" t="s">
        <v>3975</v>
      </c>
      <c r="AI664" s="140"/>
      <c r="AJ664" s="136"/>
      <c r="AK664" s="136" t="s">
        <v>2855</v>
      </c>
      <c r="AL664" s="50"/>
      <c r="AM664" s="136" t="s">
        <v>4104</v>
      </c>
      <c r="AN664" s="50">
        <v>45061</v>
      </c>
      <c r="AO664" s="136" t="s">
        <v>3832</v>
      </c>
      <c r="AP664" s="136" t="s">
        <v>483</v>
      </c>
      <c r="AQ664" s="136" t="s">
        <v>39</v>
      </c>
      <c r="AR664" s="136" t="s">
        <v>495</v>
      </c>
      <c r="AS664" s="136" t="s">
        <v>484</v>
      </c>
      <c r="AT664" s="136" t="s">
        <v>3723</v>
      </c>
      <c r="AU664" s="136" t="s">
        <v>1478</v>
      </c>
      <c r="AV664" s="136" t="s">
        <v>35</v>
      </c>
      <c r="AW664" s="136" t="s">
        <v>82</v>
      </c>
      <c r="AX664" s="136" t="s">
        <v>96</v>
      </c>
      <c r="AY664" s="48">
        <v>0</v>
      </c>
      <c r="AZ664" s="48">
        <v>0</v>
      </c>
      <c r="BA664" s="48">
        <v>0</v>
      </c>
      <c r="BB664" s="48">
        <v>0</v>
      </c>
      <c r="BC664" s="48">
        <v>0</v>
      </c>
    </row>
    <row r="665" spans="1:55" x14ac:dyDescent="0.3">
      <c r="A665" s="136" t="s">
        <v>465</v>
      </c>
      <c r="B665" s="136" t="s">
        <v>466</v>
      </c>
      <c r="C665" s="136" t="s">
        <v>467</v>
      </c>
      <c r="D665" s="136" t="s">
        <v>468</v>
      </c>
      <c r="E665" s="136" t="s">
        <v>469</v>
      </c>
      <c r="F665" s="136" t="s">
        <v>470</v>
      </c>
      <c r="G665" s="136" t="s">
        <v>558</v>
      </c>
      <c r="H665" s="136" t="s">
        <v>57</v>
      </c>
      <c r="I665" s="136" t="s">
        <v>559</v>
      </c>
      <c r="J665" s="136" t="s">
        <v>58</v>
      </c>
      <c r="K665" s="136" t="s">
        <v>637</v>
      </c>
      <c r="L665" s="136" t="s">
        <v>78</v>
      </c>
      <c r="M665" s="136" t="s">
        <v>638</v>
      </c>
      <c r="N665" s="136" t="s">
        <v>79</v>
      </c>
      <c r="O665" s="136" t="s">
        <v>562</v>
      </c>
      <c r="P665" s="136" t="s">
        <v>80</v>
      </c>
      <c r="Q665" s="136" t="s">
        <v>503</v>
      </c>
      <c r="R665" s="136" t="s">
        <v>639</v>
      </c>
      <c r="S665" s="136" t="s">
        <v>274</v>
      </c>
      <c r="T665" s="136" t="s">
        <v>41</v>
      </c>
      <c r="U665" s="136" t="s">
        <v>3673</v>
      </c>
      <c r="V665" s="136" t="s">
        <v>3674</v>
      </c>
      <c r="W665" s="136" t="s">
        <v>4089</v>
      </c>
      <c r="X665" s="48">
        <v>12909700</v>
      </c>
      <c r="Y665" s="137"/>
      <c r="Z665" s="50"/>
      <c r="AA665" s="136"/>
      <c r="AB665" s="50"/>
      <c r="AC665" s="136"/>
      <c r="AD665" s="136" t="s">
        <v>2855</v>
      </c>
      <c r="AE665" s="136" t="s">
        <v>2855</v>
      </c>
      <c r="AF665" s="136" t="s">
        <v>4090</v>
      </c>
      <c r="AG665" s="138" t="s">
        <v>4001</v>
      </c>
      <c r="AH665" s="139" t="s">
        <v>3975</v>
      </c>
      <c r="AI665" s="140"/>
      <c r="AJ665" s="136"/>
      <c r="AK665" s="136" t="s">
        <v>2855</v>
      </c>
      <c r="AL665" s="50"/>
      <c r="AM665" s="136" t="s">
        <v>4091</v>
      </c>
      <c r="AN665" s="50">
        <v>45077</v>
      </c>
      <c r="AO665" s="136" t="s">
        <v>3832</v>
      </c>
      <c r="AP665" s="136" t="s">
        <v>483</v>
      </c>
      <c r="AQ665" s="136" t="s">
        <v>39</v>
      </c>
      <c r="AR665" s="136" t="s">
        <v>495</v>
      </c>
      <c r="AS665" s="136" t="s">
        <v>484</v>
      </c>
      <c r="AT665" s="136" t="s">
        <v>371</v>
      </c>
      <c r="AU665" s="136" t="s">
        <v>327</v>
      </c>
      <c r="AV665" s="136" t="s">
        <v>35</v>
      </c>
      <c r="AW665" s="136" t="s">
        <v>82</v>
      </c>
      <c r="AX665" s="136" t="s">
        <v>83</v>
      </c>
      <c r="AY665" s="48">
        <v>0</v>
      </c>
      <c r="AZ665" s="48">
        <v>0</v>
      </c>
      <c r="BA665" s="48">
        <v>0</v>
      </c>
      <c r="BB665" s="48">
        <v>0</v>
      </c>
      <c r="BC665" s="48">
        <v>0</v>
      </c>
    </row>
    <row r="666" spans="1:55" x14ac:dyDescent="0.3">
      <c r="A666" s="136" t="s">
        <v>465</v>
      </c>
      <c r="B666" s="136" t="s">
        <v>466</v>
      </c>
      <c r="C666" s="136" t="s">
        <v>467</v>
      </c>
      <c r="D666" s="136" t="s">
        <v>468</v>
      </c>
      <c r="E666" s="136" t="s">
        <v>469</v>
      </c>
      <c r="F666" s="136" t="s">
        <v>470</v>
      </c>
      <c r="G666" s="136" t="s">
        <v>558</v>
      </c>
      <c r="H666" s="136" t="s">
        <v>57</v>
      </c>
      <c r="I666" s="136" t="s">
        <v>559</v>
      </c>
      <c r="J666" s="136" t="s">
        <v>58</v>
      </c>
      <c r="K666" s="136" t="s">
        <v>637</v>
      </c>
      <c r="L666" s="136" t="s">
        <v>78</v>
      </c>
      <c r="M666" s="136" t="s">
        <v>638</v>
      </c>
      <c r="N666" s="136" t="s">
        <v>79</v>
      </c>
      <c r="O666" s="136" t="s">
        <v>562</v>
      </c>
      <c r="P666" s="136" t="s">
        <v>80</v>
      </c>
      <c r="Q666" s="136" t="s">
        <v>577</v>
      </c>
      <c r="R666" s="136" t="s">
        <v>958</v>
      </c>
      <c r="S666" s="136" t="s">
        <v>275</v>
      </c>
      <c r="T666" s="136" t="s">
        <v>55</v>
      </c>
      <c r="U666" s="136" t="s">
        <v>84</v>
      </c>
      <c r="V666" s="136" t="s">
        <v>4108</v>
      </c>
      <c r="W666" s="136" t="s">
        <v>4092</v>
      </c>
      <c r="X666" s="48">
        <v>314528</v>
      </c>
      <c r="Y666" s="137"/>
      <c r="Z666" s="50"/>
      <c r="AA666" s="136"/>
      <c r="AB666" s="50"/>
      <c r="AC666" s="136"/>
      <c r="AD666" s="136" t="s">
        <v>2855</v>
      </c>
      <c r="AE666" s="136" t="s">
        <v>2855</v>
      </c>
      <c r="AF666" s="136" t="s">
        <v>4093</v>
      </c>
      <c r="AG666" s="138" t="s">
        <v>4001</v>
      </c>
      <c r="AH666" s="139" t="s">
        <v>3975</v>
      </c>
      <c r="AI666" s="140"/>
      <c r="AJ666" s="136"/>
      <c r="AK666" s="136" t="s">
        <v>2855</v>
      </c>
      <c r="AL666" s="50"/>
      <c r="AM666" s="136" t="s">
        <v>4094</v>
      </c>
      <c r="AN666" s="50">
        <v>45077</v>
      </c>
      <c r="AO666" s="136" t="s">
        <v>3832</v>
      </c>
      <c r="AP666" s="136" t="s">
        <v>483</v>
      </c>
      <c r="AQ666" s="136" t="s">
        <v>39</v>
      </c>
      <c r="AR666" s="136" t="s">
        <v>644</v>
      </c>
      <c r="AS666" s="136" t="s">
        <v>484</v>
      </c>
      <c r="AT666" s="136" t="s">
        <v>4109</v>
      </c>
      <c r="AU666" s="136" t="s">
        <v>1481</v>
      </c>
      <c r="AV666" s="136" t="s">
        <v>35</v>
      </c>
      <c r="AW666" s="136" t="s">
        <v>82</v>
      </c>
      <c r="AX666" s="136" t="s">
        <v>83</v>
      </c>
      <c r="AY666" s="48">
        <v>0</v>
      </c>
      <c r="AZ666" s="48">
        <v>0</v>
      </c>
      <c r="BA666" s="48">
        <v>0</v>
      </c>
      <c r="BB666" s="48">
        <v>0</v>
      </c>
      <c r="BC666" s="48">
        <v>0</v>
      </c>
    </row>
    <row r="667" spans="1:55" x14ac:dyDescent="0.3">
      <c r="A667" s="141" t="s">
        <v>465</v>
      </c>
      <c r="B667" s="141" t="s">
        <v>466</v>
      </c>
      <c r="C667" s="141" t="s">
        <v>467</v>
      </c>
      <c r="D667" s="141" t="s">
        <v>468</v>
      </c>
      <c r="E667" s="141" t="s">
        <v>469</v>
      </c>
      <c r="F667" s="141" t="s">
        <v>470</v>
      </c>
      <c r="G667" s="141" t="s">
        <v>558</v>
      </c>
      <c r="H667" s="141" t="s">
        <v>57</v>
      </c>
      <c r="I667" s="141" t="s">
        <v>961</v>
      </c>
      <c r="J667" s="141" t="s">
        <v>117</v>
      </c>
      <c r="K667" s="141" t="s">
        <v>823</v>
      </c>
      <c r="L667" s="141" t="s">
        <v>118</v>
      </c>
      <c r="M667" s="141" t="s">
        <v>962</v>
      </c>
      <c r="N667" s="141" t="s">
        <v>119</v>
      </c>
      <c r="O667" s="141" t="s">
        <v>562</v>
      </c>
      <c r="P667" s="141" t="s">
        <v>120</v>
      </c>
      <c r="Q667" s="141" t="s">
        <v>503</v>
      </c>
      <c r="R667" s="141" t="s">
        <v>121</v>
      </c>
      <c r="S667" s="141" t="s">
        <v>271</v>
      </c>
      <c r="T667" s="141" t="s">
        <v>33</v>
      </c>
      <c r="U667" s="141" t="s">
        <v>354</v>
      </c>
      <c r="V667" s="141" t="s">
        <v>1790</v>
      </c>
      <c r="W667" s="141" t="s">
        <v>4105</v>
      </c>
      <c r="X667" s="54">
        <v>2625000</v>
      </c>
      <c r="Y667" s="142"/>
      <c r="Z667" s="56"/>
      <c r="AA667" s="141"/>
      <c r="AB667" s="56"/>
      <c r="AC667" s="141"/>
      <c r="AD667" s="141" t="s">
        <v>2855</v>
      </c>
      <c r="AE667" s="141" t="s">
        <v>2855</v>
      </c>
      <c r="AF667" s="141" t="s">
        <v>4106</v>
      </c>
      <c r="AG667" s="143" t="s">
        <v>3655</v>
      </c>
      <c r="AH667" s="144" t="s">
        <v>3975</v>
      </c>
      <c r="AI667" s="145"/>
      <c r="AJ667" s="141"/>
      <c r="AK667" s="141" t="s">
        <v>2855</v>
      </c>
      <c r="AL667" s="56"/>
      <c r="AM667" s="141" t="s">
        <v>4107</v>
      </c>
      <c r="AN667" s="56">
        <v>45048</v>
      </c>
      <c r="AO667" s="141" t="s">
        <v>3832</v>
      </c>
      <c r="AP667" s="141" t="s">
        <v>483</v>
      </c>
      <c r="AQ667" s="141" t="s">
        <v>39</v>
      </c>
      <c r="AR667" s="141" t="s">
        <v>272</v>
      </c>
      <c r="AS667" s="141" t="s">
        <v>484</v>
      </c>
      <c r="AT667" s="141" t="s">
        <v>1794</v>
      </c>
      <c r="AU667" s="141" t="s">
        <v>338</v>
      </c>
      <c r="AV667" s="141" t="s">
        <v>35</v>
      </c>
      <c r="AW667" s="141" t="s">
        <v>82</v>
      </c>
      <c r="AX667" s="141" t="s">
        <v>96</v>
      </c>
      <c r="AY667" s="54">
        <v>0</v>
      </c>
      <c r="AZ667" s="54">
        <v>0</v>
      </c>
      <c r="BA667" s="54">
        <v>78750</v>
      </c>
      <c r="BB667" s="54">
        <v>0</v>
      </c>
      <c r="BC667" s="54">
        <v>0</v>
      </c>
    </row>
  </sheetData>
  <phoneticPr fontId="5" type="noConversion"/>
  <conditionalFormatting sqref="AG2:AG1048576">
    <cfRule type="duplicateValues" dxfId="121" priority="196"/>
  </conditionalFormatting>
  <conditionalFormatting sqref="W2:W667">
    <cfRule type="duplicateValues" dxfId="120" priority="255"/>
  </conditionalFormatting>
  <conditionalFormatting sqref="AD2:AD1048576 AE1:AE667">
    <cfRule type="duplicateValues" dxfId="119" priority="256"/>
  </conditionalFormatting>
  <conditionalFormatting sqref="AM2:AM667">
    <cfRule type="duplicateValues" dxfId="118" priority="263"/>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3C158830-CA0C-4469-AF3F-97A624BEF682}">
  <ds:schemaRefs/>
</ds:datastoreItem>
</file>

<file path=customXml/itemProps2.xml><?xml version="1.0" encoding="utf-8"?>
<ds:datastoreItem xmlns:ds="http://schemas.openxmlformats.org/officeDocument/2006/customXml" ds:itemID="{7134B70D-B0D8-4F7B-B171-DB1F3F9BABD1}">
  <ds:schemaRefs/>
</ds:datastoreItem>
</file>

<file path=customXml/itemProps3.xml><?xml version="1.0" encoding="utf-8"?>
<ds:datastoreItem xmlns:ds="http://schemas.openxmlformats.org/officeDocument/2006/customXml" ds:itemID="{4D427FC6-B1CB-4A85-B9A5-DB48A98B2E74}">
  <ds:schemaRefs/>
</ds:datastoreItem>
</file>

<file path=customXml/itemProps4.xml><?xml version="1.0" encoding="utf-8"?>
<ds:datastoreItem xmlns:ds="http://schemas.openxmlformats.org/officeDocument/2006/customXml" ds:itemID="{DAA376C2-7FB2-4750-9B9E-56E0651E46A8}">
  <ds:schemaRefs/>
</ds:datastoreItem>
</file>

<file path=customXml/itemProps5.xml><?xml version="1.0" encoding="utf-8"?>
<ds:datastoreItem xmlns:ds="http://schemas.openxmlformats.org/officeDocument/2006/customXml" ds:itemID="{8A34D449-AA2E-4ECC-8A84-D3BEE0E179F6}">
  <ds:schemaRefs/>
</ds:datastoreItem>
</file>

<file path=customXml/itemProps6.xml><?xml version="1.0" encoding="utf-8"?>
<ds:datastoreItem xmlns:ds="http://schemas.openxmlformats.org/officeDocument/2006/customXml" ds:itemID="{DC9908C9-B4C8-4834-937E-9815A43302DE}">
  <ds:schemaRefs/>
</ds:datastoreItem>
</file>

<file path=customXml/itemProps7.xml><?xml version="1.0" encoding="utf-8"?>
<ds:datastoreItem xmlns:ds="http://schemas.openxmlformats.org/officeDocument/2006/customXml" ds:itemID="{EC3C3ACE-75E5-4171-993C-616CC8A7CA77}">
  <ds:schemaRefs/>
</ds:datastoreItem>
</file>

<file path=customXml/itemProps8.xml><?xml version="1.0" encoding="utf-8"?>
<ds:datastoreItem xmlns:ds="http://schemas.openxmlformats.org/officeDocument/2006/customXml" ds:itemID="{EF30F999-C841-4CC8-813A-A3EF2B6C988F}">
  <ds:schemaRefs/>
</ds:datastoreItem>
</file>

<file path=customXml/itemProps9.xml><?xml version="1.0" encoding="utf-8"?>
<ds:datastoreItem xmlns:ds="http://schemas.openxmlformats.org/officeDocument/2006/customXml" ds:itemID="{CE6D093C-556B-4AD7-98EF-4CD0A337BC6F}">
  <ds:schemaRefs/>
</ds:datastoreItem>
</file>

<file path=customXml/itemProps10.xml><?xml version="1.0" encoding="utf-8"?>
<ds:datastoreItem xmlns:ds="http://schemas.openxmlformats.org/officeDocument/2006/customXml" ds:itemID="{68B72367-7C04-4AB1-AA46-EF7842714793}">
  <ds:schemaRefs/>
</ds:datastoreItem>
</file>

<file path=customXml/itemProps11.xml><?xml version="1.0" encoding="utf-8"?>
<ds:datastoreItem xmlns:ds="http://schemas.openxmlformats.org/officeDocument/2006/customXml" ds:itemID="{38943535-14E3-4F6C-A08D-7D8B2308DF36}">
  <ds:schemaRefs/>
</ds:datastoreItem>
</file>

<file path=customXml/itemProps12.xml><?xml version="1.0" encoding="utf-8"?>
<ds:datastoreItem xmlns:ds="http://schemas.openxmlformats.org/officeDocument/2006/customXml" ds:itemID="{45921B5A-7ED2-4AFC-8B09-BA7982943C30}">
  <ds:schemaRefs/>
</ds:datastoreItem>
</file>

<file path=customXml/itemProps13.xml><?xml version="1.0" encoding="utf-8"?>
<ds:datastoreItem xmlns:ds="http://schemas.openxmlformats.org/officeDocument/2006/customXml" ds:itemID="{BECF5B2B-6C72-4C9F-9FD9-97FE27435485}">
  <ds:schemaRefs/>
</ds:datastoreItem>
</file>

<file path=customXml/itemProps14.xml><?xml version="1.0" encoding="utf-8"?>
<ds:datastoreItem xmlns:ds="http://schemas.openxmlformats.org/officeDocument/2006/customXml" ds:itemID="{83B807AA-96C4-4BA6-8562-088B3ADED525}">
  <ds:schemaRefs/>
</ds:datastoreItem>
</file>

<file path=customXml/itemProps15.xml><?xml version="1.0" encoding="utf-8"?>
<ds:datastoreItem xmlns:ds="http://schemas.openxmlformats.org/officeDocument/2006/customXml" ds:itemID="{A15D842C-BA4F-4C73-90DD-57C4013A9DA0}">
  <ds:schemaRefs/>
</ds:datastoreItem>
</file>

<file path=customXml/itemProps16.xml><?xml version="1.0" encoding="utf-8"?>
<ds:datastoreItem xmlns:ds="http://schemas.openxmlformats.org/officeDocument/2006/customXml" ds:itemID="{DD8FF6FB-7316-400D-9371-223EF31978CC}">
  <ds:schemaRefs/>
</ds:datastoreItem>
</file>

<file path=customXml/itemProps17.xml><?xml version="1.0" encoding="utf-8"?>
<ds:datastoreItem xmlns:ds="http://schemas.openxmlformats.org/officeDocument/2006/customXml" ds:itemID="{B9373ED4-09FA-4DA3-A08C-30853F183229}">
  <ds:schemaRefs/>
</ds:datastoreItem>
</file>

<file path=customXml/itemProps18.xml><?xml version="1.0" encoding="utf-8"?>
<ds:datastoreItem xmlns:ds="http://schemas.openxmlformats.org/officeDocument/2006/customXml" ds:itemID="{2BC0AE98-0377-4F8B-9ED6-AA0B7ECD2FD5}">
  <ds:schemaRefs/>
</ds:datastoreItem>
</file>

<file path=customXml/itemProps19.xml><?xml version="1.0" encoding="utf-8"?>
<ds:datastoreItem xmlns:ds="http://schemas.openxmlformats.org/officeDocument/2006/customXml" ds:itemID="{E2206272-F764-433C-9F41-D02D379B1598}">
  <ds:schemaRefs/>
</ds:datastoreItem>
</file>

<file path=customXml/itemProps20.xml><?xml version="1.0" encoding="utf-8"?>
<ds:datastoreItem xmlns:ds="http://schemas.openxmlformats.org/officeDocument/2006/customXml" ds:itemID="{36AA4924-01FC-42D0-8408-F237590DFAE9}">
  <ds:schemaRefs/>
</ds:datastoreItem>
</file>

<file path=customXml/itemProps21.xml><?xml version="1.0" encoding="utf-8"?>
<ds:datastoreItem xmlns:ds="http://schemas.openxmlformats.org/officeDocument/2006/customXml" ds:itemID="{374F90AE-8806-41BF-AD20-D8F7AF00AF95}">
  <ds:schemaRefs/>
</ds:datastoreItem>
</file>

<file path=customXml/itemProps22.xml><?xml version="1.0" encoding="utf-8"?>
<ds:datastoreItem xmlns:ds="http://schemas.openxmlformats.org/officeDocument/2006/customXml" ds:itemID="{3E17FD86-C9CC-47D1-8248-5846A63D2B8C}">
  <ds:schemaRefs/>
</ds:datastoreItem>
</file>

<file path=customXml/itemProps23.xml><?xml version="1.0" encoding="utf-8"?>
<ds:datastoreItem xmlns:ds="http://schemas.openxmlformats.org/officeDocument/2006/customXml" ds:itemID="{EFD443D4-6B0C-473A-84C2-E987A7B7FB46}">
  <ds:schemaRefs/>
</ds:datastoreItem>
</file>

<file path=customXml/itemProps24.xml><?xml version="1.0" encoding="utf-8"?>
<ds:datastoreItem xmlns:ds="http://schemas.openxmlformats.org/officeDocument/2006/customXml" ds:itemID="{076E9194-847F-4179-8095-EB065A052A4D}">
  <ds:schemaRefs/>
</ds:datastoreItem>
</file>

<file path=customXml/itemProps25.xml><?xml version="1.0" encoding="utf-8"?>
<ds:datastoreItem xmlns:ds="http://schemas.openxmlformats.org/officeDocument/2006/customXml" ds:itemID="{50CE48A8-C35D-4CF2-B239-54B7F0DE75AB}">
  <ds:schemaRefs/>
</ds:datastoreItem>
</file>

<file path=customXml/itemProps26.xml><?xml version="1.0" encoding="utf-8"?>
<ds:datastoreItem xmlns:ds="http://schemas.openxmlformats.org/officeDocument/2006/customXml" ds:itemID="{24E03445-A887-432B-BD3B-CFF15929C03F}">
  <ds:schemaRefs/>
</ds:datastoreItem>
</file>

<file path=customXml/itemProps27.xml><?xml version="1.0" encoding="utf-8"?>
<ds:datastoreItem xmlns:ds="http://schemas.openxmlformats.org/officeDocument/2006/customXml" ds:itemID="{F3EE79AA-CA39-4D6B-B7F3-6A492A011CB8}">
  <ds:schemaRefs/>
</ds:datastoreItem>
</file>

<file path=customXml/itemProps28.xml><?xml version="1.0" encoding="utf-8"?>
<ds:datastoreItem xmlns:ds="http://schemas.openxmlformats.org/officeDocument/2006/customXml" ds:itemID="{8B099D69-32C9-4CF3-9E9A-F5FA7B47661A}">
  <ds:schemaRefs/>
</ds:datastoreItem>
</file>

<file path=customXml/itemProps29.xml><?xml version="1.0" encoding="utf-8"?>
<ds:datastoreItem xmlns:ds="http://schemas.openxmlformats.org/officeDocument/2006/customXml" ds:itemID="{0B89277D-5F58-4761-AB3D-887E06B9510A}">
  <ds:schemaRefs/>
</ds:datastoreItem>
</file>

<file path=customXml/itemProps30.xml><?xml version="1.0" encoding="utf-8"?>
<ds:datastoreItem xmlns:ds="http://schemas.openxmlformats.org/officeDocument/2006/customXml" ds:itemID="{7B23E116-6B9F-4028-9491-327E0F23135D}">
  <ds:schemaRefs/>
</ds:datastoreItem>
</file>

<file path=customXml/itemProps31.xml><?xml version="1.0" encoding="utf-8"?>
<ds:datastoreItem xmlns:ds="http://schemas.openxmlformats.org/officeDocument/2006/customXml" ds:itemID="{69C3915E-312E-48D2-8CB7-2A5053F984DF}">
  <ds:schemaRefs/>
</ds:datastoreItem>
</file>

<file path=customXml/itemProps32.xml><?xml version="1.0" encoding="utf-8"?>
<ds:datastoreItem xmlns:ds="http://schemas.openxmlformats.org/officeDocument/2006/customXml" ds:itemID="{AEC8FCC8-F103-4FE0-9958-40372E526439}">
  <ds:schemaRefs/>
</ds:datastoreItem>
</file>

<file path=customXml/itemProps33.xml><?xml version="1.0" encoding="utf-8"?>
<ds:datastoreItem xmlns:ds="http://schemas.openxmlformats.org/officeDocument/2006/customXml" ds:itemID="{75878725-5001-413F-9A91-28089BC43917}">
  <ds:schemaRefs/>
</ds:datastoreItem>
</file>

<file path=customXml/itemProps34.xml><?xml version="1.0" encoding="utf-8"?>
<ds:datastoreItem xmlns:ds="http://schemas.openxmlformats.org/officeDocument/2006/customXml" ds:itemID="{6C8468E3-EF1C-46D1-A1E2-A3EE7584A5DE}">
  <ds:schemaRefs/>
</ds:datastoreItem>
</file>

<file path=customXml/itemProps35.xml><?xml version="1.0" encoding="utf-8"?>
<ds:datastoreItem xmlns:ds="http://schemas.openxmlformats.org/officeDocument/2006/customXml" ds:itemID="{432370AB-5AA5-4734-B991-2386081CC04C}">
  <ds:schemaRefs/>
</ds:datastoreItem>
</file>

<file path=customXml/itemProps36.xml><?xml version="1.0" encoding="utf-8"?>
<ds:datastoreItem xmlns:ds="http://schemas.openxmlformats.org/officeDocument/2006/customXml" ds:itemID="{E91DDA8A-E52A-49E8-B34F-ED1657C9DC31}">
  <ds:schemaRefs/>
</ds:datastoreItem>
</file>

<file path=customXml/itemProps37.xml><?xml version="1.0" encoding="utf-8"?>
<ds:datastoreItem xmlns:ds="http://schemas.openxmlformats.org/officeDocument/2006/customXml" ds:itemID="{21BA6AAF-DB9F-4889-A51D-D954DBEDF172}">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Sheet2</vt:lpstr>
      <vt:lpstr>Sheet4</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2023-06-12T02:57:38Z</cp:lastPrinted>
  <dcterms:created xsi:type="dcterms:W3CDTF">2022-05-29T09:24:06Z</dcterms:created>
  <dcterms:modified xsi:type="dcterms:W3CDTF">2023-06-12T07:20:57Z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