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0EAF4C5F-14BF-42D8-9439-65F222AF341A}" xr6:coauthVersionLast="47" xr6:coauthVersionMax="47" xr10:uidLastSave="{00000000-0000-0000-0000-000000000000}"/>
  <bookViews>
    <workbookView xWindow="-108" yWindow="-108" windowWidth="23256" windowHeight="12576" tabRatio="935" activeTab="2" xr2:uid="{61C84AEA-A539-4D70-AFD9-121B78DC1838}"/>
  </bookViews>
  <sheets>
    <sheet name="Setting Database" sheetId="83" r:id="rId1"/>
    <sheet name="Setting Cetak Laporan" sheetId="174" r:id="rId2"/>
    <sheet name="Realisasi SP2D" sheetId="159" r:id="rId3"/>
    <sheet name="Pvt SP2D Pusdik" sheetId="153" r:id="rId4"/>
    <sheet name="Realisasi SP2D + Koord + SPP" sheetId="167" r:id="rId5"/>
    <sheet name="Realisasi SP2D + Es2" sheetId="172" r:id="rId6"/>
    <sheet name="Pvt SP2D Pusdik Lalu dan Ini" sheetId="170" r:id="rId7"/>
    <sheet name="SP2D Per Subkoord (Buat Kabag)" sheetId="157" r:id="rId8"/>
    <sheet name="Pvt SP2D Per Subkoord Cek Lock" sheetId="158" state="hidden" r:id="rId9"/>
    <sheet name="Realisasi SPP" sheetId="173" r:id="rId10"/>
    <sheet name="SP2D 1 DIPA" sheetId="156" r:id="rId11"/>
    <sheet name="dbSP2D" sheetId="151" r:id="rId12"/>
    <sheet name="IKU Subkomp" sheetId="147" r:id="rId13"/>
  </sheets>
  <externalReferences>
    <externalReference r:id="rId14"/>
    <externalReference r:id="rId15"/>
    <externalReference r:id="rId16"/>
    <externalReference r:id="rId17"/>
  </externalReferences>
  <definedNames>
    <definedName name="_xlnm._FilterDatabase" localSheetId="8" hidden="1">'Pvt SP2D Per Subkoord Cek Lock'!$A$12:$G$620</definedName>
    <definedName name="_xlnm._FilterDatabase" localSheetId="3" hidden="1">'Pvt SP2D Pusdik'!$A$15:$G$623</definedName>
    <definedName name="_xlnm._FilterDatabase" localSheetId="6" hidden="1">'Pvt SP2D Pusdik Lalu dan Ini'!$A$15:$G$623</definedName>
    <definedName name="_xlnm._FilterDatabase" localSheetId="5" hidden="1">'Realisasi SP2D + Es2'!$A$6:$D$250</definedName>
    <definedName name="_xlnm._FilterDatabase" localSheetId="4" hidden="1">'Realisasi SP2D + Koord + SPP'!$A$6:$D$250</definedName>
    <definedName name="_xlnm._FilterDatabase" localSheetId="9" hidden="1">'Realisasi SPP'!$A$6:$D$250</definedName>
    <definedName name="_xlnm._FilterDatabase" localSheetId="7" hidden="1">'SP2D Per Subkoord (Buat Kabag)'!$A$15:$F$97</definedName>
    <definedName name="_xlcn.WorksheetConnection_MONITORINGPAGUDANREALISASITA.2023.xlsxFA_Detil_16_SP2D__21" hidden="1">FA_Detil_16_SP2D__2</definedName>
    <definedName name="_xlcn.WorksheetConnection_MONITORINGREALISASITA.2023.xlsmFA_Detil_16_SP2D1" hidden="1">FA_SP2D[]</definedName>
    <definedName name="Cetak_dinamis">OFFSET('[1]DASHBOARD SP2D'!$B$1,0,0,COUNTA('[1]DASHBOARD SP2D'!$G:$G),6)</definedName>
    <definedName name="dbFADetilSP2D">'Setting Database'!$B$9</definedName>
    <definedName name="dbKarwas">'Setting Database'!$B$7</definedName>
    <definedName name="dbMonSPBy">'Setting Database'!$B$10</definedName>
    <definedName name="dbMonSPPSPMSP2D">'Setting Database'!$B$8</definedName>
    <definedName name="dbSP2D">'Setting Database'!$B$5</definedName>
    <definedName name="dbSPByGUP_TUP">'Setting Database'!$B$6</definedName>
    <definedName name="Eselon3">[2]eselon3_4!$A$2:$A$7</definedName>
    <definedName name="Eselon4">[2]eselon3_4!$B$2:$B$11</definedName>
    <definedName name="ExternalData_2" localSheetId="11" hidden="1">dbSP2D!$A$1:$AN$1315</definedName>
    <definedName name="FADetilSP2D">'Setting Database'!$B$9</definedName>
    <definedName name="LPath">'Setting Database'!$B$16</definedName>
    <definedName name="_xlnm.Print_Area" localSheetId="3">'Pvt SP2D Pusdik'!$A$1:$F$566</definedName>
    <definedName name="_xlnm.Print_Area" localSheetId="6">'Pvt SP2D Pusdik Lalu dan Ini'!$A$1:$G$566</definedName>
    <definedName name="_xlnm.Print_Area" localSheetId="2">'Realisasi SP2D'!$A$1:$N$62</definedName>
    <definedName name="_xlnm.Print_Area" localSheetId="0">'Setting Database'!$A$4:$D$16</definedName>
    <definedName name="_xlnm.Print_Area" localSheetId="7">'SP2D Per Subkoord (Buat Kabag)'!$A$1:$F$96</definedName>
    <definedName name="_xlnm.Print_Titles" localSheetId="3">'Pvt SP2D Pusdik'!$15:$15</definedName>
    <definedName name="_xlnm.Print_Titles" localSheetId="6">'Pvt SP2D Pusdik Lalu dan Ini'!$15:$15</definedName>
    <definedName name="_xlnm.Print_Titles" localSheetId="7">'SP2D Per Subkoord (Buat Kabag)'!$14:$15</definedName>
    <definedName name="rngSP2D">'[3]Tambahan Realisasi'!$C$2</definedName>
    <definedName name="Slicer_Es2">#N/A</definedName>
    <definedName name="Slicer_Es21">#N/A</definedName>
    <definedName name="Slicer_Es22">#N/A</definedName>
    <definedName name="Slicer_Es25">#N/A</definedName>
    <definedName name="Slicer_Es251">#N/A</definedName>
    <definedName name="Slicer_Es2511">#N/A</definedName>
    <definedName name="Slicer_Es252">#N/A</definedName>
    <definedName name="start">'Pvt SP2D Pusdik'!$A$15</definedName>
    <definedName name="start1">'Realisasi SP2D'!$A$6</definedName>
    <definedName name="start2">'Pvt SP2D Pusdik'!$A$15</definedName>
    <definedName name="TGL_SP2D">[1]DASHBOARD!$I$1</definedName>
    <definedName name="TglRealisasi" localSheetId="12">'[4]Setting Database'!$B$15</definedName>
    <definedName name="TglRealisasi">'Setting Database'!$B$15</definedName>
  </definedNames>
  <calcPr calcId="191029"/>
  <pivotCaches>
    <pivotCache cacheId="1009" r:id="rId18"/>
    <pivotCache cacheId="1012" r:id="rId19"/>
    <pivotCache cacheId="1016" r:id="rId20"/>
    <pivotCache cacheId="1024" r:id="rId21"/>
    <pivotCache cacheId="1028" r:id="rId22"/>
    <pivotCache cacheId="1035" r:id="rId23"/>
    <pivotCache cacheId="1039" r:id="rId24"/>
    <pivotCache cacheId="1072" r:id="rId25"/>
    <pivotCache cacheId="1075" r:id="rId26"/>
  </pivotCaches>
  <extLst>
    <ext xmlns:x14="http://schemas.microsoft.com/office/spreadsheetml/2009/9/main" uri="{876F7934-8845-4945-9796-88D515C7AA90}">
      <x14:pivotCaches>
        <pivotCache cacheId="1005" r:id="rId27"/>
        <pivotCache cacheId="1015" r:id="rId28"/>
        <pivotCache cacheId="1019" r:id="rId29"/>
        <pivotCache cacheId="1023" r:id="rId30"/>
        <pivotCache cacheId="1027" r:id="rId31"/>
        <pivotCache cacheId="1034" r:id="rId32"/>
        <pivotCache cacheId="1038"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onitoring_Transaksi_FA_Detil_SP2D_e465c68a-7a5b-4936-94a3-18eebf41176e" name="Monitoring_Transaksi_FA_Detil_SP2D" connection="Query - Monitoring_Transaksi_FA_Detil_SP2D"/>
          <x15:modelTable id="FA_Detil_16_SP2D" name="FA_Detil_16_SP2D" connection="WorksheetConnection_MONITORING REALISASI TA.2023.xlsm!FA_Detil_16_SP2D"/>
          <x15:modelTable id="FA_Detil_16_SP2D__2" name="FA_Detil_16_SP2D__2" connection="WorksheetConnection_MONITORING PAGU DAN REALISASI TA.2023.xlsx!FA_Detil_16_SP2D__2"/>
        </x15:modelTables>
        <x15:modelRelationships>
          <x15:modelRelationship fromTable="Monitoring_Transaksi_FA_Detil_SP2D" fromColumn="MAK" toTable="FA_Detil_16_SP2D" toColumn="MAK"/>
        </x15:modelRelationships>
        <x15:extLst>
          <ext xmlns:x16="http://schemas.microsoft.com/office/spreadsheetml/2014/11/main" uri="{9835A34E-60A6-4A7C-AAB8-D5F71C897F49}">
            <x16:modelTimeGroupings>
              <x16:modelTimeGrouping tableName="Monitoring_Transaksi_FA_Detil_SP2D" columnName="TANGGAL SP2D" columnId="TANGGAL SP2D">
                <x16:calculatedTimeColumn columnName="TANGGAL SP2D (Month Index)" columnId="TANGGAL SP2D (Month Index)" contentType="monthsindex" isSelected="1"/>
                <x16:calculatedTimeColumn columnName="TANGGAL SP2D (Month)" columnId="TANGGAL SP2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73" l="1"/>
  <c r="A2" i="172" l="1"/>
  <c r="B16" i="83" l="1" a="1"/>
  <c r="B16" i="83" s="1"/>
  <c r="A2" i="167"/>
  <c r="A2" i="170"/>
  <c r="B15" i="83"/>
  <c r="A3" i="173" s="1"/>
  <c r="C11" i="83" l="1"/>
  <c r="A3" i="172"/>
  <c r="A3" i="167"/>
  <c r="A3" i="170"/>
  <c r="I14" i="159" a="1"/>
  <c r="I14" i="159" s="1"/>
  <c r="D14" i="159" a="1"/>
  <c r="D14" i="159" s="1"/>
  <c r="D13" i="159" s="1" a="1"/>
  <c r="D13" i="159" s="1"/>
  <c r="D12" i="159" s="1"/>
  <c r="A3" i="159"/>
  <c r="A2" i="159"/>
  <c r="J60" i="159" a="1"/>
  <c r="J60" i="159" s="1"/>
  <c r="J59" i="159" a="1"/>
  <c r="J59" i="159" s="1"/>
  <c r="J57" i="159" a="1"/>
  <c r="J57" i="159" s="1"/>
  <c r="J56" i="159" a="1"/>
  <c r="J56" i="159" s="1"/>
  <c r="J54" i="159" a="1"/>
  <c r="J54" i="159" s="1"/>
  <c r="J53" i="159" a="1"/>
  <c r="J53" i="159" s="1"/>
  <c r="J51" i="159" a="1"/>
  <c r="J51" i="159" s="1"/>
  <c r="J50" i="159" a="1"/>
  <c r="J50" i="159" s="1"/>
  <c r="I60" i="159" a="1"/>
  <c r="I60" i="159" s="1"/>
  <c r="I59" i="159" a="1"/>
  <c r="I59" i="159" s="1"/>
  <c r="I57" i="159" a="1"/>
  <c r="I57" i="159" s="1"/>
  <c r="I56" i="159" a="1"/>
  <c r="I56" i="159" s="1"/>
  <c r="I54" i="159" a="1"/>
  <c r="I54" i="159" s="1"/>
  <c r="I53" i="159" a="1"/>
  <c r="I53" i="159" s="1"/>
  <c r="I51" i="159" a="1"/>
  <c r="I51" i="159" s="1"/>
  <c r="I50" i="159" a="1"/>
  <c r="I50" i="159" s="1"/>
  <c r="E60" i="159" a="1"/>
  <c r="E60" i="159" s="1"/>
  <c r="E59" i="159" a="1"/>
  <c r="E59" i="159" s="1"/>
  <c r="E57" i="159" a="1"/>
  <c r="E57" i="159" s="1"/>
  <c r="E56" i="159" a="1"/>
  <c r="E56" i="159" s="1"/>
  <c r="E54" i="159" a="1"/>
  <c r="E54" i="159" s="1"/>
  <c r="E53" i="159" a="1"/>
  <c r="E53" i="159" s="1"/>
  <c r="E51" i="159" a="1"/>
  <c r="E51" i="159" s="1"/>
  <c r="E50" i="159" a="1"/>
  <c r="E50" i="159" s="1"/>
  <c r="D60" i="159" a="1"/>
  <c r="D60" i="159" s="1"/>
  <c r="D59" i="159" a="1"/>
  <c r="D59" i="159" s="1"/>
  <c r="D57" i="159" a="1"/>
  <c r="D57" i="159" s="1"/>
  <c r="D56" i="159" a="1"/>
  <c r="D56" i="159" s="1"/>
  <c r="D54" i="159" a="1"/>
  <c r="D54" i="159" s="1"/>
  <c r="D53" i="159" a="1"/>
  <c r="D53" i="159" s="1"/>
  <c r="D51" i="159" a="1"/>
  <c r="D51" i="159" s="1"/>
  <c r="D50" i="159" a="1"/>
  <c r="D50" i="159" s="1"/>
  <c r="N39" i="159"/>
  <c r="N35" i="159"/>
  <c r="J38" i="159" a="1"/>
  <c r="J38" i="159" s="1"/>
  <c r="I38" i="159" a="1"/>
  <c r="I38" i="159" s="1"/>
  <c r="E38" i="159" a="1"/>
  <c r="E38" i="159" s="1"/>
  <c r="D38" i="159" a="1"/>
  <c r="D38" i="159" s="1"/>
  <c r="J26" i="159" a="1"/>
  <c r="J26" i="159" s="1"/>
  <c r="J35" i="159" s="1"/>
  <c r="I26" i="159" a="1"/>
  <c r="I26" i="159" s="1"/>
  <c r="I25" i="159" s="1" a="1"/>
  <c r="I25" i="159" s="1"/>
  <c r="J23" i="159" a="1"/>
  <c r="J23" i="159" s="1"/>
  <c r="I23" i="159" a="1"/>
  <c r="I23" i="159" s="1"/>
  <c r="I39" i="159" s="1"/>
  <c r="J22" i="159" a="1"/>
  <c r="J22" i="159" s="1"/>
  <c r="J37" i="159" s="1"/>
  <c r="I22" i="159" a="1"/>
  <c r="I22" i="159" s="1"/>
  <c r="I37" i="159" s="1"/>
  <c r="J18" i="159" a="1"/>
  <c r="J18" i="159" s="1"/>
  <c r="I18" i="159" a="1"/>
  <c r="I18" i="159" s="1"/>
  <c r="J17" i="159" a="1"/>
  <c r="J17" i="159" s="1"/>
  <c r="I17" i="159" a="1"/>
  <c r="I17" i="159" s="1"/>
  <c r="J15" i="159" a="1"/>
  <c r="J15" i="159" s="1"/>
  <c r="I15" i="159" a="1"/>
  <c r="I15" i="159" s="1"/>
  <c r="J14" i="159" a="1"/>
  <c r="J14" i="159" s="1"/>
  <c r="J10" i="159" a="1"/>
  <c r="J10" i="159" s="1"/>
  <c r="I10" i="159" a="1"/>
  <c r="I10" i="159" s="1"/>
  <c r="J9" i="159" a="1"/>
  <c r="J9" i="159" s="1"/>
  <c r="I9" i="159" a="1"/>
  <c r="I9" i="159" s="1"/>
  <c r="E26" i="159" a="1"/>
  <c r="E26" i="159" s="1"/>
  <c r="E35" i="159" s="1"/>
  <c r="E23" i="159" a="1"/>
  <c r="E23" i="159" s="1"/>
  <c r="E39" i="159" s="1"/>
  <c r="E22" i="159" a="1"/>
  <c r="E22" i="159" s="1"/>
  <c r="E18" i="159" a="1"/>
  <c r="E18" i="159" s="1"/>
  <c r="E17" i="159" a="1"/>
  <c r="E17" i="159" s="1"/>
  <c r="E15" i="159" a="1"/>
  <c r="E15" i="159" s="1"/>
  <c r="E14" i="159" a="1"/>
  <c r="E14" i="159" s="1"/>
  <c r="E13" i="159" s="1" a="1"/>
  <c r="E13" i="159" s="1"/>
  <c r="E12" i="159" s="1"/>
  <c r="E10" i="159" a="1"/>
  <c r="E10" i="159" s="1"/>
  <c r="E9" i="159" a="1"/>
  <c r="E9" i="159" s="1"/>
  <c r="D26" i="159" a="1"/>
  <c r="D26" i="159" s="1"/>
  <c r="G26" i="159" s="1"/>
  <c r="H26" i="159" s="1"/>
  <c r="D23" i="159" a="1"/>
  <c r="D23" i="159" s="1"/>
  <c r="D39" i="159" s="1"/>
  <c r="D22" i="159" a="1"/>
  <c r="D22" i="159" s="1"/>
  <c r="D37" i="159" s="1"/>
  <c r="D18" i="159" a="1"/>
  <c r="D18" i="159" s="1"/>
  <c r="D17" i="159" a="1"/>
  <c r="D17" i="159" s="1"/>
  <c r="D15" i="159" a="1"/>
  <c r="D15" i="159" s="1"/>
  <c r="D10" i="159" a="1"/>
  <c r="D10" i="159" s="1"/>
  <c r="G10" i="159" s="1"/>
  <c r="H10" i="159" s="1"/>
  <c r="D9" i="159" a="1"/>
  <c r="D9" i="159" s="1"/>
  <c r="J61" i="159" l="1"/>
  <c r="I19" i="159"/>
  <c r="K23" i="159"/>
  <c r="F22" i="159"/>
  <c r="D19" i="159"/>
  <c r="J58" i="159"/>
  <c r="G18" i="159"/>
  <c r="H18" i="159" s="1"/>
  <c r="D11" i="159"/>
  <c r="I61" i="159"/>
  <c r="L61" i="159" s="1"/>
  <c r="M61" i="159" s="1"/>
  <c r="I58" i="159"/>
  <c r="D35" i="159"/>
  <c r="F35" i="159" s="1"/>
  <c r="E37" i="159"/>
  <c r="E36" i="159" s="1"/>
  <c r="E41" i="159" s="1"/>
  <c r="E43" i="159" s="1"/>
  <c r="I36" i="159"/>
  <c r="J39" i="159"/>
  <c r="K39" i="159" s="1"/>
  <c r="I35" i="159"/>
  <c r="K35" i="159" s="1"/>
  <c r="N55" i="159"/>
  <c r="G15" i="159"/>
  <c r="H15" i="159" s="1"/>
  <c r="G23" i="159"/>
  <c r="F12" i="159"/>
  <c r="E25" i="159" a="1"/>
  <c r="E25" i="159" s="1"/>
  <c r="E24" i="159" s="1"/>
  <c r="N36" i="159"/>
  <c r="N41" i="159" s="1"/>
  <c r="N43" i="159" s="1"/>
  <c r="I55" i="159"/>
  <c r="J55" i="159"/>
  <c r="J52" i="159"/>
  <c r="L50" i="159"/>
  <c r="M50" i="159" s="1"/>
  <c r="I52" i="159"/>
  <c r="L56" i="159"/>
  <c r="M56" i="159" s="1"/>
  <c r="E58" i="159"/>
  <c r="E55" i="159"/>
  <c r="E61" i="159"/>
  <c r="L60" i="159"/>
  <c r="M60" i="159" s="1"/>
  <c r="G54" i="159"/>
  <c r="H54" i="159" s="1"/>
  <c r="L54" i="159"/>
  <c r="M54" i="159" s="1"/>
  <c r="L57" i="159"/>
  <c r="M57" i="159" s="1"/>
  <c r="G56" i="159"/>
  <c r="H56" i="159" s="1"/>
  <c r="L53" i="159"/>
  <c r="M53" i="159" s="1"/>
  <c r="L51" i="159"/>
  <c r="M51" i="159" s="1"/>
  <c r="E52" i="159"/>
  <c r="F60" i="159"/>
  <c r="K60" i="159" s="1"/>
  <c r="G60" i="159"/>
  <c r="H60" i="159" s="1"/>
  <c r="F53" i="159"/>
  <c r="K53" i="159" s="1"/>
  <c r="G53" i="159"/>
  <c r="H53" i="159" s="1"/>
  <c r="G51" i="159"/>
  <c r="H51" i="159" s="1"/>
  <c r="F51" i="159"/>
  <c r="K51" i="159" s="1"/>
  <c r="N58" i="159"/>
  <c r="N52" i="159"/>
  <c r="G59" i="159"/>
  <c r="H59" i="159" s="1"/>
  <c r="D61" i="159"/>
  <c r="F59" i="159"/>
  <c r="K59" i="159" s="1"/>
  <c r="N61" i="159"/>
  <c r="L59" i="159"/>
  <c r="M59" i="159" s="1"/>
  <c r="D52" i="159"/>
  <c r="F50" i="159"/>
  <c r="K50" i="159" s="1"/>
  <c r="G50" i="159"/>
  <c r="H50" i="159" s="1"/>
  <c r="G57" i="159"/>
  <c r="H57" i="159" s="1"/>
  <c r="F57" i="159"/>
  <c r="K57" i="159" s="1"/>
  <c r="L58" i="159"/>
  <c r="M58" i="159" s="1"/>
  <c r="F54" i="159"/>
  <c r="K54" i="159" s="1"/>
  <c r="F56" i="159"/>
  <c r="K56" i="159" s="1"/>
  <c r="D58" i="159"/>
  <c r="D55" i="159"/>
  <c r="K38" i="159"/>
  <c r="G38" i="159"/>
  <c r="H38" i="159" s="1"/>
  <c r="F38" i="159"/>
  <c r="F39" i="159"/>
  <c r="D36" i="159"/>
  <c r="L37" i="159"/>
  <c r="K37" i="159"/>
  <c r="G35" i="159"/>
  <c r="G22" i="159"/>
  <c r="H22" i="159" s="1"/>
  <c r="E11" i="159"/>
  <c r="F15" i="159"/>
  <c r="F10" i="159"/>
  <c r="E19" i="159"/>
  <c r="J11" i="159"/>
  <c r="K18" i="159"/>
  <c r="D25" i="159" a="1"/>
  <c r="D25" i="159" s="1"/>
  <c r="D24" i="159" s="1"/>
  <c r="F9" i="159"/>
  <c r="F13" i="159"/>
  <c r="F17" i="159"/>
  <c r="G9" i="159"/>
  <c r="H9" i="159" s="1"/>
  <c r="G13" i="159"/>
  <c r="H13" i="159" s="1"/>
  <c r="G17" i="159"/>
  <c r="H17" i="159" s="1"/>
  <c r="L10" i="159"/>
  <c r="M10" i="159" s="1"/>
  <c r="D21" i="159" a="1"/>
  <c r="D21" i="159" s="1"/>
  <c r="E21" i="159" a="1"/>
  <c r="E21" i="159" s="1"/>
  <c r="F14" i="159"/>
  <c r="F18" i="159"/>
  <c r="F26" i="159"/>
  <c r="G14" i="159"/>
  <c r="H14" i="159" s="1"/>
  <c r="F23" i="159"/>
  <c r="K15" i="159"/>
  <c r="D16" i="159"/>
  <c r="G12" i="159"/>
  <c r="H12" i="159" s="1"/>
  <c r="I24" i="159"/>
  <c r="I11" i="159"/>
  <c r="K10" i="159"/>
  <c r="L15" i="159"/>
  <c r="M15" i="159" s="1"/>
  <c r="K17" i="159"/>
  <c r="J19" i="159"/>
  <c r="K19" i="159" s="1"/>
  <c r="K22" i="159"/>
  <c r="J21" i="159" a="1"/>
  <c r="J21" i="159" s="1"/>
  <c r="L22" i="159"/>
  <c r="M22" i="159" s="1"/>
  <c r="I21" i="159" a="1"/>
  <c r="I21" i="159" s="1"/>
  <c r="L14" i="159"/>
  <c r="M14" i="159" s="1"/>
  <c r="I13" i="159" a="1"/>
  <c r="I13" i="159" s="1"/>
  <c r="L18" i="159"/>
  <c r="M18" i="159" s="1"/>
  <c r="L23" i="159"/>
  <c r="L26" i="159"/>
  <c r="M26" i="159" s="1"/>
  <c r="K11" i="159"/>
  <c r="J13" i="159" a="1"/>
  <c r="J13" i="159" s="1"/>
  <c r="K14" i="159"/>
  <c r="K26" i="159"/>
  <c r="J25" i="159" a="1"/>
  <c r="J25" i="159" s="1"/>
  <c r="L17" i="159"/>
  <c r="M17" i="159" s="1"/>
  <c r="K9" i="159"/>
  <c r="L9" i="159"/>
  <c r="M9" i="159" s="1"/>
  <c r="E16" i="159"/>
  <c r="F16" i="159" s="1"/>
  <c r="L35" i="159" l="1"/>
  <c r="G37" i="159"/>
  <c r="G11" i="159"/>
  <c r="H11" i="159" s="1"/>
  <c r="G19" i="159"/>
  <c r="H19" i="159" s="1"/>
  <c r="I41" i="159"/>
  <c r="I43" i="159" s="1"/>
  <c r="F24" i="159"/>
  <c r="I62" i="159"/>
  <c r="N62" i="159"/>
  <c r="J62" i="159"/>
  <c r="F11" i="159"/>
  <c r="F36" i="159"/>
  <c r="F37" i="159"/>
  <c r="G58" i="159"/>
  <c r="H58" i="159" s="1"/>
  <c r="H23" i="159"/>
  <c r="G39" i="159"/>
  <c r="H39" i="159" s="1"/>
  <c r="F52" i="159"/>
  <c r="K52" i="159" s="1"/>
  <c r="M23" i="159"/>
  <c r="L39" i="159"/>
  <c r="M39" i="159" s="1"/>
  <c r="G55" i="159"/>
  <c r="H55" i="159" s="1"/>
  <c r="L55" i="159"/>
  <c r="M55" i="159" s="1"/>
  <c r="E62" i="159"/>
  <c r="F58" i="159"/>
  <c r="K58" i="159" s="1"/>
  <c r="F55" i="159"/>
  <c r="K55" i="159" s="1"/>
  <c r="L52" i="159"/>
  <c r="M52" i="159" s="1"/>
  <c r="G52" i="159"/>
  <c r="H52" i="159" s="1"/>
  <c r="D62" i="159"/>
  <c r="G61" i="159"/>
  <c r="H61" i="159" s="1"/>
  <c r="F61" i="159"/>
  <c r="K61" i="159" s="1"/>
  <c r="L38" i="159"/>
  <c r="M38" i="159" s="1"/>
  <c r="J36" i="159"/>
  <c r="D41" i="159"/>
  <c r="D43" i="159" s="1"/>
  <c r="F43" i="159" s="1"/>
  <c r="M35" i="159"/>
  <c r="H37" i="159"/>
  <c r="G36" i="159"/>
  <c r="H36" i="159" s="1"/>
  <c r="H35" i="159"/>
  <c r="M37" i="159"/>
  <c r="G25" i="159"/>
  <c r="H25" i="159" s="1"/>
  <c r="F25" i="159"/>
  <c r="G24" i="159"/>
  <c r="H24" i="159" s="1"/>
  <c r="F19" i="159"/>
  <c r="E20" i="159"/>
  <c r="F21" i="159"/>
  <c r="G16" i="159"/>
  <c r="H16" i="159" s="1"/>
  <c r="D20" i="159"/>
  <c r="G21" i="159"/>
  <c r="H21" i="159" s="1"/>
  <c r="K13" i="159"/>
  <c r="J12" i="159"/>
  <c r="I20" i="159"/>
  <c r="L21" i="159"/>
  <c r="M21" i="159" s="1"/>
  <c r="K25" i="159"/>
  <c r="J24" i="159"/>
  <c r="K24" i="159" s="1"/>
  <c r="L11" i="159"/>
  <c r="M11" i="159" s="1"/>
  <c r="L13" i="159"/>
  <c r="M13" i="159" s="1"/>
  <c r="I12" i="159"/>
  <c r="L19" i="159"/>
  <c r="M19" i="159" s="1"/>
  <c r="L25" i="159"/>
  <c r="M25" i="159" s="1"/>
  <c r="K21" i="159"/>
  <c r="J20" i="159"/>
  <c r="L62" i="159" l="1"/>
  <c r="M62" i="159" s="1"/>
  <c r="L24" i="159"/>
  <c r="M24" i="159" s="1"/>
  <c r="G41" i="159"/>
  <c r="H41" i="159" s="1"/>
  <c r="G62" i="159"/>
  <c r="H62" i="159" s="1"/>
  <c r="F62" i="159"/>
  <c r="K62" i="159" s="1"/>
  <c r="K36" i="159"/>
  <c r="J41" i="159"/>
  <c r="L36" i="159"/>
  <c r="M36" i="159" s="1"/>
  <c r="F41" i="159"/>
  <c r="G20" i="159"/>
  <c r="H20" i="159" s="1"/>
  <c r="D27" i="159"/>
  <c r="F20" i="159"/>
  <c r="E27" i="159"/>
  <c r="I27" i="159"/>
  <c r="L20" i="159"/>
  <c r="M20" i="159" s="1"/>
  <c r="J27" i="159"/>
  <c r="K20" i="159"/>
  <c r="L12" i="159"/>
  <c r="M12" i="159" s="1"/>
  <c r="I16" i="159"/>
  <c r="J16" i="159"/>
  <c r="K12" i="159"/>
  <c r="L41" i="159" l="1"/>
  <c r="M41" i="159" s="1"/>
  <c r="G43" i="159"/>
  <c r="H43" i="159" s="1"/>
  <c r="K27" i="159"/>
  <c r="J43" i="159"/>
  <c r="K43" i="159" s="1"/>
  <c r="K41" i="159"/>
  <c r="F27" i="159"/>
  <c r="E28" i="159"/>
  <c r="G27" i="159"/>
  <c r="H27" i="159" s="1"/>
  <c r="D28" i="159"/>
  <c r="K16" i="159"/>
  <c r="J28" i="159"/>
  <c r="L16" i="159"/>
  <c r="M16" i="159" s="1"/>
  <c r="I28" i="159"/>
  <c r="L27" i="159"/>
  <c r="M27" i="159" s="1"/>
  <c r="L43" i="159" l="1"/>
  <c r="M43" i="159" s="1"/>
  <c r="L28" i="159"/>
  <c r="M28" i="159" s="1"/>
  <c r="G28" i="159"/>
  <c r="H28" i="159" s="1"/>
  <c r="F28" i="159"/>
  <c r="K28" i="159"/>
  <c r="C14" i="83" s="1"/>
  <c r="A3" i="157" l="1"/>
  <c r="A2" i="157"/>
  <c r="A3" i="153"/>
  <c r="A2" i="153"/>
  <c r="U2" i="147"/>
  <c r="U3" i="147"/>
  <c r="U4" i="147"/>
  <c r="U5" i="147"/>
  <c r="U6" i="147"/>
  <c r="U7" i="147"/>
  <c r="U8" i="147"/>
  <c r="U9" i="147"/>
  <c r="U10" i="147"/>
  <c r="U11" i="147"/>
  <c r="U12" i="147"/>
  <c r="U13" i="147"/>
  <c r="U14" i="147"/>
  <c r="U15" i="147"/>
  <c r="U16" i="147"/>
  <c r="U17" i="147"/>
  <c r="U18" i="147"/>
  <c r="U19" i="147"/>
  <c r="U20" i="147"/>
  <c r="U21" i="147"/>
  <c r="U22" i="147"/>
  <c r="U23" i="147"/>
  <c r="U24" i="147"/>
  <c r="U25" i="147"/>
  <c r="U26" i="147"/>
  <c r="U27" i="147"/>
  <c r="U28" i="147"/>
  <c r="U29" i="147"/>
  <c r="U30" i="147"/>
  <c r="U31" i="147"/>
  <c r="U32" i="147"/>
  <c r="U33" i="147"/>
  <c r="U34" i="147"/>
  <c r="U35" i="147"/>
  <c r="U36" i="147"/>
  <c r="U37" i="147"/>
  <c r="U38" i="147"/>
  <c r="U39" i="147"/>
  <c r="U40" i="147"/>
  <c r="U41" i="147"/>
  <c r="U42" i="147"/>
  <c r="U43" i="147"/>
  <c r="U44" i="147"/>
  <c r="U45" i="147"/>
  <c r="U46" i="147"/>
  <c r="U47" i="147"/>
  <c r="U48" i="147"/>
  <c r="U49" i="147"/>
  <c r="U50" i="147"/>
  <c r="U51" i="147"/>
  <c r="U52" i="147"/>
  <c r="U53" i="147"/>
  <c r="U54" i="147"/>
  <c r="U55" i="147"/>
  <c r="U56" i="147"/>
  <c r="U57" i="147"/>
  <c r="U58" i="147"/>
  <c r="U59" i="147"/>
  <c r="U60" i="147"/>
  <c r="U61" i="147"/>
  <c r="U62" i="147"/>
  <c r="U63" i="147"/>
  <c r="U64" i="147"/>
  <c r="U65" i="147"/>
  <c r="U66" i="147"/>
  <c r="U67" i="147"/>
  <c r="U68" i="147"/>
  <c r="U69" i="147"/>
  <c r="U70" i="147"/>
  <c r="U71" i="147"/>
  <c r="U72" i="147"/>
  <c r="U73" i="147"/>
  <c r="U74" i="147"/>
  <c r="U75" i="147"/>
  <c r="U76" i="147"/>
  <c r="U77" i="147"/>
  <c r="U78" i="147"/>
  <c r="U79" i="147"/>
  <c r="U80" i="147"/>
  <c r="U81" i="147"/>
  <c r="U82" i="147"/>
  <c r="U83" i="147"/>
  <c r="U84" i="147"/>
  <c r="U85" i="147"/>
  <c r="U86" i="147"/>
  <c r="U87" i="147"/>
  <c r="U88" i="147"/>
  <c r="U89" i="147"/>
  <c r="U90" i="147"/>
  <c r="U91" i="147"/>
  <c r="U92" i="147"/>
  <c r="U93" i="147"/>
  <c r="U94" i="147"/>
  <c r="U95" i="147"/>
  <c r="U96" i="147"/>
  <c r="U97" i="147"/>
  <c r="U98" i="147"/>
  <c r="U99" i="147"/>
  <c r="U100" i="147"/>
  <c r="U101" i="147"/>
  <c r="U102" i="147"/>
  <c r="U103" i="147"/>
  <c r="U104" i="147"/>
  <c r="U105" i="147"/>
  <c r="U106" i="147"/>
  <c r="U107" i="147"/>
  <c r="U108" i="147"/>
  <c r="U109" i="147"/>
  <c r="U110" i="147"/>
  <c r="U111" i="147"/>
  <c r="U112" i="147"/>
  <c r="U113" i="147"/>
  <c r="U114" i="147"/>
  <c r="U115" i="147"/>
  <c r="U116" i="147"/>
  <c r="U117" i="147"/>
  <c r="U118" i="147"/>
  <c r="U119" i="147"/>
  <c r="U120" i="147"/>
  <c r="U121" i="147"/>
  <c r="U122" i="147"/>
  <c r="U123" i="147"/>
  <c r="U124" i="147"/>
  <c r="U125" i="147"/>
  <c r="U126" i="147"/>
  <c r="U127" i="147"/>
  <c r="U128" i="147"/>
  <c r="U129" i="147"/>
  <c r="U130" i="147"/>
  <c r="U131" i="147"/>
  <c r="U132" i="147"/>
  <c r="U133" i="147"/>
  <c r="U134" i="147"/>
  <c r="U135" i="147"/>
  <c r="U136" i="147"/>
  <c r="U137" i="147"/>
  <c r="U138" i="147"/>
  <c r="U139" i="147"/>
  <c r="U140" i="147"/>
  <c r="U141" i="147"/>
  <c r="U142" i="147"/>
  <c r="U143" i="147"/>
  <c r="U144" i="147"/>
  <c r="U145" i="147"/>
  <c r="U146" i="147"/>
  <c r="U147" i="147"/>
  <c r="U148" i="147"/>
  <c r="U149" i="147"/>
  <c r="U150" i="147"/>
  <c r="U151" i="147"/>
  <c r="U152" i="147"/>
  <c r="U153" i="147"/>
  <c r="U154" i="147"/>
  <c r="U155" i="147"/>
  <c r="U156" i="147"/>
  <c r="U157" i="147"/>
  <c r="U158" i="147"/>
  <c r="U159" i="147"/>
  <c r="U160" i="147"/>
  <c r="U161" i="147"/>
  <c r="U162" i="147"/>
  <c r="U163" i="147"/>
  <c r="U164" i="147"/>
  <c r="U165" i="147"/>
  <c r="U166" i="147"/>
  <c r="U167" i="147"/>
  <c r="U168" i="147"/>
  <c r="U169" i="147"/>
  <c r="U170" i="147"/>
  <c r="U171" i="147"/>
  <c r="U172" i="147"/>
  <c r="U173" i="147"/>
  <c r="U174" i="147"/>
  <c r="U175" i="147"/>
  <c r="U176" i="147"/>
  <c r="U177" i="147"/>
  <c r="U178" i="147"/>
  <c r="U179" i="147"/>
  <c r="U180" i="147"/>
  <c r="U181" i="147"/>
  <c r="U182" i="147"/>
  <c r="U183" i="147"/>
  <c r="U184" i="147"/>
  <c r="U185" i="147"/>
  <c r="U186" i="147"/>
  <c r="U187" i="147"/>
  <c r="U188" i="147"/>
  <c r="U189" i="147"/>
  <c r="U190" i="147"/>
  <c r="U191" i="147"/>
  <c r="U192" i="147"/>
  <c r="U193" i="147"/>
  <c r="U194" i="147"/>
  <c r="U195" i="147"/>
  <c r="U196" i="147"/>
  <c r="U197" i="147"/>
  <c r="U198" i="147"/>
  <c r="U199" i="147"/>
  <c r="U200" i="147"/>
  <c r="U201" i="147"/>
  <c r="U202" i="147"/>
  <c r="U203" i="147"/>
  <c r="U204" i="147"/>
  <c r="U205" i="147"/>
  <c r="U206" i="147"/>
  <c r="U207" i="147"/>
  <c r="U208" i="147"/>
  <c r="U209" i="147"/>
  <c r="U210" i="147"/>
  <c r="U211" i="147"/>
  <c r="U212" i="147"/>
  <c r="U213" i="147"/>
  <c r="U214" i="147"/>
  <c r="U215" i="147"/>
  <c r="U216" i="147"/>
  <c r="U217" i="147"/>
  <c r="U218" i="147"/>
  <c r="U219" i="147"/>
  <c r="U220" i="147"/>
  <c r="U221" i="147"/>
  <c r="U222" i="147"/>
  <c r="U223" i="147"/>
  <c r="U224" i="147"/>
  <c r="U225" i="147"/>
  <c r="U226" i="147"/>
  <c r="U227" i="147"/>
  <c r="U228" i="147"/>
  <c r="U229" i="147"/>
  <c r="U230" i="147"/>
  <c r="U231" i="147"/>
  <c r="U232" i="147"/>
  <c r="U233" i="147"/>
  <c r="U234" i="147"/>
  <c r="U235" i="147"/>
  <c r="U236" i="147"/>
  <c r="U237" i="147"/>
  <c r="U238" i="147"/>
  <c r="U239" i="147"/>
  <c r="U240" i="147"/>
  <c r="U241" i="147"/>
  <c r="U242" i="147"/>
  <c r="U243" i="147"/>
  <c r="U244" i="147"/>
  <c r="U245" i="147"/>
  <c r="U246" i="147"/>
  <c r="U247" i="147"/>
  <c r="U248" i="147"/>
  <c r="U249" i="147"/>
  <c r="U250" i="147"/>
  <c r="U251" i="147"/>
  <c r="U252" i="147"/>
  <c r="U253" i="147"/>
  <c r="U254" i="147"/>
  <c r="U255" i="147"/>
  <c r="U256" i="147"/>
  <c r="U257" i="147"/>
  <c r="U258" i="147"/>
  <c r="U259" i="147"/>
  <c r="U260" i="147"/>
  <c r="U261" i="147"/>
  <c r="U262" i="147"/>
  <c r="U263" i="147"/>
  <c r="U264" i="147"/>
  <c r="U265" i="147"/>
  <c r="U266" i="147"/>
  <c r="U267" i="147"/>
  <c r="U268" i="147"/>
  <c r="U269" i="147"/>
  <c r="U270" i="147"/>
  <c r="U271" i="147"/>
  <c r="U272" i="147"/>
  <c r="U273" i="147"/>
  <c r="U274" i="147"/>
  <c r="U275" i="147"/>
  <c r="U276" i="147"/>
  <c r="U277" i="147"/>
  <c r="U278" i="147"/>
  <c r="U279" i="147"/>
  <c r="U280" i="147"/>
  <c r="U281" i="147"/>
  <c r="U282" i="147"/>
  <c r="U283" i="147"/>
  <c r="U284" i="147"/>
  <c r="U285" i="147"/>
  <c r="U286" i="147"/>
  <c r="U287" i="147"/>
  <c r="U288" i="147"/>
  <c r="U289" i="147"/>
  <c r="U290" i="147"/>
  <c r="U291" i="147"/>
  <c r="U292" i="147"/>
  <c r="U293" i="147"/>
  <c r="U294" i="147"/>
  <c r="U295" i="147"/>
  <c r="U296" i="147"/>
  <c r="U297" i="147"/>
  <c r="U298" i="147"/>
  <c r="U299" i="147"/>
  <c r="U300" i="147"/>
  <c r="U301" i="147"/>
  <c r="U302" i="147"/>
  <c r="U303" i="147"/>
  <c r="U304" i="147"/>
  <c r="U305" i="147"/>
  <c r="U306" i="147"/>
  <c r="U307" i="147"/>
  <c r="U308" i="147"/>
  <c r="U309" i="147"/>
  <c r="U310" i="147"/>
  <c r="U311" i="147"/>
  <c r="U312" i="147"/>
  <c r="U313" i="147"/>
  <c r="U314" i="147"/>
  <c r="U315" i="147"/>
  <c r="U316" i="147"/>
  <c r="U317" i="147"/>
  <c r="U318" i="147"/>
  <c r="U319" i="147"/>
  <c r="U320" i="147"/>
  <c r="U321" i="147"/>
  <c r="U322" i="147"/>
  <c r="U323" i="147"/>
  <c r="U324" i="147"/>
  <c r="U325" i="147"/>
  <c r="U326" i="147"/>
  <c r="U327" i="147"/>
  <c r="U328" i="147"/>
  <c r="U329" i="147"/>
  <c r="U330" i="147"/>
  <c r="U331" i="147"/>
  <c r="U332" i="147"/>
  <c r="U333" i="147"/>
  <c r="U334" i="147"/>
  <c r="U335" i="147"/>
  <c r="U336" i="147"/>
  <c r="U337" i="147"/>
  <c r="U338" i="147"/>
  <c r="U339" i="147"/>
  <c r="U340" i="147"/>
  <c r="U341" i="147"/>
  <c r="U342" i="147"/>
  <c r="U343" i="147"/>
  <c r="U344" i="147"/>
  <c r="U345" i="147"/>
  <c r="U346" i="147"/>
  <c r="U347" i="147"/>
  <c r="U348" i="147"/>
  <c r="U349" i="147"/>
  <c r="U350" i="147"/>
  <c r="U351" i="147"/>
  <c r="U352" i="147"/>
  <c r="U353" i="147"/>
  <c r="U354" i="147"/>
  <c r="U355" i="147"/>
  <c r="U356" i="147"/>
  <c r="U357" i="147"/>
  <c r="U358" i="147"/>
  <c r="U359" i="147"/>
  <c r="U360" i="147"/>
  <c r="U361" i="147"/>
  <c r="U362" i="147"/>
  <c r="U363" i="147"/>
  <c r="U364" i="147"/>
  <c r="U365" i="147"/>
  <c r="U366" i="147"/>
  <c r="U367" i="147"/>
  <c r="U368" i="147"/>
  <c r="U369" i="147"/>
  <c r="U370" i="147"/>
  <c r="U371" i="147"/>
  <c r="U372" i="147"/>
  <c r="U373" i="147"/>
  <c r="U374" i="147"/>
  <c r="U375" i="147"/>
  <c r="U376" i="147"/>
  <c r="U377" i="147"/>
  <c r="U378" i="147"/>
  <c r="U379" i="147"/>
  <c r="U380" i="147"/>
  <c r="U381" i="147"/>
  <c r="U382" i="147"/>
  <c r="U383" i="147"/>
  <c r="U384" i="147"/>
  <c r="U385" i="147"/>
  <c r="U386" i="147"/>
  <c r="U387" i="147"/>
  <c r="U388" i="147"/>
  <c r="U389" i="147"/>
  <c r="U390" i="147"/>
  <c r="U391" i="147"/>
  <c r="U392" i="147"/>
  <c r="U393" i="147"/>
  <c r="U394" i="147"/>
  <c r="U395" i="147"/>
  <c r="U396" i="147"/>
  <c r="U397" i="147"/>
  <c r="U398" i="147"/>
  <c r="U399" i="147"/>
  <c r="U400" i="147"/>
  <c r="U401" i="147"/>
  <c r="U402" i="147"/>
  <c r="U403" i="147"/>
  <c r="U404" i="147"/>
  <c r="U405" i="147"/>
  <c r="U406" i="147"/>
  <c r="U407" i="147"/>
  <c r="U408" i="147"/>
  <c r="U409" i="147"/>
  <c r="U410" i="147"/>
  <c r="U411" i="147"/>
  <c r="U412" i="147"/>
  <c r="U413" i="147"/>
  <c r="U414" i="147"/>
  <c r="U415" i="147"/>
  <c r="U416" i="147"/>
  <c r="U417" i="147"/>
  <c r="U418" i="147"/>
  <c r="U419" i="147"/>
  <c r="U420" i="147"/>
  <c r="U421" i="147"/>
  <c r="U422" i="147"/>
  <c r="U423" i="147"/>
  <c r="U424" i="147"/>
  <c r="U425" i="147"/>
  <c r="U426" i="147"/>
  <c r="U427" i="147"/>
  <c r="U428" i="147"/>
  <c r="U429" i="147"/>
  <c r="U430" i="147"/>
  <c r="U431" i="147"/>
  <c r="U432" i="147"/>
  <c r="U433" i="147"/>
  <c r="U434" i="147"/>
  <c r="U435" i="147"/>
  <c r="U436" i="147"/>
  <c r="U437" i="147"/>
  <c r="U438" i="147"/>
  <c r="U439" i="147"/>
  <c r="U440" i="147"/>
  <c r="U441" i="147"/>
  <c r="U442" i="147"/>
  <c r="U443" i="147"/>
  <c r="U444" i="147"/>
  <c r="U445" i="147"/>
  <c r="U446" i="147"/>
  <c r="U447" i="147"/>
  <c r="U448" i="147"/>
  <c r="U449" i="147"/>
  <c r="U450" i="147"/>
  <c r="U451" i="147"/>
  <c r="U452" i="147"/>
  <c r="U453" i="147"/>
  <c r="U454" i="147"/>
  <c r="U455" i="147"/>
  <c r="U456" i="147"/>
  <c r="U457" i="147"/>
  <c r="U458" i="147"/>
  <c r="U459" i="147"/>
  <c r="U460" i="147"/>
  <c r="U461" i="147"/>
  <c r="U462" i="147"/>
  <c r="U463" i="147"/>
  <c r="U464" i="147"/>
  <c r="U465" i="147"/>
  <c r="U466" i="147"/>
  <c r="U467" i="147"/>
  <c r="U468" i="147"/>
  <c r="U469" i="147"/>
  <c r="U470" i="147"/>
  <c r="U471" i="147"/>
  <c r="U472" i="147"/>
  <c r="U473" i="147"/>
  <c r="U474" i="147"/>
  <c r="U475" i="147"/>
  <c r="U476" i="147"/>
  <c r="U477" i="147"/>
  <c r="U478" i="147"/>
  <c r="U479" i="147"/>
  <c r="U480" i="147"/>
  <c r="U481" i="147"/>
  <c r="U482" i="147"/>
  <c r="U483" i="147"/>
  <c r="U484" i="147"/>
  <c r="U485" i="147"/>
  <c r="U486" i="147"/>
  <c r="U487" i="147"/>
  <c r="U488" i="147"/>
  <c r="U489" i="147"/>
  <c r="U490" i="147"/>
  <c r="U491" i="147"/>
  <c r="U492" i="147"/>
  <c r="U493" i="147"/>
  <c r="U494" i="147"/>
  <c r="U495" i="147"/>
  <c r="U496" i="147"/>
  <c r="U497" i="147"/>
  <c r="U498" i="147"/>
  <c r="U499" i="147"/>
  <c r="U500" i="147"/>
  <c r="U501" i="147"/>
  <c r="U502" i="147"/>
  <c r="U503" i="147"/>
  <c r="U504" i="147"/>
  <c r="U505" i="147"/>
  <c r="U506" i="147"/>
  <c r="U507" i="147"/>
  <c r="U508" i="147"/>
  <c r="U509" i="147"/>
  <c r="U510" i="147"/>
  <c r="U511" i="147"/>
  <c r="U512" i="147"/>
  <c r="U513" i="147"/>
  <c r="U514" i="147"/>
  <c r="U515" i="147"/>
  <c r="U516" i="147"/>
  <c r="U517" i="147"/>
  <c r="U518" i="147"/>
  <c r="U519" i="147"/>
  <c r="U520" i="147"/>
  <c r="U521" i="147"/>
  <c r="U522" i="147"/>
  <c r="U523" i="147"/>
  <c r="U524" i="147"/>
  <c r="U525" i="147"/>
  <c r="U526" i="147"/>
  <c r="U527" i="147"/>
  <c r="U528" i="147"/>
  <c r="U529" i="147"/>
  <c r="U530" i="147"/>
  <c r="U531" i="147"/>
  <c r="U532" i="147"/>
  <c r="U533" i="147"/>
  <c r="U534" i="147"/>
  <c r="U535" i="147"/>
  <c r="U536" i="147"/>
  <c r="U537" i="147"/>
  <c r="U538" i="147"/>
  <c r="U539" i="147"/>
  <c r="U540" i="147"/>
  <c r="U541" i="147"/>
  <c r="U542" i="147"/>
  <c r="U543" i="147"/>
  <c r="U544" i="147"/>
  <c r="U545" i="147"/>
  <c r="U546" i="147"/>
  <c r="U547" i="147"/>
  <c r="U548" i="147"/>
  <c r="U549" i="147"/>
  <c r="U550" i="147"/>
  <c r="U551" i="147"/>
  <c r="U552" i="147"/>
  <c r="U553" i="147"/>
  <c r="U554" i="147"/>
  <c r="U555" i="147"/>
  <c r="U556" i="147"/>
  <c r="U557" i="147"/>
  <c r="U558" i="147"/>
  <c r="U559" i="147"/>
  <c r="U560" i="147"/>
  <c r="U561" i="147"/>
  <c r="U562" i="147"/>
  <c r="U563" i="147"/>
  <c r="U564" i="147"/>
  <c r="U565" i="147"/>
  <c r="U566" i="147"/>
  <c r="U567" i="147"/>
  <c r="U568" i="147"/>
  <c r="U569" i="147"/>
  <c r="U570" i="147"/>
  <c r="U571" i="147"/>
  <c r="U572" i="147"/>
  <c r="U573" i="147"/>
  <c r="U574" i="147"/>
  <c r="U575" i="147"/>
  <c r="U576" i="147"/>
  <c r="U577" i="147"/>
  <c r="U578" i="147"/>
  <c r="U579" i="147"/>
  <c r="U580" i="147"/>
  <c r="U581" i="147"/>
  <c r="U582" i="147"/>
  <c r="U583" i="147"/>
  <c r="U584" i="147"/>
  <c r="U585" i="147"/>
  <c r="U586" i="147"/>
  <c r="U587" i="147"/>
  <c r="U588" i="147"/>
  <c r="U589" i="147"/>
  <c r="U590" i="147"/>
  <c r="U591" i="147"/>
  <c r="U592" i="147"/>
  <c r="U593" i="147"/>
  <c r="U594" i="147"/>
  <c r="U595" i="147"/>
  <c r="U596" i="147"/>
  <c r="U597" i="147"/>
  <c r="U598" i="147"/>
  <c r="U599" i="147"/>
  <c r="U600" i="147"/>
  <c r="U601" i="147"/>
  <c r="U602" i="147"/>
  <c r="U603" i="147"/>
  <c r="U604" i="147"/>
  <c r="U605" i="147"/>
  <c r="B10" i="83" l="1" a="1"/>
  <c r="B10" i="83" s="1"/>
  <c r="B9" i="83" l="1" a="1"/>
  <c r="B9" i="83" s="1"/>
  <c r="B8" i="83" l="1" a="1"/>
  <c r="B8" i="83" s="1"/>
  <c r="B7" i="83" a="1"/>
  <c r="B7" i="83" s="1"/>
  <c r="B6" i="83" l="1" a="1"/>
  <c r="B6" i="83" s="1"/>
  <c r="B5" i="83" a="1"/>
  <c r="B5" i="8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C10EAB-7E61-44F1-942A-4FFED63E0299}" keepAlive="1" name="Query - FA Detil 16 SP2D" description="Connection to the 'FA Detil 16 SP2D' query in the workbook." type="5" refreshedVersion="8" background="1" saveData="1">
    <dbPr connection="Provider=Microsoft.Mashup.OleDb.1;Data Source=$Workbook$;Location=&quot;FA Detil 16 SP2D&quot;;Extended Properties=&quot;&quot;" command="SELECT * FROM [FA Detil 16 SP2D]"/>
  </connection>
  <connection id="2" xr16:uid="{F4335ECD-AD12-4D65-8863-1DCB2657C5D7}" keepAlive="1" name="Query - IKU2023" description="Connection to the 'IKU2023' query in the workbook." type="5" refreshedVersion="8" background="1" saveData="1">
    <dbPr connection="Provider=Microsoft.Mashup.OleDb.1;Data Source=$Workbook$;Location=IKU2023;Extended Properties=&quot;&quot;" command="SELECT * FROM [IKU2023]"/>
  </connection>
  <connection id="3" xr16:uid="{B296D110-FBB3-4946-9CA2-E231A43A8154}" name="Query - Monitoring_Transaksi_FA_Detil_SP2D" description="Connection to the 'Monitoring_Transaksi_FA_Detil_SP2D' query in the workbook." type="100" refreshedVersion="8" minRefreshableVersion="5">
    <extLst>
      <ext xmlns:x15="http://schemas.microsoft.com/office/spreadsheetml/2010/11/main" uri="{DE250136-89BD-433C-8126-D09CA5730AF9}">
        <x15:connection id="9cb4758f-2e5a-46ad-8455-740645d4d9c4"/>
      </ext>
    </extLst>
  </connection>
  <connection id="4" xr16:uid="{1DADFB2A-381A-40AA-AE14-440CAFC4AA54}" keepAlive="1" name="Query - SP2D OMSPAN" description="Connection to the 'SP2D OMSPAN' query in the workbook." type="5" refreshedVersion="8" background="1" saveData="1">
    <dbPr connection="Provider=Microsoft.Mashup.OleDb.1;Data Source=$Workbook$;Location=&quot;SP2D OMSPAN&quot;;Extended Properties=&quot;&quot;" command="SELECT * FROM [SP2D OMSPAN]"/>
  </connection>
  <connection id="5" xr16:uid="{507BA40E-1518-4389-ADC8-7C6E2A6341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5A89F30-1973-4C25-9660-785AA99C0FE7}" name="WorksheetConnection_MONITORING PAGU DAN REALISASI TA.2023.xlsx!FA_Detil_16_SP2D__2" type="102" refreshedVersion="8" minRefreshableVersion="5">
    <extLst>
      <ext xmlns:x15="http://schemas.microsoft.com/office/spreadsheetml/2010/11/main" uri="{DE250136-89BD-433C-8126-D09CA5730AF9}">
        <x15:connection id="FA_Detil_16_SP2D__2" autoDelete="1">
          <x15:rangePr sourceName="_xlcn.WorksheetConnection_MONITORINGPAGUDANREALISASITA.2023.xlsxFA_Detil_16_SP2D__21"/>
        </x15:connection>
      </ext>
    </extLst>
  </connection>
  <connection id="7" xr16:uid="{1DFD7CFF-E305-41B0-95A0-59817EC404E7}" name="WorksheetConnection_MONITORING REALISASI TA.2023.xlsm!FA_Detil_16_SP2D" type="102" refreshedVersion="8" minRefreshableVersion="5">
    <extLst>
      <ext xmlns:x15="http://schemas.microsoft.com/office/spreadsheetml/2010/11/main" uri="{DE250136-89BD-433C-8126-D09CA5730AF9}">
        <x15:connection id="FA_Detil_16_SP2D" autoDelete="1">
          <x15:rangePr sourceName="_xlcn.WorksheetConnection_MONITORINGREALISASITA.2023.xlsmFA_Detil_16_SP2D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<sst xmlns="http://schemas.openxmlformats.org/spreadsheetml/2006/main" count="56327" uniqueCount="6102">
  <si>
    <t>Program Pendidikan dan Pelatihan Vokasi</t>
  </si>
  <si>
    <t>Belanja Bahan</t>
  </si>
  <si>
    <t>A</t>
  </si>
  <si>
    <t>Pendidikan Kelautan dan Perikanan</t>
  </si>
  <si>
    <t>Norma, Standard, Prosedur dan Kriteria Pendidikan Kelautan dan Perikanan</t>
  </si>
  <si>
    <t>NSPK Metode dan Kurikulum Pendidikan KP</t>
  </si>
  <si>
    <t>Bimbingan dan Pembinaan Metode dan Kurikulum</t>
  </si>
  <si>
    <t>Gaji dan Tunjangan</t>
  </si>
  <si>
    <t>Operasional dan Pemeliharaan Kantor</t>
  </si>
  <si>
    <t>Belanja Sewa</t>
  </si>
  <si>
    <t>Pendidikan dan Pelatihan Aparatur KP</t>
  </si>
  <si>
    <t>2375</t>
  </si>
  <si>
    <t>2376</t>
  </si>
  <si>
    <t>2378</t>
  </si>
  <si>
    <t>4345</t>
  </si>
  <si>
    <t>DL.2375.AFA.001.051.A</t>
  </si>
  <si>
    <t>DL.2375.AFA.001.051.A.521211</t>
  </si>
  <si>
    <t>DL.2375.AFA.001.051.A.522151</t>
  </si>
  <si>
    <t>DL.2375.AFA.001.051.A.524119</t>
  </si>
  <si>
    <t>DL.2375.AFA.001.051.B</t>
  </si>
  <si>
    <t>DL.2375.AFA.001.051.B.521211</t>
  </si>
  <si>
    <t>DL.2375.AFA.001.051.B.522151</t>
  </si>
  <si>
    <t>DL.2375.AFA.001.051.B.524119</t>
  </si>
  <si>
    <t>DL.2375.AFA.001.051.C</t>
  </si>
  <si>
    <t>DL.2375.AFA.001.051.C.521211</t>
  </si>
  <si>
    <t>DL.2375.AFA.001.051.C.524111</t>
  </si>
  <si>
    <t>DL.2375.AFA.001.051.D</t>
  </si>
  <si>
    <t>DL.2375.AFA.001.051.D.521211</t>
  </si>
  <si>
    <t>DL.2375.AFA.001.051.D.522151</t>
  </si>
  <si>
    <t>DL.2375.AFA.001.051.D.522191</t>
  </si>
  <si>
    <t>DL.2375.AFA.001.051.D.524111</t>
  </si>
  <si>
    <t>DL.2375.AFA.001.051.E</t>
  </si>
  <si>
    <t>DL.2375.AFA.001.051.E.521211</t>
  </si>
  <si>
    <t>DL.2375.AFA.001.051.E.524111</t>
  </si>
  <si>
    <t>DL.2375.AFA.001.052.A</t>
  </si>
  <si>
    <t>DL.2375.AFA.001.052.A.521211</t>
  </si>
  <si>
    <t>DL.2375.AFA.001.052.B</t>
  </si>
  <si>
    <t>DL.2375.AFA.001.052.B.521211</t>
  </si>
  <si>
    <t>DL.2375.AFA.001.052.B.521213</t>
  </si>
  <si>
    <t>DL.2375.AFA.001.052.B.524111</t>
  </si>
  <si>
    <t>DL.2375.AFA.001.052.B.524119</t>
  </si>
  <si>
    <t>DL.2375.AFA.001.052.C</t>
  </si>
  <si>
    <t>DL.2375.AFA.001.052.C.521211</t>
  </si>
  <si>
    <t>DL.2375.AFA.001.052.D</t>
  </si>
  <si>
    <t>DL.2375.AFA.001.052.D.521211</t>
  </si>
  <si>
    <t>DL.2375.AFA.001.052.D.521213</t>
  </si>
  <si>
    <t>DL.2375.AFA.001.052.D.524119</t>
  </si>
  <si>
    <t>DL.2375.AFA.001.052.E</t>
  </si>
  <si>
    <t>DL.2375.AFA.001.052.E.521211</t>
  </si>
  <si>
    <t>DL.2375.AFA.001.052.E.524113</t>
  </si>
  <si>
    <t>DL.2375.AFA.001.052.E.524114</t>
  </si>
  <si>
    <t>DL.2375.AFA.001.053.A</t>
  </si>
  <si>
    <t>DL.2375.AFA.001.053.A.521211</t>
  </si>
  <si>
    <t>DL.2375.AFA.001.053.A.524111</t>
  </si>
  <si>
    <t>DL.2375.AFA.001.053.A.524119</t>
  </si>
  <si>
    <t>DL.2375.AFA.001.053.B</t>
  </si>
  <si>
    <t>DL.2375.AFA.001.053.B.521211</t>
  </si>
  <si>
    <t>DL.2375.AFA.001.053.B.522151</t>
  </si>
  <si>
    <t>DL.2375.AFA.001.053.C</t>
  </si>
  <si>
    <t>DL.2375.AFA.001.053.C.521211</t>
  </si>
  <si>
    <t>DL.2375.AFA.001.053.C.522151</t>
  </si>
  <si>
    <t>DL.2375.AFA.001.053.C.524111</t>
  </si>
  <si>
    <t>DL.2375.AFA.001.053.C.524119</t>
  </si>
  <si>
    <t>DL.2375.AFA.001.053.D</t>
  </si>
  <si>
    <t>DL.2375.AFA.001.053.D.521211</t>
  </si>
  <si>
    <t>DL.2375.AFA.001.053.D.522151</t>
  </si>
  <si>
    <t>DL.2375.AFA.001.054.A</t>
  </si>
  <si>
    <t>DL.2375.AFA.001.054.A.521211</t>
  </si>
  <si>
    <t>DL.2375.AFA.001.054.A.524111</t>
  </si>
  <si>
    <t>DL.2375.AFA.001.054.B</t>
  </si>
  <si>
    <t>DL.2375.AFA.001.054.B.521211</t>
  </si>
  <si>
    <t>DL.2375.AFA.001.054.B.524111</t>
  </si>
  <si>
    <t>DL.2375.AFA.001.054.B.524119</t>
  </si>
  <si>
    <t>DL.2375.AFA.001.054.C</t>
  </si>
  <si>
    <t>DL.2375.AFA.001.054.C.521211</t>
  </si>
  <si>
    <t>DL.2375.AFA.001.054.C.522151</t>
  </si>
  <si>
    <t>DL.2375.AFA.001.054.D</t>
  </si>
  <si>
    <t>DL.2375.AFA.001.054.D.521211</t>
  </si>
  <si>
    <t>DL.2375.AFA.001.054.D.524111</t>
  </si>
  <si>
    <t>DL.2376.AFA.001.051.A</t>
  </si>
  <si>
    <t>DL.2376.AFA.001.051.A.521211</t>
  </si>
  <si>
    <t>DL.2376.AFA.001.051.A.524111</t>
  </si>
  <si>
    <t>DL.2376.AFA.001.051.B</t>
  </si>
  <si>
    <t>DL.2376.AFA.001.051.B.521211</t>
  </si>
  <si>
    <t>DL.2376.AFA.001.051.B.524111</t>
  </si>
  <si>
    <t>DL.2376.AFA.001.052.A</t>
  </si>
  <si>
    <t>DL.2376.AFA.001.052.A.521211</t>
  </si>
  <si>
    <t>DL.2376.AFA.001.052.A.524111</t>
  </si>
  <si>
    <t>DL.2376.AFA.001.053.A</t>
  </si>
  <si>
    <t>DL.2376.AFA.001.053.A.521211</t>
  </si>
  <si>
    <t>DL.2376.AFA.001.053.A.522151</t>
  </si>
  <si>
    <t>DL.2376.AFA.001.053.A.524111</t>
  </si>
  <si>
    <t>DL.2376.AFA.001.053.A.524113</t>
  </si>
  <si>
    <t>DL.2376.AFA.001.053.B</t>
  </si>
  <si>
    <t>DL.2376.AFA.001.053.B.521211</t>
  </si>
  <si>
    <t>DL.2376.AFA.001.053.B.522151</t>
  </si>
  <si>
    <t>DL.2376.AFA.001.053.B.524111</t>
  </si>
  <si>
    <t>DL.2376.AFA.001.054.A</t>
  </si>
  <si>
    <t>DL.2376.AFA.001.054.A.521211</t>
  </si>
  <si>
    <t>Kegiatan</t>
  </si>
  <si>
    <t>Subkoordinator</t>
  </si>
  <si>
    <t>001</t>
  </si>
  <si>
    <t>051</t>
  </si>
  <si>
    <t>521211</t>
  </si>
  <si>
    <t>524113</t>
  </si>
  <si>
    <t>524113. Belanja Perjalanan Dinas Dalam Kota</t>
  </si>
  <si>
    <t>524114</t>
  </si>
  <si>
    <t>524119</t>
  </si>
  <si>
    <t>B</t>
  </si>
  <si>
    <t>C</t>
  </si>
  <si>
    <t>524111</t>
  </si>
  <si>
    <t>D</t>
  </si>
  <si>
    <t>521241</t>
  </si>
  <si>
    <t>522151</t>
  </si>
  <si>
    <t>522191</t>
  </si>
  <si>
    <t>522192</t>
  </si>
  <si>
    <t>E</t>
  </si>
  <si>
    <t>052</t>
  </si>
  <si>
    <t>521213</t>
  </si>
  <si>
    <t>053</t>
  </si>
  <si>
    <t>054</t>
  </si>
  <si>
    <t>532111</t>
  </si>
  <si>
    <t>533111</t>
  </si>
  <si>
    <t>Pusat Pendidikan KP</t>
  </si>
  <si>
    <t>Penyelenggaraan Pendidikan</t>
  </si>
  <si>
    <t>Metode dan Kurikulum</t>
  </si>
  <si>
    <t>521219</t>
  </si>
  <si>
    <t>Peserta Didik dan Sarana Prasarana</t>
  </si>
  <si>
    <t>Kelembagaan dan Ketenagaan</t>
  </si>
  <si>
    <t>Kelembagaan</t>
  </si>
  <si>
    <t>521811</t>
  </si>
  <si>
    <t>Ketenagaan</t>
  </si>
  <si>
    <t>Perencanaan dan Evaluasi</t>
  </si>
  <si>
    <t>Perencanaan</t>
  </si>
  <si>
    <t>511111</t>
  </si>
  <si>
    <t>Keuangan</t>
  </si>
  <si>
    <t>511119</t>
  </si>
  <si>
    <t>511121</t>
  </si>
  <si>
    <t>511122</t>
  </si>
  <si>
    <t>511123</t>
  </si>
  <si>
    <t>511124</t>
  </si>
  <si>
    <t>511125</t>
  </si>
  <si>
    <t>511126</t>
  </si>
  <si>
    <t>511129</t>
  </si>
  <si>
    <t>511151</t>
  </si>
  <si>
    <t>512411</t>
  </si>
  <si>
    <t>002</t>
  </si>
  <si>
    <t>AA</t>
  </si>
  <si>
    <t>521111</t>
  </si>
  <si>
    <t>Umum</t>
  </si>
  <si>
    <t>521119</t>
  </si>
  <si>
    <t>AB</t>
  </si>
  <si>
    <t>521114</t>
  </si>
  <si>
    <t>522141</t>
  </si>
  <si>
    <t>AC</t>
  </si>
  <si>
    <t>521131</t>
  </si>
  <si>
    <t>523121</t>
  </si>
  <si>
    <t>523199</t>
  </si>
  <si>
    <t>AD</t>
  </si>
  <si>
    <t>521115</t>
  </si>
  <si>
    <t>522111</t>
  </si>
  <si>
    <t>522112</t>
  </si>
  <si>
    <t>522113</t>
  </si>
  <si>
    <t>522119</t>
  </si>
  <si>
    <t>523111</t>
  </si>
  <si>
    <t>Tata Usaha</t>
  </si>
  <si>
    <t>F</t>
  </si>
  <si>
    <t>G</t>
  </si>
  <si>
    <t>H</t>
  </si>
  <si>
    <t>I</t>
  </si>
  <si>
    <t>Evaluasi</t>
  </si>
  <si>
    <t>Koordinator</t>
  </si>
  <si>
    <t>DL.2375.AFA.001.053.B.524111</t>
  </si>
  <si>
    <t>DL.2375.AFA.001.054.C.524111</t>
  </si>
  <si>
    <t>DL.2376.AFA.001.051.A.522151</t>
  </si>
  <si>
    <t>DL.2376.AFA.001.051.B.522151</t>
  </si>
  <si>
    <t>DL.2376.AFA.001.054.A.524111</t>
  </si>
  <si>
    <t>101</t>
  </si>
  <si>
    <t>301</t>
  </si>
  <si>
    <t>WA.2378.CAN.001.301.A</t>
  </si>
  <si>
    <t>WA.2378.CAN.001.301.A.532111</t>
  </si>
  <si>
    <t>WA.2378.EBA.956.101.A</t>
  </si>
  <si>
    <t>WA.2378.EBA.956.101.A.521211</t>
  </si>
  <si>
    <t>WA.2378.EBA.956.101.A.521811</t>
  </si>
  <si>
    <t>WA.2378.EBA.956.101.A.524111</t>
  </si>
  <si>
    <t>WA.2378.EBA.956.101.B</t>
  </si>
  <si>
    <t>WA.2378.EBA.956.101.B.521211</t>
  </si>
  <si>
    <t>WA.2378.EBA.956.101.B.521811</t>
  </si>
  <si>
    <t>WA.2378.EBA.956.101.B.522151</t>
  </si>
  <si>
    <t>WA.2378.EBA.956.101.B.524111</t>
  </si>
  <si>
    <t>WA.2378.EBA.956.101.B.524113</t>
  </si>
  <si>
    <t>WA.2378.EBA.956.101.C</t>
  </si>
  <si>
    <t>WA.2378.EBA.956.101.C.521211</t>
  </si>
  <si>
    <t>WA.2378.EBA.956.101.C.521241</t>
  </si>
  <si>
    <t>WA.2378.EBA.956.101.C.521811</t>
  </si>
  <si>
    <t>WA.2378.EBA.956.101.C.522151</t>
  </si>
  <si>
    <t>WA.2378.EBA.956.101.C.524111</t>
  </si>
  <si>
    <t>WA.2378.EBA.956.101.C.524113</t>
  </si>
  <si>
    <t>WA.2378.EBA.956.101.C.524114</t>
  </si>
  <si>
    <t>WA.2378.EBA.956.101.D</t>
  </si>
  <si>
    <t>WA.2378.EBA.956.101.D.521211</t>
  </si>
  <si>
    <t>WA.2378.EBA.956.101.D.522151</t>
  </si>
  <si>
    <t>WA.2378.EBA.956.101.D.524111</t>
  </si>
  <si>
    <t>WA.2378.EBA.956.101.E</t>
  </si>
  <si>
    <t>WA.2378.EBA.956.101.E.521211</t>
  </si>
  <si>
    <t>WA.2378.EBA.956.101.E.521811</t>
  </si>
  <si>
    <t>WA.2378.EBA.956.101.E.522151</t>
  </si>
  <si>
    <t>WA.2378.EBA.956.101.E.524111</t>
  </si>
  <si>
    <t>WA.2378.EBA.956.101.F</t>
  </si>
  <si>
    <t>WA.2378.EBA.956.101.F.521211</t>
  </si>
  <si>
    <t>WA.2378.EBA.956.101.F.522151</t>
  </si>
  <si>
    <t>WA.2378.EBA.956.101.F.524111</t>
  </si>
  <si>
    <t>WA.2378.EBA.956.101.G</t>
  </si>
  <si>
    <t>WA.2378.EBA.956.101.G.521211</t>
  </si>
  <si>
    <t>WA.2378.EBA.956.101.G.521811</t>
  </si>
  <si>
    <t>WA.2378.EBA.956.101.G.522151</t>
  </si>
  <si>
    <t>WA.2378.EBA.956.101.G.524111</t>
  </si>
  <si>
    <t>WA.2378.EBA.956.101.G.524113</t>
  </si>
  <si>
    <t>WA.2378.EBA.957.101.A</t>
  </si>
  <si>
    <t>WA.2378.EBA.957.101.A.521211</t>
  </si>
  <si>
    <t>WA.2378.EBA.957.101.A.521241</t>
  </si>
  <si>
    <t>WA.2378.EBA.957.101.A.521811</t>
  </si>
  <si>
    <t>WA.2378.EBA.957.101.A.522151</t>
  </si>
  <si>
    <t>WA.2378.EBA.957.101.A.524111</t>
  </si>
  <si>
    <t>WA.2378.EBA.957.101.A.524114</t>
  </si>
  <si>
    <t>WA.2378.EBA.957.101.B</t>
  </si>
  <si>
    <t>WA.2378.EBA.957.101.B.521211</t>
  </si>
  <si>
    <t>WA.2378.EBA.957.101.B.521811</t>
  </si>
  <si>
    <t>WA.2378.EBA.957.101.B.522151</t>
  </si>
  <si>
    <t>WA.2378.EBA.957.101.B.524111</t>
  </si>
  <si>
    <t>WA.2378.EBA.957.101.B.524114</t>
  </si>
  <si>
    <t>WA.2378.EBA.958.101.A</t>
  </si>
  <si>
    <t>WA.2378.EBA.958.101.A.521211</t>
  </si>
  <si>
    <t>WA.2378.EBA.958.101.A.521213</t>
  </si>
  <si>
    <t>WA.2378.EBA.958.101.A.521241</t>
  </si>
  <si>
    <t>WA.2378.EBA.958.101.A.521811</t>
  </si>
  <si>
    <t>WA.2378.EBA.958.101.A.522151</t>
  </si>
  <si>
    <t>WA.2378.EBA.958.101.A.522191</t>
  </si>
  <si>
    <t>WA.2378.EBA.958.101.A.524111</t>
  </si>
  <si>
    <t>WA.2378.EBA.958.101.A.524114</t>
  </si>
  <si>
    <t>102</t>
  </si>
  <si>
    <t>WA.2378.EBA.958.102.A</t>
  </si>
  <si>
    <t>WA.2378.EBA.958.102.A.521811</t>
  </si>
  <si>
    <t>WA.2378.EBA.958.102.A.522151</t>
  </si>
  <si>
    <t>WA.2378.EBA.958.102.A.524111</t>
  </si>
  <si>
    <t>103</t>
  </si>
  <si>
    <t>WA.2378.EBA.958.103.A</t>
  </si>
  <si>
    <t>WA.2378.EBA.958.103.A.521811</t>
  </si>
  <si>
    <t>WA.2378.EBA.958.103.A.524111</t>
  </si>
  <si>
    <t>524211</t>
  </si>
  <si>
    <t>WA.2378.EBA.960.101.A</t>
  </si>
  <si>
    <t>WA.2378.EBA.960.101.A.521211</t>
  </si>
  <si>
    <t>WA.2378.EBA.960.101.A.521241</t>
  </si>
  <si>
    <t>WA.2378.EBA.960.101.A.521811</t>
  </si>
  <si>
    <t>WA.2378.EBA.960.101.A.522151</t>
  </si>
  <si>
    <t>WA.2378.EBA.960.101.A.524111</t>
  </si>
  <si>
    <t>WA.2378.EBA.960.101.A.524114</t>
  </si>
  <si>
    <t>WA.2378.EBA.960.101.B</t>
  </si>
  <si>
    <t>WA.2378.EBA.960.101.B.521211</t>
  </si>
  <si>
    <t>WA.2378.EBA.960.101.B.521811</t>
  </si>
  <si>
    <t>WA.2378.EBA.960.101.B.522151</t>
  </si>
  <si>
    <t>WA.2378.EBA.960.101.B.524111</t>
  </si>
  <si>
    <t>WA.2378.EBA.960.101.B.524114</t>
  </si>
  <si>
    <t>WA.2378.EBA.960.102.A</t>
  </si>
  <si>
    <t>WA.2378.EBA.960.102.A.521211</t>
  </si>
  <si>
    <t>WA.2378.EBA.960.102.A.521811</t>
  </si>
  <si>
    <t>WA.2378.EBA.960.102.A.524111</t>
  </si>
  <si>
    <t>WA.2378.EBA.960.102.B</t>
  </si>
  <si>
    <t>WA.2378.EBA.960.102.B.521211</t>
  </si>
  <si>
    <t>WA.2378.EBA.960.102.B.521811</t>
  </si>
  <si>
    <t>WA.2378.EBA.960.102.B.524111</t>
  </si>
  <si>
    <t>WA.2378.EBA.960.102.B.524114</t>
  </si>
  <si>
    <t>Layanan Umum</t>
  </si>
  <si>
    <t>WA.2378.EBA.962.101.A</t>
  </si>
  <si>
    <t>WA.2378.EBA.962.101.A.521211</t>
  </si>
  <si>
    <t>WA.2378.EBA.962.101.A.521811</t>
  </si>
  <si>
    <t>WA.2378.EBA.962.101.A.524111</t>
  </si>
  <si>
    <t>WA.2378.EBA.962.101.A.524114</t>
  </si>
  <si>
    <t>WA.2378.EBA.962.101.B</t>
  </si>
  <si>
    <t>WA.2378.EBA.962.101.B.521241</t>
  </si>
  <si>
    <t>WA.2378.EBA.962.101.B.521811</t>
  </si>
  <si>
    <t>WA.2378.EBA.962.101.B.522151</t>
  </si>
  <si>
    <t>WA.2378.EBA.962.101.B.524111</t>
  </si>
  <si>
    <t>WA.2378.EBA.962.101.B.524114</t>
  </si>
  <si>
    <t>201</t>
  </si>
  <si>
    <t>WA.2378.EBA.962.201.A</t>
  </si>
  <si>
    <t>WA.2378.EBA.962.201.A.521211</t>
  </si>
  <si>
    <t>WA.2378.EBA.962.201.A.521811</t>
  </si>
  <si>
    <t>WA.2378.EBA.962.201.A.524111</t>
  </si>
  <si>
    <t>WA.2378.EBA.962.201.B</t>
  </si>
  <si>
    <t>WA.2378.EBA.962.201.B.521211</t>
  </si>
  <si>
    <t>WA.2378.EBA.962.201.B.522151</t>
  </si>
  <si>
    <t>WA.2378.EBA.962.201.B.524111</t>
  </si>
  <si>
    <t>WA.2378.EBA.962.201.C</t>
  </si>
  <si>
    <t>WA.2378.EBA.962.201.C.521811</t>
  </si>
  <si>
    <t>WA.2378.EBA.962.201.C.524111</t>
  </si>
  <si>
    <t>WA.2378.EBA.962.201.D</t>
  </si>
  <si>
    <t>WA.2378.EBA.962.201.D.521211</t>
  </si>
  <si>
    <t>WA.2378.EBA.962.201.E</t>
  </si>
  <si>
    <t>WA.2378.EBA.962.201.E.521211</t>
  </si>
  <si>
    <t>WA.2378.EBA.962.201.E.524111</t>
  </si>
  <si>
    <t>WA.2378.EBA.962.201.F</t>
  </si>
  <si>
    <t>WA.2378.EBA.962.201.F.524111</t>
  </si>
  <si>
    <t>WA.2378.EBA.962.301.A</t>
  </si>
  <si>
    <t>WA.2378.EBA.962.301.A.521211</t>
  </si>
  <si>
    <t>WA.2378.EBA.962.301.A.524111</t>
  </si>
  <si>
    <t>WA.2378.EBA.962.301.A.524113</t>
  </si>
  <si>
    <t>WA.2378.EBA.962.301.B</t>
  </si>
  <si>
    <t>WA.2378.EBA.962.301.B.521211</t>
  </si>
  <si>
    <t>WA.2378.EBA.962.301.B.521219</t>
  </si>
  <si>
    <t>WA.2378.EBA.962.301.B.524111</t>
  </si>
  <si>
    <t>WA.2378.EBA.962.301.C</t>
  </si>
  <si>
    <t>WA.2378.EBA.962.301.C.521211</t>
  </si>
  <si>
    <t>WA.2378.EBA.962.301.C.522141</t>
  </si>
  <si>
    <t>WA.2378.EBA.962.301.C.524111</t>
  </si>
  <si>
    <t>WA.2378.EBA.962.301.C.524113</t>
  </si>
  <si>
    <t>WA.2378.EBA.962.301.D</t>
  </si>
  <si>
    <t>WA.2378.EBA.962.301.D.521211</t>
  </si>
  <si>
    <t>WA.2378.EBA.962.301.D.524111</t>
  </si>
  <si>
    <t>WA.2378.EBA.962.301.D.524113</t>
  </si>
  <si>
    <t>WA.2378.EBA.962.301.E</t>
  </si>
  <si>
    <t>WA.2378.EBA.962.301.E.521211</t>
  </si>
  <si>
    <t>WA.2378.EBA.962.301.E.524111</t>
  </si>
  <si>
    <t>WA.2378.EBA.962.301.E.524113</t>
  </si>
  <si>
    <t>WA.2378.EBA.962.301.F</t>
  </si>
  <si>
    <t>WA.2378.EBA.962.301.F.521211</t>
  </si>
  <si>
    <t>WA.2378.EBA.962.301.F.521219</t>
  </si>
  <si>
    <t>WA.2378.EBA.962.301.F.522151</t>
  </si>
  <si>
    <t>WA.2378.EBA.962.301.F.524111</t>
  </si>
  <si>
    <t>WA.2378.EBA.962.301.G</t>
  </si>
  <si>
    <t>WA.2378.EBA.962.301.G.521211</t>
  </si>
  <si>
    <t>WA.2378.EBA.962.301.G.521219</t>
  </si>
  <si>
    <t>WA.2378.EBA.962.301.G.524111</t>
  </si>
  <si>
    <t>WA.2378.EBA.962.301.H</t>
  </si>
  <si>
    <t>WA.2378.EBA.962.301.H.521211</t>
  </si>
  <si>
    <t>WA.2378.EBA.962.301.H.524111</t>
  </si>
  <si>
    <t>WA.2378.EBA.962.301.I</t>
  </si>
  <si>
    <t>WA.2378.EBA.962.301.I.521211</t>
  </si>
  <si>
    <t>WA.2378.EBA.962.301.I.524111</t>
  </si>
  <si>
    <t>WA.2378.EBA.963.101.A</t>
  </si>
  <si>
    <t>WA.2378.EBA.963.101.A.521211</t>
  </si>
  <si>
    <t>WA.2378.EBA.963.101.A.521241</t>
  </si>
  <si>
    <t>WA.2378.EBA.963.101.A.521811</t>
  </si>
  <si>
    <t>WA.2378.EBA.963.101.A.522151</t>
  </si>
  <si>
    <t>WA.2378.EBA.963.101.A.522191</t>
  </si>
  <si>
    <t>WA.2378.EBA.963.101.A.524111</t>
  </si>
  <si>
    <t>WA.2378.EBA.963.101.A.524113</t>
  </si>
  <si>
    <t>WA.2378.EBA.963.101.A.524114</t>
  </si>
  <si>
    <t>WA.2378.EBA.963.101.A.524119</t>
  </si>
  <si>
    <t>WA.2378.EBA.963.101.B</t>
  </si>
  <si>
    <t>WA.2378.EBA.963.101.B.521211</t>
  </si>
  <si>
    <t>WA.2378.EBA.963.101.B.522151</t>
  </si>
  <si>
    <t>WA.2378.EBA.963.101.B.524111</t>
  </si>
  <si>
    <t>WA.2378.EBA.963.102.A</t>
  </si>
  <si>
    <t>WA.2378.EBA.963.102.A.521211</t>
  </si>
  <si>
    <t>WA.2378.EBA.963.102.A.521213</t>
  </si>
  <si>
    <t>WA.2378.EBA.963.102.A.521219</t>
  </si>
  <si>
    <t>WA.2378.EBA.963.102.A.521811</t>
  </si>
  <si>
    <t>WA.2378.EBA.963.102.A.524111</t>
  </si>
  <si>
    <t>WA.2378.EBA.963.102.B</t>
  </si>
  <si>
    <t>WA.2378.EBA.963.102.B.521211</t>
  </si>
  <si>
    <t>WA.2378.EBA.963.102.B.521811</t>
  </si>
  <si>
    <t>WA.2378.EBA.963.102.B.524111</t>
  </si>
  <si>
    <t>WA.2378.EBA.994.001.AA</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</si>
  <si>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</si>
  <si>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</si>
  <si>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</si>
  <si>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</si>
  <si>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</si>
  <si>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</si>
  <si>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</si>
  <si>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</si>
  <si>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</si>
  <si>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</si>
  <si>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</si>
  <si>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t>
  </si>
  <si>
    <t>DA</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</si>
  <si>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</si>
  <si>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</si>
  <si>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</si>
  <si>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</si>
  <si>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</si>
  <si>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</si>
  <si>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</si>
  <si>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</si>
  <si>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</si>
  <si>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</si>
  <si>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</si>
  <si>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GA</t>
  </si>
  <si>
    <t>WA.2378.EBA.994.002.AA</t>
  </si>
  <si>
    <t>WA.2378.EBA.994.002.AA.521111</t>
  </si>
  <si>
    <t>WA.2378.EBA.994.002.AA.521119</t>
  </si>
  <si>
    <t>WA.2378.EBA.994.002.AB</t>
  </si>
  <si>
    <t>WA.2378.EBA.994.002.AB.521111</t>
  </si>
  <si>
    <t>WA.2378.EBA.994.002.AB.521114</t>
  </si>
  <si>
    <t>WA.2378.EBA.994.002.AB.522141</t>
  </si>
  <si>
    <t>WA.2378.EBA.994.002.AC</t>
  </si>
  <si>
    <t>WA.2378.EBA.994.002.AC.521131</t>
  </si>
  <si>
    <t>WA.2378.EBA.994.002.AC.523111</t>
  </si>
  <si>
    <t>WA.2378.EBA.994.002.AC.523121</t>
  </si>
  <si>
    <t>WA.2378.EBA.994.002.AC.523199</t>
  </si>
  <si>
    <t>WA.2378.EBA.994.002.AD</t>
  </si>
  <si>
    <t>WA.2378.EBA.994.002.AD.521111</t>
  </si>
  <si>
    <t>WA.2378.EBA.994.002.AD.521115</t>
  </si>
  <si>
    <t>WA.2378.EBA.994.002.AD.521211</t>
  </si>
  <si>
    <t>WA.2378.EBA.994.002.AD.521811</t>
  </si>
  <si>
    <t>WA.2378.EBA.994.002.DA</t>
  </si>
  <si>
    <t>WA.2378.EBA.994.002.DA.521111</t>
  </si>
  <si>
    <t>WA.2378.EBA.994.002.DA.521131</t>
  </si>
  <si>
    <t>WA.2378.EBA.994.002.DA.521811</t>
  </si>
  <si>
    <t>WA.2378.EBA.994.002.DB</t>
  </si>
  <si>
    <t>DB</t>
  </si>
  <si>
    <t>WA.2378.EBA.994.002.DB.521114</t>
  </si>
  <si>
    <t>WA.2378.EBA.994.002.DB.522141</t>
  </si>
  <si>
    <t>WA.2378.EBA.994.002.DB.523121</t>
  </si>
  <si>
    <t>WA.2378.EBA.994.002.DC</t>
  </si>
  <si>
    <t>DC</t>
  </si>
  <si>
    <t>WA.2378.EBA.994.002.DC.523121</t>
  </si>
  <si>
    <t>WA.2378.EBA.994.002.DD</t>
  </si>
  <si>
    <t>DD</t>
  </si>
  <si>
    <t>WA.2378.EBA.994.002.DD.521111</t>
  </si>
  <si>
    <t>WA.2378.EBA.994.002.DD.521115</t>
  </si>
  <si>
    <t>WA.2378.EBA.994.002.DD.521119</t>
  </si>
  <si>
    <t>WA.2378.EBA.994.002.GA</t>
  </si>
  <si>
    <t>WA.2378.EBA.994.002.GA.521111</t>
  </si>
  <si>
    <t>WA.2378.EBA.994.002.GA.521811</t>
  </si>
  <si>
    <t>WA.2378.EBA.994.002.GB</t>
  </si>
  <si>
    <t>GB</t>
  </si>
  <si>
    <t>WA.2378.EBA.994.002.GB.521114</t>
  </si>
  <si>
    <t>WA.2378.EBA.994.002.GB.522141</t>
  </si>
  <si>
    <t>WA.2378.EBA.994.002.GC</t>
  </si>
  <si>
    <t>GC</t>
  </si>
  <si>
    <t>WA.2378.EBA.994.002.GC.523121</t>
  </si>
  <si>
    <t>WA.2378.EBA.994.002.GC.523199</t>
  </si>
  <si>
    <t>WA.2378.EBA.994.002.GD</t>
  </si>
  <si>
    <t>GD</t>
  </si>
  <si>
    <t>WA.2378.EBA.994.002.GD.521111</t>
  </si>
  <si>
    <t>WA.2378.EBA.994.002.GD.521115</t>
  </si>
  <si>
    <t>WA.2378.EBB.951.101.A</t>
  </si>
  <si>
    <t>WA.2378.EBB.951.101.A.532111</t>
  </si>
  <si>
    <t>WA.2378.EBB.971.102.A</t>
  </si>
  <si>
    <t>WA.2378.EBB.971.102.A.533111</t>
  </si>
  <si>
    <t>WA.2378.EBC.954.101.A</t>
  </si>
  <si>
    <t>WA.2378.EBC.954.101.A.521211</t>
  </si>
  <si>
    <t>WA.2378.EBC.954.101.A.521213</t>
  </si>
  <si>
    <t>WA.2378.EBC.954.101.A.521811</t>
  </si>
  <si>
    <t>WA.2378.EBC.954.101.A.522151</t>
  </si>
  <si>
    <t>WA.2378.EBC.954.101.A.522191</t>
  </si>
  <si>
    <t>WA.2378.EBC.954.101.A.524111</t>
  </si>
  <si>
    <t>WA.2378.EBC.954.101.A.524114</t>
  </si>
  <si>
    <t>WA.2378.EBC.954.102.A</t>
  </si>
  <si>
    <t>WA.2378.EBC.954.102.A.521211</t>
  </si>
  <si>
    <t>WA.2378.EBC.954.102.A.521241</t>
  </si>
  <si>
    <t>WA.2378.EBC.954.102.A.521811</t>
  </si>
  <si>
    <t>WA.2378.EBC.954.102.A.522151</t>
  </si>
  <si>
    <t>WA.2378.EBC.954.102.A.522192</t>
  </si>
  <si>
    <t>WA.2378.EBC.954.102.A.524111</t>
  </si>
  <si>
    <t>WA.2378.EBC.954.102.A.524114</t>
  </si>
  <si>
    <t>WA.2378.EBC.954.102.B</t>
  </si>
  <si>
    <t>WA.2378.EBC.954.102.B.521211</t>
  </si>
  <si>
    <t>WA.2378.EBC.954.102.B.521811</t>
  </si>
  <si>
    <t>WA.2378.EBC.954.102.B.524111</t>
  </si>
  <si>
    <t>WA.2378.EBC.954.103.A</t>
  </si>
  <si>
    <t>WA.2378.EBC.954.103.A.521211</t>
  </si>
  <si>
    <t>WA.2378.EBC.954.103.A.521811</t>
  </si>
  <si>
    <t>WA.2378.EBC.954.103.A.522151</t>
  </si>
  <si>
    <t>WA.2378.EBC.954.103.A.522191</t>
  </si>
  <si>
    <t>WA.2378.EBC.954.103.A.524111</t>
  </si>
  <si>
    <t>WA.2378.EBC.954.103.A.524114</t>
  </si>
  <si>
    <t>WA.2378.EBC.954.103.B</t>
  </si>
  <si>
    <t>WA.2378.EBC.954.103.B.521211</t>
  </si>
  <si>
    <t>WA.2378.EBC.954.103.B.521241</t>
  </si>
  <si>
    <t>WA.2378.EBC.954.103.B.521811</t>
  </si>
  <si>
    <t>WA.2378.EBC.954.103.B.522192</t>
  </si>
  <si>
    <t>WA.2378.EBC.954.103.B.524111</t>
  </si>
  <si>
    <t>WA.2378.EBC.954.103.B.524114</t>
  </si>
  <si>
    <t>WA.2378.EBD.952.101.A</t>
  </si>
  <si>
    <t>WA.2378.EBD.952.101.A.521211</t>
  </si>
  <si>
    <t>WA.2378.EBD.952.101.A.521811</t>
  </si>
  <si>
    <t>WA.2378.EBD.952.101.A.522151</t>
  </si>
  <si>
    <t>WA.2378.EBD.952.101.A.524111</t>
  </si>
  <si>
    <t>WA.2378.EBD.952.101.A.524113</t>
  </si>
  <si>
    <t>WA.2378.EBD.952.101.A.524114</t>
  </si>
  <si>
    <t>WA.2378.EBD.952.101.A.524119</t>
  </si>
  <si>
    <t>WA.2378.EBD.952.101.B</t>
  </si>
  <si>
    <t>WA.2378.EBD.952.101.B.521211</t>
  </si>
  <si>
    <t>WA.2378.EBD.952.101.B.521811</t>
  </si>
  <si>
    <t>WA.2378.EBD.952.101.B.522151</t>
  </si>
  <si>
    <t>WA.2378.EBD.952.101.B.524111</t>
  </si>
  <si>
    <t>WA.2378.EBD.952.101.B.524113</t>
  </si>
  <si>
    <t>WA.2378.EBD.952.101.B.524114</t>
  </si>
  <si>
    <t>WA.2378.EBD.952.101.C</t>
  </si>
  <si>
    <t>WA.2378.EBD.952.101.C.521811</t>
  </si>
  <si>
    <t>WA.2378.EBD.952.101.C.522151</t>
  </si>
  <si>
    <t>WA.2378.EBD.952.101.C.524111</t>
  </si>
  <si>
    <t>WA.2378.EBD.952.101.C.524113</t>
  </si>
  <si>
    <t>WA.2378.EBD.952.101.C.524114</t>
  </si>
  <si>
    <t>WA.2378.EBD.952.101.D</t>
  </si>
  <si>
    <t>WA.2378.EBD.952.101.D.521211</t>
  </si>
  <si>
    <t>WA.2378.EBD.952.101.D.521241</t>
  </si>
  <si>
    <t>WA.2378.EBD.952.101.D.521811</t>
  </si>
  <si>
    <t>WA.2378.EBD.952.101.D.522151</t>
  </si>
  <si>
    <t>WA.2378.EBD.952.101.D.522192</t>
  </si>
  <si>
    <t>WA.2378.EBD.952.101.D.524111</t>
  </si>
  <si>
    <t>WA.2378.EBD.952.101.D.524114</t>
  </si>
  <si>
    <t>WA.2378.EBD.952.101.D.524119</t>
  </si>
  <si>
    <t>WA.2378.EBD.952.201.A</t>
  </si>
  <si>
    <t>WA.2378.EBD.952.201.A.521211</t>
  </si>
  <si>
    <t>WA.2378.EBD.952.201.A.524111</t>
  </si>
  <si>
    <t>WA.2378.EBD.952.201.B</t>
  </si>
  <si>
    <t>WA.2378.EBD.952.201.B.521211</t>
  </si>
  <si>
    <t>WA.2378.EBD.952.201.B.524111</t>
  </si>
  <si>
    <t>WA.2378.EBD.952.201.B.524113</t>
  </si>
  <si>
    <t>WA.2378.EBD.952.201.C</t>
  </si>
  <si>
    <t>WA.2378.EBD.952.201.C.521211</t>
  </si>
  <si>
    <t>WA.2378.EBD.952.201.C.522151</t>
  </si>
  <si>
    <t>WA.2378.EBD.952.201.C.524111</t>
  </si>
  <si>
    <t>WA.2378.EBD.952.201.C.524119</t>
  </si>
  <si>
    <t>WA.2378.EBD.952.201.D</t>
  </si>
  <si>
    <t>WA.2378.EBD.952.201.D.521211</t>
  </si>
  <si>
    <t>WA.2378.EBD.952.201.D.521241</t>
  </si>
  <si>
    <t>WA.2378.EBD.952.201.D.522151</t>
  </si>
  <si>
    <t>WA.2378.EBD.952.201.D.522191</t>
  </si>
  <si>
    <t>WA.2378.EBD.952.201.D.524111</t>
  </si>
  <si>
    <t>WA.2378.EBD.952.201.D.524113</t>
  </si>
  <si>
    <t>WA.2378.EBD.952.301.A</t>
  </si>
  <si>
    <t>WA.2378.EBD.952.301.A.521211</t>
  </si>
  <si>
    <t>WA.2378.EBD.952.301.A.521219</t>
  </si>
  <si>
    <t>WA.2378.EBD.952.301.A.524111</t>
  </si>
  <si>
    <t>WA.2378.EBD.952.301.B</t>
  </si>
  <si>
    <t>WA.2378.EBD.952.301.B.521211</t>
  </si>
  <si>
    <t>WA.2378.EBD.952.301.B.521219</t>
  </si>
  <si>
    <t>WA.2378.EBD.952.301.B.522151</t>
  </si>
  <si>
    <t>WA.2378.EBD.952.301.B.524111</t>
  </si>
  <si>
    <t>WA.2378.EBD.952.301.C</t>
  </si>
  <si>
    <t>WA.2378.EBD.952.301.C.521211</t>
  </si>
  <si>
    <t>WA.2378.EBD.952.301.C.522151</t>
  </si>
  <si>
    <t>WA.2378.EBD.952.301.C.524111</t>
  </si>
  <si>
    <t>WA.2378.EBD.953.101.A</t>
  </si>
  <si>
    <t>WA.2378.EBD.953.101.A.521211</t>
  </si>
  <si>
    <t>WA.2378.EBD.953.101.A.521241</t>
  </si>
  <si>
    <t>WA.2378.EBD.953.101.A.521811</t>
  </si>
  <si>
    <t>WA.2378.EBD.953.101.A.522151</t>
  </si>
  <si>
    <t>WA.2378.EBD.953.101.A.522192</t>
  </si>
  <si>
    <t>WA.2378.EBD.953.101.A.524111</t>
  </si>
  <si>
    <t>WA.2378.EBD.953.101.A.524113</t>
  </si>
  <si>
    <t>WA.2378.EBD.953.101.B</t>
  </si>
  <si>
    <t>WA.2378.EBD.953.101.B.521211</t>
  </si>
  <si>
    <t>WA.2378.EBD.953.101.B.521811</t>
  </si>
  <si>
    <t>WA.2378.EBD.953.101.B.522151</t>
  </si>
  <si>
    <t>WA.2378.EBD.953.101.B.524111</t>
  </si>
  <si>
    <t>WA.2378.EBD.953.101.B.524113</t>
  </si>
  <si>
    <t>WA.2378.EBD.953.101.C</t>
  </si>
  <si>
    <t>WA.2378.EBD.953.101.C.521211</t>
  </si>
  <si>
    <t>WA.2378.EBD.953.101.C.521811</t>
  </si>
  <si>
    <t>WA.2378.EBD.953.101.C.522151</t>
  </si>
  <si>
    <t>WA.2378.EBD.953.101.C.524111</t>
  </si>
  <si>
    <t>WA.2378.EBD.953.102.A</t>
  </si>
  <si>
    <t>WA.2378.EBD.953.102.A.521211</t>
  </si>
  <si>
    <t>WA.2378.EBD.953.102.A.521811</t>
  </si>
  <si>
    <t>WA.2378.EBD.953.102.A.522151</t>
  </si>
  <si>
    <t>WA.2378.EBD.953.102.A.522192</t>
  </si>
  <si>
    <t>WA.2378.EBD.953.102.A.524111</t>
  </si>
  <si>
    <t>WA.2378.EBD.953.102.B</t>
  </si>
  <si>
    <t>WA.2378.EBD.953.102.B.521211</t>
  </si>
  <si>
    <t>WA.2378.EBD.953.102.B.521811</t>
  </si>
  <si>
    <t>WA.2378.EBD.953.102.B.522151</t>
  </si>
  <si>
    <t>WA.2378.EBD.953.102.B.524111</t>
  </si>
  <si>
    <t>WA.2378.EBD.953.102.B.524113</t>
  </si>
  <si>
    <t>WA.2378.EBD.953.102.C</t>
  </si>
  <si>
    <t>WA.2378.EBD.953.102.C.521211</t>
  </si>
  <si>
    <t>WA.2378.EBD.953.102.C.521811</t>
  </si>
  <si>
    <t>WA.2378.EBD.953.102.C.522191</t>
  </si>
  <si>
    <t>WA.2378.EBD.953.102.C.524111</t>
  </si>
  <si>
    <t>WA.2378.EBD.953.102.C.524114</t>
  </si>
  <si>
    <t>WA.2378.EBD.953.102.D</t>
  </si>
  <si>
    <t>WA.2378.EBD.953.102.D.521211</t>
  </si>
  <si>
    <t>WA.2378.EBD.953.102.D.521241</t>
  </si>
  <si>
    <t>WA.2378.EBD.953.102.D.521811</t>
  </si>
  <si>
    <t>WA.2378.EBD.953.102.D.522151</t>
  </si>
  <si>
    <t>WA.2378.EBD.953.102.D.522191</t>
  </si>
  <si>
    <t>WA.2378.EBD.953.102.D.524111</t>
  </si>
  <si>
    <t>WA.2378.EBD.953.102.D.524114</t>
  </si>
  <si>
    <t>WA.2378.EBD.953.201.A</t>
  </si>
  <si>
    <t>WA.2378.EBD.953.201.A.521211</t>
  </si>
  <si>
    <t>WA.2378.EBD.953.201.A.524111</t>
  </si>
  <si>
    <t>WA.2378.EBD.953.201.B</t>
  </si>
  <si>
    <t>WA.2378.EBD.953.201.B.521211</t>
  </si>
  <si>
    <t>WA.2378.EBD.953.201.B.524111</t>
  </si>
  <si>
    <t>202</t>
  </si>
  <si>
    <t>WA.2378.EBD.953.202.A</t>
  </si>
  <si>
    <t>WA.2378.EBD.953.202.A.521211</t>
  </si>
  <si>
    <t>WA.2378.EBD.953.202.A.524111</t>
  </si>
  <si>
    <t>WA.2378.EBD.953.202.B</t>
  </si>
  <si>
    <t>WA.2378.EBD.953.202.B.521211</t>
  </si>
  <si>
    <t>WA.2378.EBD.953.202.B.524111</t>
  </si>
  <si>
    <t>WA.2378.EBD.953.202.C</t>
  </si>
  <si>
    <t>WA.2378.EBD.953.202.C.521211</t>
  </si>
  <si>
    <t>WA.2378.EBD.953.202.C.524111</t>
  </si>
  <si>
    <t>WA.2378.EBD.953.202.D</t>
  </si>
  <si>
    <t>WA.2378.EBD.953.202.D.521211</t>
  </si>
  <si>
    <t>WA.2378.EBD.953.202.D.521241</t>
  </si>
  <si>
    <t>WA.2378.EBD.953.202.D.524111</t>
  </si>
  <si>
    <t>WA.2378.EBD.953.301.A</t>
  </si>
  <si>
    <t>WA.2378.EBD.953.301.A.521211</t>
  </si>
  <si>
    <t>WA.2378.EBD.953.301.A.521219</t>
  </si>
  <si>
    <t>WA.2378.EBD.953.301.A.524111</t>
  </si>
  <si>
    <t>WA.2378.EBD.953.301.B</t>
  </si>
  <si>
    <t>WA.2378.EBD.953.301.B.521211</t>
  </si>
  <si>
    <t>WA.2378.EBD.953.301.B.521219</t>
  </si>
  <si>
    <t>WA.2378.EBD.953.301.B.522151</t>
  </si>
  <si>
    <t>WA.2378.EBD.953.301.B.524111</t>
  </si>
  <si>
    <t>302</t>
  </si>
  <si>
    <t>WA.2378.EBD.953.302.A</t>
  </si>
  <si>
    <t>WA.2378.EBD.953.302.A.521211</t>
  </si>
  <si>
    <t>WA.2378.EBD.953.302.A.524111</t>
  </si>
  <si>
    <t>Layanan Manajemen Keuangan</t>
  </si>
  <si>
    <t>WA.2378.EBD.955.101.A</t>
  </si>
  <si>
    <t>WA.2378.EBD.955.101.A.521211</t>
  </si>
  <si>
    <t>WA.2378.EBD.955.101.A.521811</t>
  </si>
  <si>
    <t>WA.2378.EBD.955.101.A.522151</t>
  </si>
  <si>
    <t>WA.2378.EBD.955.101.A.524111</t>
  </si>
  <si>
    <t>WA.2378.EBD.955.101.A.524113</t>
  </si>
  <si>
    <t>WA.2378.EBD.955.101.A.524119</t>
  </si>
  <si>
    <t>WA.2378.EBD.955.101.B</t>
  </si>
  <si>
    <t>WA.2378.EBD.955.101.B.521211</t>
  </si>
  <si>
    <t>WA.2378.EBD.955.101.B.521811</t>
  </si>
  <si>
    <t>WA.2378.EBD.955.101.B.522151</t>
  </si>
  <si>
    <t>WA.2378.EBD.955.101.B.524111</t>
  </si>
  <si>
    <t>WA.2378.EBD.955.101.B.524113</t>
  </si>
  <si>
    <t>WA.2378.EBD.955.101.C</t>
  </si>
  <si>
    <t>WA.2378.EBD.955.101.C.521211</t>
  </si>
  <si>
    <t>WA.2378.EBD.955.101.C.524111</t>
  </si>
  <si>
    <t>WA.2378.EBD.955.101.D</t>
  </si>
  <si>
    <t>WA.2378.EBD.955.101.D.521211</t>
  </si>
  <si>
    <t>WA.2378.EBD.955.101.D.521241</t>
  </si>
  <si>
    <t>WA.2378.EBD.955.101.D.521811</t>
  </si>
  <si>
    <t>WA.2378.EBD.955.101.D.522151</t>
  </si>
  <si>
    <t>WA.2378.EBD.955.101.D.524111</t>
  </si>
  <si>
    <t>WA.2378.EBD.955.101.D.524113</t>
  </si>
  <si>
    <t>WA.2378.EBD.955.101.E</t>
  </si>
  <si>
    <t>WA.2378.EBD.955.101.E.521211</t>
  </si>
  <si>
    <t>WA.2378.EBD.955.101.E.521811</t>
  </si>
  <si>
    <t>WA.2378.EBD.955.101.E.524111</t>
  </si>
  <si>
    <t>WA.2378.EBD.955.101.E.524113</t>
  </si>
  <si>
    <t>WA.2378.EBD.955.101.E.524119</t>
  </si>
  <si>
    <t>WA.2378.EBD.955.101.F</t>
  </si>
  <si>
    <t>WA.2378.EBD.955.101.F.521211</t>
  </si>
  <si>
    <t>WA.2378.EBD.955.101.F.521811</t>
  </si>
  <si>
    <t>WA.2378.EBD.955.101.F.524111</t>
  </si>
  <si>
    <t>WA.2378.EBD.955.101.F.524113</t>
  </si>
  <si>
    <t>WA.2378.EBD.955.101.F.524119</t>
  </si>
  <si>
    <t>WA.2378.EBD.955.201.A</t>
  </si>
  <si>
    <t>WA.2378.EBD.955.201.A.521211</t>
  </si>
  <si>
    <t>WA.2378.EBD.955.201.A.522151</t>
  </si>
  <si>
    <t>WA.2378.EBD.955.201.A.524119</t>
  </si>
  <si>
    <t>WA.2378.EBD.955.201.B</t>
  </si>
  <si>
    <t>WA.2378.EBD.955.201.B.521211</t>
  </si>
  <si>
    <t>WA.2378.EBD.955.201.B.524111</t>
  </si>
  <si>
    <t>WA.2378.EBD.955.201.C</t>
  </si>
  <si>
    <t>WA.2378.EBD.955.201.C.521211</t>
  </si>
  <si>
    <t>WA.2378.EBD.955.201.D</t>
  </si>
  <si>
    <t>WA.2378.EBD.955.201.D.521211</t>
  </si>
  <si>
    <t>WA.2378.EBD.955.201.D.524111</t>
  </si>
  <si>
    <t>WA.2378.EBD.955.301.A</t>
  </si>
  <si>
    <t>WA.2378.EBD.955.301.A.521211</t>
  </si>
  <si>
    <t>WA.2378.EBD.955.301.A.524111</t>
  </si>
  <si>
    <t>WA.2378.EBD.955.301.A.524113</t>
  </si>
  <si>
    <t>WA.2378.EBD.955.301.B</t>
  </si>
  <si>
    <t>WA.2378.EBD.955.301.B.521211</t>
  </si>
  <si>
    <t>WA.2378.EBD.955.301.B.524111</t>
  </si>
  <si>
    <t>WA.2378.EBD.955.301.B.524113</t>
  </si>
  <si>
    <t>WA.2378.EBD.955.301.C</t>
  </si>
  <si>
    <t>WA.2378.EBD.955.301.C.521211</t>
  </si>
  <si>
    <t>WA.2378.EBD.955.301.C.524111</t>
  </si>
  <si>
    <t>WA.2378.EBD.955.301.C.524113</t>
  </si>
  <si>
    <t>WA.2378.EBD.955.301.D</t>
  </si>
  <si>
    <t>WA.2378.EBD.955.301.D.521211</t>
  </si>
  <si>
    <t>WA.2378.EBD.955.301.D.524111</t>
  </si>
  <si>
    <t>WA.2378.EBD.955.301.D.524113</t>
  </si>
  <si>
    <t>WA.2378.EBD.955.301.E</t>
  </si>
  <si>
    <t>WA.2378.EBD.955.301.E.521211</t>
  </si>
  <si>
    <t>WA.2378.EBD.955.301.E.524111</t>
  </si>
  <si>
    <t>WA.2378.EBD.955.301.E.524113</t>
  </si>
  <si>
    <t>WA.2378.EBD.955.301.F</t>
  </si>
  <si>
    <t>WA.2378.EBD.955.301.F.521211</t>
  </si>
  <si>
    <t>WA.2378.EBD.955.301.F.524111</t>
  </si>
  <si>
    <t>WA.2378.EBD.974.101.A</t>
  </si>
  <si>
    <t>WA.2378.EBD.974.101.A.521211</t>
  </si>
  <si>
    <t>WA.2378.EBD.974.101.A.521811</t>
  </si>
  <si>
    <t>WA.2378.EBD.974.101.A.524111</t>
  </si>
  <si>
    <t>WA.2378.EBD.974.101.B</t>
  </si>
  <si>
    <t>WA.2378.EBD.974.101.B.521211</t>
  </si>
  <si>
    <t>WA.2378.EBD.974.101.B.521811</t>
  </si>
  <si>
    <t>WA.2378.EBD.974.101.B.522151</t>
  </si>
  <si>
    <t>WA.2378.EBD.974.101.B.524111</t>
  </si>
  <si>
    <t>WA.2378.EBD.974.101.B.524114</t>
  </si>
  <si>
    <t>WA.2378.EBD.974.101.C</t>
  </si>
  <si>
    <t>WA.2378.EBD.974.101.C.521211</t>
  </si>
  <si>
    <t>WA.2378.EBD.974.101.C.521811</t>
  </si>
  <si>
    <t>WA.2378.EBD.974.101.C.524111</t>
  </si>
  <si>
    <t>WA.2378.EBD.974.101.D</t>
  </si>
  <si>
    <t>WA.2378.EBD.974.101.D.521211</t>
  </si>
  <si>
    <t>WA.4345.EBC.996.301.A</t>
  </si>
  <si>
    <t>WA.4345.EBC.996.301.A.521211</t>
  </si>
  <si>
    <t>WA.4345.EBC.996.301.A.521219</t>
  </si>
  <si>
    <t>WA.4345.EBC.996.301.A.522151</t>
  </si>
  <si>
    <t>WA.4345.EBC.996.301.A.522191</t>
  </si>
  <si>
    <t>WA.4345.EBC.996.301.A.524111</t>
  </si>
  <si>
    <t>WA.4345.EBC.996.301.B</t>
  </si>
  <si>
    <t>WA.4345.EBC.996.301.B.521211</t>
  </si>
  <si>
    <t>WA.4345.EBC.996.301.B.521219</t>
  </si>
  <si>
    <t>WA.4345.EBC.996.301.B.522151</t>
  </si>
  <si>
    <t>WA.4345.EBC.996.301.B.524111</t>
  </si>
  <si>
    <t>WA.4345.EBC.996.301.C</t>
  </si>
  <si>
    <t>WA.4345.EBC.996.301.C.521211</t>
  </si>
  <si>
    <t>WA.4345.EBC.996.301.C.521219</t>
  </si>
  <si>
    <t>WA.4345.EBC.996.301.C.524211</t>
  </si>
  <si>
    <t>WA.4345.EBC.996.302.A</t>
  </si>
  <si>
    <t>WA.4345.EBC.996.302.A.521211</t>
  </si>
  <si>
    <t>WA.4345.EBC.996.302.A.524111</t>
  </si>
  <si>
    <t>%</t>
  </si>
  <si>
    <t>Realisasi</t>
  </si>
  <si>
    <t>Sisa</t>
  </si>
  <si>
    <t>002. Operasional dan Pemeliharaan Kantor</t>
  </si>
  <si>
    <t>Kode Akun</t>
  </si>
  <si>
    <t>Status Covid</t>
  </si>
  <si>
    <t>Jenis Belanja</t>
  </si>
  <si>
    <t>032</t>
  </si>
  <si>
    <t>12</t>
  </si>
  <si>
    <t>DL</t>
  </si>
  <si>
    <t>AFA</t>
  </si>
  <si>
    <t>521211. Belanja Bahan</t>
  </si>
  <si>
    <t>SEKRETARIAT BADAN RISET DAN SUMBERDAYA MANUSIA KELAUTAN DAN PERIKANAN</t>
  </si>
  <si>
    <t>522151. Belanja Jasa Profesi</t>
  </si>
  <si>
    <t>524111. Belanja Perjalanan Dinas Biasa</t>
  </si>
  <si>
    <t>522192. Belanja Jasa - Penanganan Pandemi COVID-19</t>
  </si>
  <si>
    <t>522141. Belanja Sewa</t>
  </si>
  <si>
    <t>532111. Belanja Modal Peralatan dan Mesin</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</si>
  <si>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</si>
  <si>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</si>
  <si>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</si>
  <si>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</si>
  <si>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</si>
  <si>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521219. Belanja Barang Non Operasional Lainnya</t>
  </si>
  <si>
    <t>B. Penyusunan NSPK Metode dan Kurikulum</t>
  </si>
  <si>
    <t>052. NSPK Peserta Didik Sarana dan Prasarana Pendidikan KP</t>
  </si>
  <si>
    <t>053. NSPK Kelembagaan Pendidikan KP</t>
  </si>
  <si>
    <t>521811. Belanja Barang Persediaan Barang Konsumsi</t>
  </si>
  <si>
    <t>054. NSPK Ketenagaan Pendidikan KP</t>
  </si>
  <si>
    <t>WA</t>
  </si>
  <si>
    <t>2378. Dukungan Manajemen Internal Lingkup Badan Riset dan Sumber Daya Manusia Kelautan dan Perikanan</t>
  </si>
  <si>
    <t>D. Penyusunan Bahan Tindak Lanjut dan Pemutakhiran Data</t>
  </si>
  <si>
    <t>4345. Pendidikan dan Pelatihan Aparatur KP</t>
  </si>
  <si>
    <t>Belanja Barang Non Operasional</t>
  </si>
  <si>
    <t>CAN</t>
  </si>
  <si>
    <t>2378.CAN. Sarana Bidang Teknologi Informasi dan Komunikasi</t>
  </si>
  <si>
    <t>301. Sarana Teknologi Informasi dan Komunikasi (TIK) Pendidikan Kelautan dan Perikanan</t>
  </si>
  <si>
    <t>EBA</t>
  </si>
  <si>
    <t>2378.EBA. Layanan Dukungan Manajemen Internal</t>
  </si>
  <si>
    <t>A. Kerjasama Pendidikan KP</t>
  </si>
  <si>
    <t>2378.EBA.958. Layanan Hubungan Masyarakat</t>
  </si>
  <si>
    <t>301. Pelayanan Tata Usaha dan Kerumahtanggaan Pendidikan Kelautan dan Perikanan</t>
  </si>
  <si>
    <t>2378.EBA.962. Layanan Umum</t>
  </si>
  <si>
    <t>C. Pengelolaan Kearsipan, Tata Naskah Dinas dan Persuratan Pusat Pendidikan KP</t>
  </si>
  <si>
    <t>E. Pengelolaan Administrasi Kepegawaian Pusdik KP</t>
  </si>
  <si>
    <t>521241. Belanja Barang Non Operasional - Penanganan Pandemi COVID-19</t>
  </si>
  <si>
    <t>G. Pembinaan Pelaksanaan Kewirausahaan dan TEFA</t>
  </si>
  <si>
    <t>GA. Operasional dan Pemeliharaan Kantor Pusat Pendidikan KP</t>
  </si>
  <si>
    <t>521111. Belanja Keperluan Perkantoran</t>
  </si>
  <si>
    <t>GB. Langganan Daya dan Jasa Pusat Pendidikan KP</t>
  </si>
  <si>
    <t>521114. Belanja Pengiriman Surat Dinas Pos Pusat</t>
  </si>
  <si>
    <t>GC. Pemeliharaan Kantor Pusat Pendidikan KP</t>
  </si>
  <si>
    <t>523121. Belanja Pemeliharaan Peralatan dan Mesin</t>
  </si>
  <si>
    <t>523199. Belanja Pemeliharaan Lainnya</t>
  </si>
  <si>
    <t>GD. Pembayaran Pelaksanaan Operasional Kantor Pusat Pendidikan KP</t>
  </si>
  <si>
    <t>521115. Belanja Honor Operasional Satuan Kerja</t>
  </si>
  <si>
    <t>EBB</t>
  </si>
  <si>
    <t>2378.EBB. Layanan Sarana dan Prasarana Internal</t>
  </si>
  <si>
    <t>2378.EBB.951. Layanan Sarana Internal</t>
  </si>
  <si>
    <t>EBD</t>
  </si>
  <si>
    <t>2378.EBD. Layanan Manajemen Kinerja Internal</t>
  </si>
  <si>
    <t>2378.EBD.952. Layanan Perencanaan dan Penganggaran</t>
  </si>
  <si>
    <t>301. Pelayanan Perencanaan dan Penganggaran Internal Pendidikan Kelautan</t>
  </si>
  <si>
    <t>B. Sinkronisasi Kegiatan Pendidikan KP</t>
  </si>
  <si>
    <t>301. Pelayanan Monitoring dan Evaluasi Pendidikan Kelautan dan Perikanan</t>
  </si>
  <si>
    <t>2378.EBD.953. Layanan Pemantauan dan Evaluasi</t>
  </si>
  <si>
    <t>302. Pelayanan Pelaporan Kinerja Pendidikan Kelautan dan Perikanan</t>
  </si>
  <si>
    <t>2378.EBD.955. Layanan Manajemen Keuangan</t>
  </si>
  <si>
    <t>301. Pelayanan Keuangan Pendidikan Kelautan dan Perikanan</t>
  </si>
  <si>
    <t>EBC</t>
  </si>
  <si>
    <t>4345.EBC.996. Layanan Pendidikan dan Pelatihan</t>
  </si>
  <si>
    <t>301. Aparatur KKP yang Diberikan Beasiswa</t>
  </si>
  <si>
    <t>522191. Belanja Jasa Lainnya</t>
  </si>
  <si>
    <t>B. Lanjutan Tugas Belajar</t>
  </si>
  <si>
    <t>C. Tugas Belajar Luar Negeri</t>
  </si>
  <si>
    <t>524211. Belanja Perjalanan Dinas Biasa - Luar Negeri</t>
  </si>
  <si>
    <t>NO</t>
  </si>
  <si>
    <t>JENIS BELANJA</t>
  </si>
  <si>
    <t>BELANJA BARANG</t>
  </si>
  <si>
    <t>a. Barang Operasional</t>
  </si>
  <si>
    <t>BELANJA MODAL</t>
  </si>
  <si>
    <t>SSBP/SSPB</t>
  </si>
  <si>
    <t>TOTAL</t>
  </si>
  <si>
    <t>REALISASI KOORDINATOR DAN SUBKOORDINATOR</t>
  </si>
  <si>
    <t>302. Aparatur KKP yang Diberikan Izin Belajar</t>
  </si>
  <si>
    <t>A. Aparatur KKP yang Diberikan Izin Belajar</t>
  </si>
  <si>
    <t>Belanja Modal</t>
  </si>
  <si>
    <t>REALISASI KHUSUS AKUN COVID - 19</t>
  </si>
  <si>
    <t>REALISASI JENIS BELANJA OPERASIONAL, NON OPERASIONAL DAN BELANJA MODAL</t>
  </si>
  <si>
    <t>Grand Total</t>
  </si>
  <si>
    <t xml:space="preserve">Realisasi </t>
  </si>
  <si>
    <t xml:space="preserve">Sisa </t>
  </si>
  <si>
    <t>No</t>
  </si>
  <si>
    <t>BELANJA PEGAWAI</t>
  </si>
  <si>
    <t>Modal</t>
  </si>
  <si>
    <t>Pagu Revisi</t>
  </si>
  <si>
    <t>2378.EBA.994. Layanan Perkantoran</t>
  </si>
  <si>
    <t>511111. Belanja Gaji Pokok PNS</t>
  </si>
  <si>
    <t>511119. Belanja Pembulatan Gaji PNS</t>
  </si>
  <si>
    <t>511121. Belanja Tunj. Suami/Istri PNS</t>
  </si>
  <si>
    <t>511122. Belanja Tunj. Anak PNS</t>
  </si>
  <si>
    <t>511123. Belanja Tunj. Struktural PNS</t>
  </si>
  <si>
    <t>511124. Belanja Tunj. Fungsional PNS</t>
  </si>
  <si>
    <t>511125. Belanja Tunj. PPh PNS</t>
  </si>
  <si>
    <t>511126. Belanja Tunj. Beras PNS</t>
  </si>
  <si>
    <t>511129. Belanja Uang Makan PNS</t>
  </si>
  <si>
    <t>511151. Belanja Tunjangan Umum PNS</t>
  </si>
  <si>
    <t>512411. Belanja Pegawai (Tunjangan Khusus/Kegiatan/Kinerja)</t>
  </si>
  <si>
    <t>b. Barang Non Operasional</t>
  </si>
  <si>
    <t>Rp</t>
  </si>
  <si>
    <t>WA.2378.EBD.953.301.C.524111</t>
  </si>
  <si>
    <t>WA.2378.EBD.952.301.D.524111</t>
  </si>
  <si>
    <t>WA.2378.EBD.952.301.D</t>
  </si>
  <si>
    <t>WA.2378.EBD.953.301.C</t>
  </si>
  <si>
    <t>WA.2378.EBD.955.301.G</t>
  </si>
  <si>
    <t>Nama Satker</t>
  </si>
  <si>
    <t>Nama RO</t>
  </si>
  <si>
    <t>Nama Komponen</t>
  </si>
  <si>
    <t>Es2</t>
  </si>
  <si>
    <t>Status Akun</t>
  </si>
  <si>
    <t>626402</t>
  </si>
  <si>
    <t>957</t>
  </si>
  <si>
    <t>2378.EBA.957. Layanan Hukum</t>
  </si>
  <si>
    <t>101. Pelayanan Hukum dan Advokasi Riset dan Sumber Daya Manusia Kelautan dan Perikanan</t>
  </si>
  <si>
    <t>A. Fasilitasi Penyusunan Legislasi</t>
  </si>
  <si>
    <t>Sekretariat BRSDM KP</t>
  </si>
  <si>
    <t>Belanja Barang</t>
  </si>
  <si>
    <t>Non Covid</t>
  </si>
  <si>
    <t>B. Advokasi Permasalahan Hukum</t>
  </si>
  <si>
    <t>958</t>
  </si>
  <si>
    <t>101. Pelayanan Kehumasan Riset dan Sumber Daya Manusia Kelautan dan  Perikanan</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</si>
  <si>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</si>
  <si>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</si>
  <si>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</si>
  <si>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</si>
  <si>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</si>
  <si>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</si>
  <si>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</si>
  <si>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963</t>
  </si>
  <si>
    <t>2378.EBA.963. Layanan Data dan Informasi</t>
  </si>
  <si>
    <t>101. Pelayanan Data Riset dan Sumber Daya Manusia Kelautan dan Perikanan</t>
  </si>
  <si>
    <t>A. Penyelenggaraan Data Riset dan SDM KP</t>
  </si>
  <si>
    <t>954</t>
  </si>
  <si>
    <t>2378.EBC. Layanan Manajemen SDM Internal</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</si>
  <si>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</si>
  <si>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</si>
  <si>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</si>
  <si>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</si>
  <si>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</si>
  <si>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</si>
  <si>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</si>
  <si>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</si>
  <si>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</si>
  <si>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</si>
  <si>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</si>
  <si>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B. Perencanaan dan Revisi Anggaran Unit Eselon I BRSDM</t>
  </si>
  <si>
    <t>C. Perencanaan Kinerja</t>
  </si>
  <si>
    <t>955</t>
  </si>
  <si>
    <t>D. Perencanaan Umum</t>
  </si>
  <si>
    <t>956</t>
  </si>
  <si>
    <t>953</t>
  </si>
  <si>
    <t>101. Pelayanan Monitoring dan Evaluasi Riset dan Sumber Daya Manusia Kelautan dan Perikanan</t>
  </si>
  <si>
    <t>000001. Penggandaan</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</si>
  <si>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</si>
  <si>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</si>
  <si>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</si>
  <si>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</si>
  <si>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</si>
  <si>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000004. Bahan Komputer</t>
  </si>
  <si>
    <t>102. Pelayanan Informasi Publik Riset dan Sumber Daya Manusia Kelautan dan Perikanan</t>
  </si>
  <si>
    <t>Belanja Jasa</t>
  </si>
  <si>
    <t>524119. Belanja Perjalanan Dinas Paket Meeting Luar Kota</t>
  </si>
  <si>
    <t>Perjalanan Dinas</t>
  </si>
  <si>
    <t>A. Perencanaan Program</t>
  </si>
  <si>
    <t>FAB</t>
  </si>
  <si>
    <t>2378.FAB. Sistem Informasi Pemerintahan</t>
  </si>
  <si>
    <t>521213. Belanja Honor Output Kegiatan</t>
  </si>
  <si>
    <t>Honor Output Kegiatan</t>
  </si>
  <si>
    <t>306</t>
  </si>
  <si>
    <t>Non Ops Lainnya</t>
  </si>
  <si>
    <t>Persediaan</t>
  </si>
  <si>
    <t>103. Pelayanan Perpustakaan dan Diseminasi Riset dan Sumber Daya Manusia Kelautan dan Perikanan</t>
  </si>
  <si>
    <t>962</t>
  </si>
  <si>
    <t>101. Pelayanan Tata Usaha dan Kerumahtanggaan Riset dan Sumber Daya Manusia Kelautan dan Perikanan</t>
  </si>
  <si>
    <t>B. Dukungan Layanan Kegiatan Kesekretariatan dan Tata Kelola Rumahtangga dan Tata Usaha Pimpinan  serta Keprotokolan lingkup BRSDM</t>
  </si>
  <si>
    <t>524114. Belanja Perjalanan Dinas Paket Meeting Dalam Kota</t>
  </si>
  <si>
    <t>Covid</t>
  </si>
  <si>
    <t>971</t>
  </si>
  <si>
    <t>102. Pelayanan Sistem Informasi Riset dan Sumber Daya Manusia Kelautan dan Perikanan</t>
  </si>
  <si>
    <t>A. Pengelolaan Sistem Informasi Riset  dan SDM KP</t>
  </si>
  <si>
    <t>994</t>
  </si>
  <si>
    <t>Honor Operasional Kantor</t>
  </si>
  <si>
    <t>Belanja Pemeliharaan</t>
  </si>
  <si>
    <t>303</t>
  </si>
  <si>
    <t>201. Pelayanan Tata Usaha dan Kerumahtanggaan Pelatihan dan Penyuluhan</t>
  </si>
  <si>
    <t>A. Pengelolaan Kepegawaian Pelatihan dan Penyuluhan KP</t>
  </si>
  <si>
    <t>Pusat Pelatihan dan Penyuluhan KP</t>
  </si>
  <si>
    <t>B. Validasi Data BMN Pelatihan dan Penyuluhan</t>
  </si>
  <si>
    <t>201. Pelayanan Monitoring dan Evaluasi Pelatihan dan Penyuluhan Kelautan dan Perikanan</t>
  </si>
  <si>
    <t>A. MONITORING DAN EVALUASI PELATIHAN DAN PENYULUHAN</t>
  </si>
  <si>
    <t>B. PENYUSUNAN INSTRUMEN MONITORING DAN EVALUASI PELATIHAN DAN PENYULUHAN KP</t>
  </si>
  <si>
    <t>201. Pelayanan Keuangan Pelatihan dan Penyuluhan Kelautan dan Perikanan</t>
  </si>
  <si>
    <t>B. Penyusunan SPIP</t>
  </si>
  <si>
    <t>C. Validasi dan pertanggungjawaban keuangan</t>
  </si>
  <si>
    <t>C. Pengelolaan Persuratan dan Kearsipan Pelatihan dan Penyuluhan</t>
  </si>
  <si>
    <t>A. TANPA SUB KOMPONEN</t>
  </si>
  <si>
    <t>951</t>
  </si>
  <si>
    <t>2378.EBB.971. Layanan Prasarana Internal</t>
  </si>
  <si>
    <t>102. Gedung dan Bangunan Riset dan Sumber Daya Manusia Kelautan dan Perikanan</t>
  </si>
  <si>
    <t>533111. Belanja Modal Gedung dan Bangunan</t>
  </si>
  <si>
    <t>000003. ATK</t>
  </si>
  <si>
    <t>996</t>
  </si>
  <si>
    <t>4345.EBC. Layanan Manajemen SDM Internal</t>
  </si>
  <si>
    <t>A. Tugas Belajar Baru</t>
  </si>
  <si>
    <t>2378.EBA.956. Layanan BMN</t>
  </si>
  <si>
    <t>101. Pelayanan Pengelolaan Barang Milik Negara (BMN) Riset dan Sumber Daya Manusia Kelautan dan Perikanan</t>
  </si>
  <si>
    <t>101. Pelayanan Keuangan Riset dan Sumber Daya Manusia Kelautan dan Perikanan</t>
  </si>
  <si>
    <t>974</t>
  </si>
  <si>
    <t>2378.EBD.974. Layanan Penyelenggaraan Kearsipan</t>
  </si>
  <si>
    <t>101. Penyelenggaraan Kearsipan Riset dan Sumber Daya Manusia Kelautan dan Perikanan</t>
  </si>
  <si>
    <t>101. Kendaraan Bermotor Riset dan Sumber Daya Manusia Kelautan dan Perikanan</t>
  </si>
  <si>
    <t>001. Gaji dan Tunjangan</t>
  </si>
  <si>
    <t>Belanja Pegawai</t>
  </si>
  <si>
    <t>Keperluan Perkantoran</t>
  </si>
  <si>
    <t>2375. Pelatihan dan Penyuluhan Kelautan dan Perikanan</t>
  </si>
  <si>
    <t>2375.AFA. Norma, Standard, Prosedur dan Kriteria</t>
  </si>
  <si>
    <t>2375.AFA.001. Norma, Standard, Prosedur dan Kriteria Pelatihan dan Penyuluhan KP</t>
  </si>
  <si>
    <t>051. Penyusunan NSPK Standarisasi dan Sertifikasi</t>
  </si>
  <si>
    <t>052. Penyusunan NSPK Penyelenggaraan Pelatihan</t>
  </si>
  <si>
    <t>053. Penyusunan NSPK Sarana Prasarana dan Kelembagaan Penyuluhan</t>
  </si>
  <si>
    <t>054. Penyusunan NSPK Penyelenggaraan Penyuluhan</t>
  </si>
  <si>
    <t>D. Standardisasi Lembaga Pelatihan KP</t>
  </si>
  <si>
    <t>B. Pembahasan Modul Pelatihan Aparatur Kelautan dan Perikanan</t>
  </si>
  <si>
    <t>A. Penyusunan NSPK Sarpras, Kelembagaan dan Ketenagaan Penyuluhan KP</t>
  </si>
  <si>
    <t>A. PENYUSUNAN NSPK PENYELENGGARAAN PENYULUHAN KP</t>
  </si>
  <si>
    <t>A. Penyusunan Kerangka Kualifikasi Nasional Indonesia (KKNI)</t>
  </si>
  <si>
    <t>B. Penetapan Standar Kompetensi Kerja Nasional Indonesia (SKKNI)</t>
  </si>
  <si>
    <t>C. PEMBINAAN PENYULUHAN PERIKANAN MELAUI VIDEO CONFERENCE (VICON)</t>
  </si>
  <si>
    <t>C. Pengelolaan Sertifikasi SDM Sektor KP</t>
  </si>
  <si>
    <t>D. MATERI PENYULUHAN KP ONLINE</t>
  </si>
  <si>
    <t>A. Pembinaan, Pengelolaan Ketatausahaan dan Persuratan</t>
  </si>
  <si>
    <t>A. Penyusunan Kurikulum Pelatihan Aparatur Kelautan dan Perikanan</t>
  </si>
  <si>
    <t>106</t>
  </si>
  <si>
    <t>201. Pelayanan Perencanaan dan Penganggaran Internal Pelatihan dan Penyuluhan Kelautan dan Perikanan</t>
  </si>
  <si>
    <t>Pengiriman Surat Dinas Pos Pusat</t>
  </si>
  <si>
    <t>B. Penerapan Manajemen Pengetahuan Terstandar BRSDM</t>
  </si>
  <si>
    <t>202. Pelayanan Pelaporan Kinerja Pelatihan dan Penyuluhan Kelautan dan Perikanan</t>
  </si>
  <si>
    <t>D. SIMLATLUH KP</t>
  </si>
  <si>
    <t>AA. Gaji dan Tunjangan Sekretariat BRSDM</t>
  </si>
  <si>
    <t>DA. Gaji dan Tunjangan Pusat pelatihan dan Penyuluhan KP</t>
  </si>
  <si>
    <t>A. Penyusunan Perencanaan Kinerja Pelatihan dan Penyuluhan KP</t>
  </si>
  <si>
    <t>C. Konsolidasi Teknis Kegiatan Pelatihan dan Penyuluhan KP</t>
  </si>
  <si>
    <t>D. Penyusunan Dokumen Rumusan Kebijakan Teknis Penyelenggaraan Pelatihan dan Penyuluhan serta Sertifikasi KP</t>
  </si>
  <si>
    <t>DB. Langganan Daya dan Jasa</t>
  </si>
  <si>
    <t>DA. Operasional dan Pemeliharaan Kantor Pusat Pelatihan dan Penyuluhan KP</t>
  </si>
  <si>
    <t>DD. Pelaksanaan Operasional Kantor</t>
  </si>
  <si>
    <t>521119. Belanja Barang Operasional Lainnya</t>
  </si>
  <si>
    <t>Belanja Operasional Lainnya</t>
  </si>
  <si>
    <t>521131. Belanja Barang Operasional - Penanganan Pandemi COVID-19</t>
  </si>
  <si>
    <t>DC. Pemeliharaan Kantor</t>
  </si>
  <si>
    <t>A. Penyusunan Laporan BMN UAKPB Sekretariat BRSDMP KP dan UAPPBE-1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</si>
  <si>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</si>
  <si>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</si>
  <si>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</si>
  <si>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</si>
  <si>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G. Pelaksanaan PBJ Lingkup Pusat dan Daerah</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</si>
  <si>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</si>
  <si>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</si>
  <si>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</si>
  <si>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</si>
  <si>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</si>
  <si>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</si>
  <si>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A. Pelaksanaan Pengawasan Internal  Kearsipan Lingkup BRSDM</t>
  </si>
  <si>
    <t>B. Pembinaan dan Pengelolaan Kearsipan BRSDM</t>
  </si>
  <si>
    <t>C. Percepatan Proses Pemusnahan Arsip In Aktif lingkup BRSDM</t>
  </si>
  <si>
    <t>522111. Belanja Langganan Listrik</t>
  </si>
  <si>
    <t>522112. Belanja Langganan Telepon</t>
  </si>
  <si>
    <t>522113. Belanja Langganan Air</t>
  </si>
  <si>
    <t>522119. Belanja Langganan Daya dan Jasa Lainnya</t>
  </si>
  <si>
    <t>523111. Belanja Pemeliharaan Gedung dan Bangunan</t>
  </si>
  <si>
    <t>MAK</t>
  </si>
  <si>
    <t>Aplikasi OMSPAN</t>
  </si>
  <si>
    <t>Aplikasi SAKTI</t>
  </si>
  <si>
    <t>Belanja Barang Operasional</t>
  </si>
  <si>
    <t>Blokir</t>
  </si>
  <si>
    <t>Jumlah Koordinator TU</t>
  </si>
  <si>
    <t>Jumlah Koordinator PE</t>
  </si>
  <si>
    <t>Jumlah Koordinator PP</t>
  </si>
  <si>
    <t>Jumlah Koordinator KK</t>
  </si>
  <si>
    <t>DL.2376.AFA.001.052.B</t>
  </si>
  <si>
    <t>DL.2376.AFA.001.052.B.524111</t>
  </si>
  <si>
    <t>Detil</t>
  </si>
  <si>
    <t>032.12.WA. Program Dukungan Manajemen</t>
  </si>
  <si>
    <t>000657</t>
  </si>
  <si>
    <t>000664</t>
  </si>
  <si>
    <t>000677</t>
  </si>
  <si>
    <t>000686</t>
  </si>
  <si>
    <t>000563</t>
  </si>
  <si>
    <t>000570</t>
  </si>
  <si>
    <t>000564</t>
  </si>
  <si>
    <t>000569</t>
  </si>
  <si>
    <t>000572</t>
  </si>
  <si>
    <t>000573</t>
  </si>
  <si>
    <t>000581</t>
  </si>
  <si>
    <t>000582</t>
  </si>
  <si>
    <t>000585</t>
  </si>
  <si>
    <t>001165</t>
  </si>
  <si>
    <t>001166</t>
  </si>
  <si>
    <t>001178</t>
  </si>
  <si>
    <t>001180</t>
  </si>
  <si>
    <t>001184</t>
  </si>
  <si>
    <t>001192</t>
  </si>
  <si>
    <t>001191</t>
  </si>
  <si>
    <t>000663</t>
  </si>
  <si>
    <t>000671</t>
  </si>
  <si>
    <t>000687</t>
  </si>
  <si>
    <t>000567</t>
  </si>
  <si>
    <t>000571</t>
  </si>
  <si>
    <t>000574</t>
  </si>
  <si>
    <t>000575</t>
  </si>
  <si>
    <t>000594</t>
  </si>
  <si>
    <t>001193</t>
  </si>
  <si>
    <t>000593</t>
  </si>
  <si>
    <t>000586</t>
  </si>
  <si>
    <t>000584</t>
  </si>
  <si>
    <t>032.12.DL. Program Pendidikan dan Pelatihan Vokasi</t>
  </si>
  <si>
    <t>000211</t>
  </si>
  <si>
    <t>000212</t>
  </si>
  <si>
    <t>000213</t>
  </si>
  <si>
    <t>000218</t>
  </si>
  <si>
    <t>000689</t>
  </si>
  <si>
    <t>000191</t>
  </si>
  <si>
    <t>000185</t>
  </si>
  <si>
    <t>000182</t>
  </si>
  <si>
    <t>000187</t>
  </si>
  <si>
    <t>000188</t>
  </si>
  <si>
    <t>000163</t>
  </si>
  <si>
    <t>000174</t>
  </si>
  <si>
    <t>000169</t>
  </si>
  <si>
    <t>000705</t>
  </si>
  <si>
    <t>000181</t>
  </si>
  <si>
    <t>000728</t>
  </si>
  <si>
    <t>000354</t>
  </si>
  <si>
    <t>001029</t>
  </si>
  <si>
    <t>001044</t>
  </si>
  <si>
    <t>001320</t>
  </si>
  <si>
    <t>001331</t>
  </si>
  <si>
    <t>001336</t>
  </si>
  <si>
    <t>001175</t>
  </si>
  <si>
    <t>001174</t>
  </si>
  <si>
    <t>000662</t>
  </si>
  <si>
    <t>000683</t>
  </si>
  <si>
    <t>000658</t>
  </si>
  <si>
    <t>000659</t>
  </si>
  <si>
    <t>000660</t>
  </si>
  <si>
    <t>000672</t>
  </si>
  <si>
    <t>000576</t>
  </si>
  <si>
    <t>000577</t>
  </si>
  <si>
    <t>000165</t>
  </si>
  <si>
    <t>000167</t>
  </si>
  <si>
    <t>000168</t>
  </si>
  <si>
    <t>000171</t>
  </si>
  <si>
    <t>000173</t>
  </si>
  <si>
    <t>000704</t>
  </si>
  <si>
    <t>000724</t>
  </si>
  <si>
    <t>000723</t>
  </si>
  <si>
    <t>000178</t>
  </si>
  <si>
    <t>000177</t>
  </si>
  <si>
    <t>001163</t>
  </si>
  <si>
    <t>001171</t>
  </si>
  <si>
    <t>001169</t>
  </si>
  <si>
    <t>001172</t>
  </si>
  <si>
    <t>001182</t>
  </si>
  <si>
    <t>001187</t>
  </si>
  <si>
    <t>001186</t>
  </si>
  <si>
    <t>000210</t>
  </si>
  <si>
    <t>000690</t>
  </si>
  <si>
    <t>000691</t>
  </si>
  <si>
    <t>000189</t>
  </si>
  <si>
    <t>000201</t>
  </si>
  <si>
    <t>000202</t>
  </si>
  <si>
    <t>000353</t>
  </si>
  <si>
    <t>001023</t>
  </si>
  <si>
    <t>001026</t>
  </si>
  <si>
    <t>001030</t>
  </si>
  <si>
    <t>001038</t>
  </si>
  <si>
    <t>001317</t>
  </si>
  <si>
    <t>001322</t>
  </si>
  <si>
    <t>001323</t>
  </si>
  <si>
    <t>001332</t>
  </si>
  <si>
    <t>001333</t>
  </si>
  <si>
    <t>000356</t>
  </si>
  <si>
    <t>000357</t>
  </si>
  <si>
    <t>001027</t>
  </si>
  <si>
    <t>001028</t>
  </si>
  <si>
    <t>001034</t>
  </si>
  <si>
    <t>001035</t>
  </si>
  <si>
    <t>001041</t>
  </si>
  <si>
    <t>001042</t>
  </si>
  <si>
    <t>000653</t>
  </si>
  <si>
    <t>000654</t>
  </si>
  <si>
    <t>000684</t>
  </si>
  <si>
    <t>000596</t>
  </si>
  <si>
    <t>000598</t>
  </si>
  <si>
    <t>000599</t>
  </si>
  <si>
    <t>000600</t>
  </si>
  <si>
    <t>000601</t>
  </si>
  <si>
    <t>000602</t>
  </si>
  <si>
    <t>000603</t>
  </si>
  <si>
    <t>000588</t>
  </si>
  <si>
    <t>000589</t>
  </si>
  <si>
    <t>000590</t>
  </si>
  <si>
    <t>000591</t>
  </si>
  <si>
    <t>000680</t>
  </si>
  <si>
    <t>000681</t>
  </si>
  <si>
    <t>000679</t>
  </si>
  <si>
    <t>000673</t>
  </si>
  <si>
    <t>000675</t>
  </si>
  <si>
    <t>000674</t>
  </si>
  <si>
    <t>000676</t>
  </si>
  <si>
    <t>000667</t>
  </si>
  <si>
    <t>000668</t>
  </si>
  <si>
    <t>000666</t>
  </si>
  <si>
    <t>000655</t>
  </si>
  <si>
    <t>000175</t>
  </si>
  <si>
    <t>000183</t>
  </si>
  <si>
    <t>000196</t>
  </si>
  <si>
    <t>000721</t>
  </si>
  <si>
    <t>000578</t>
  </si>
  <si>
    <t>000579</t>
  </si>
  <si>
    <t>001326</t>
  </si>
  <si>
    <t>000166</t>
  </si>
  <si>
    <t>000172</t>
  </si>
  <si>
    <t>000194</t>
  </si>
  <si>
    <t>000193</t>
  </si>
  <si>
    <t>001167</t>
  </si>
  <si>
    <t>000197</t>
  </si>
  <si>
    <t>000198</t>
  </si>
  <si>
    <t>000199</t>
  </si>
  <si>
    <t>001164</t>
  </si>
  <si>
    <t>000200</t>
  </si>
  <si>
    <t>000685</t>
  </si>
  <si>
    <t>000669</t>
  </si>
  <si>
    <t>001315</t>
  </si>
  <si>
    <t>001316</t>
  </si>
  <si>
    <t>001313</t>
  </si>
  <si>
    <t>001319</t>
  </si>
  <si>
    <t>001321</t>
  </si>
  <si>
    <t>001328</t>
  </si>
  <si>
    <t>000729</t>
  </si>
  <si>
    <t>000727</t>
  </si>
  <si>
    <t>000726</t>
  </si>
  <si>
    <t>001330</t>
  </si>
  <si>
    <t>001334</t>
  </si>
  <si>
    <t>000701</t>
  </si>
  <si>
    <t>000702</t>
  </si>
  <si>
    <t>000583</t>
  </si>
  <si>
    <t>000587</t>
  </si>
  <si>
    <t>001312</t>
  </si>
  <si>
    <t>000184</t>
  </si>
  <si>
    <t>001033</t>
  </si>
  <si>
    <t>001190</t>
  </si>
  <si>
    <t>000215</t>
  </si>
  <si>
    <t>000359</t>
  </si>
  <si>
    <t>000186</t>
  </si>
  <si>
    <t>000205</t>
  </si>
  <si>
    <t>000698</t>
  </si>
  <si>
    <t>000203</t>
  </si>
  <si>
    <t>000204</t>
  </si>
  <si>
    <t>000206</t>
  </si>
  <si>
    <t>000207</t>
  </si>
  <si>
    <t>000192</t>
  </si>
  <si>
    <t>% Real</t>
  </si>
  <si>
    <t xml:space="preserve">% Sisa </t>
  </si>
  <si>
    <t>DATABASE</t>
  </si>
  <si>
    <t>Lokasi File Database</t>
  </si>
  <si>
    <t>001037</t>
  </si>
  <si>
    <t>Dokumen RKAKL</t>
  </si>
  <si>
    <t>WA.4345.EBC.996.301.B.524119</t>
  </si>
  <si>
    <t>000580</t>
  </si>
  <si>
    <t>000597</t>
  </si>
  <si>
    <t>000604</t>
  </si>
  <si>
    <t>000605</t>
  </si>
  <si>
    <t>000592</t>
  </si>
  <si>
    <t>Keterangan (Download data dari)</t>
  </si>
  <si>
    <t>File SPBy GUP dan TUP.xlsx</t>
  </si>
  <si>
    <t>OMSPAN--&gt; Modul Komitmen --&gt; Monitoring Kontrak</t>
  </si>
  <si>
    <t>DAFTAR SP2D SATKER.xlsx</t>
  </si>
  <si>
    <t>SPBy GUP dan TUP.xlsx</t>
  </si>
  <si>
    <t>Laporan Monitoring Kontrak.xlsx</t>
  </si>
  <si>
    <t>OMSPAN--&gt; Modul Pembayaran --&gt; Daftar SP2D</t>
  </si>
  <si>
    <t>MONITORING SPP_SPM_SP2D.xlsx</t>
  </si>
  <si>
    <t>MONSAKTI--&gt; Pembayaran --&gt; Monitoring SPP/SPM/SP2D</t>
  </si>
  <si>
    <t>MONITORING DETAIL TRANSAKSI FA 16 SEGMEN VERSI SP2D.xlsx</t>
  </si>
  <si>
    <t>MONSAKTI--&gt; Pembayaran --&gt; Monitoring Detil Transaksi FA 16 Segmen Versi SP2D</t>
  </si>
  <si>
    <t>Lokasi File PDF Realisasi</t>
  </si>
  <si>
    <t>Realisasi Pusdik</t>
  </si>
  <si>
    <t>000209</t>
  </si>
  <si>
    <t>Monitoring SPBy</t>
  </si>
  <si>
    <t>SAKTI--&gt;Pembayaran--&gt;Monitoring--&gt;Monitoring Perintah Bayar</t>
  </si>
  <si>
    <t>000568</t>
  </si>
  <si>
    <t>512211</t>
  </si>
  <si>
    <t>E. Penjaminan Mutu Program Diklat Bidang KP</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</si>
  <si>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</si>
  <si>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</si>
  <si>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</si>
  <si>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</si>
  <si>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B. Pembinaan Kelembagaan dan Ketenagaan Penyuluhan Perikanan</t>
  </si>
  <si>
    <t>C. Pembinaan Penyuluh Perikanan Swadaya</t>
  </si>
  <si>
    <t>D. FGD Sarpras Penyuluhan dan Pemanfaatannya</t>
  </si>
  <si>
    <t>B. PENYUSUNAN PROGRAMA PENYULUHAN TAHUN 2023</t>
  </si>
  <si>
    <t>A. NSPK Peserta Didik</t>
  </si>
  <si>
    <t>B. Pengendalian Sarana Prasarana</t>
  </si>
  <si>
    <t>A. Pengembangan Kelembagaan Pendidikan KP</t>
  </si>
  <si>
    <t>B. Penyusunan NSPK Kelembagaan Pendidikan</t>
  </si>
  <si>
    <t>A. Penyiapan Pendidik dan Tenaga Kependidikan</t>
  </si>
  <si>
    <t>B. Evaluasi Beban Kerja Guru dan Dosen</t>
  </si>
  <si>
    <t>A. Sarana Teknologi Informasi dan Komunikasi</t>
  </si>
  <si>
    <t>F. Bimbingan Teknis Pengelolaan BMN lingkup BRSDM KP</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</si>
  <si>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</si>
  <si>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</si>
  <si>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</si>
  <si>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306. Pelayanan Kerja Sama Pendidikan Kelautan dan Perikanan</t>
  </si>
  <si>
    <t>B. Pembangunan dan Pembinaan Zona Integritas Menuju WBK/WBBM</t>
  </si>
  <si>
    <t>C. Pelaksanaan Adibakti Mina Bahari (AMB)</t>
  </si>
  <si>
    <t>D. Penetapan Penyuluh Perikanan Teladan Nasional</t>
  </si>
  <si>
    <t>E. Administrasi Perkantoran Pelatihan dan Penyuluhan KP</t>
  </si>
  <si>
    <t>F. Kunjungan Kegiatan Pelatihan dan Penyuluhan KP</t>
  </si>
  <si>
    <t>A. Pengelolaan dan Implementasi BMN</t>
  </si>
  <si>
    <t>B. Pembinaan dan Koordinasi Kepala Pusdik KP</t>
  </si>
  <si>
    <t>F. Penjaminan Mutu Kelembagaan</t>
  </si>
  <si>
    <t>G. Bimbingan Penelitian Dan Pengabdian Kepada Masyarakat</t>
  </si>
  <si>
    <t>H. Serapan  Lulusan Pendidikan KP</t>
  </si>
  <si>
    <t>I. Publikasi dan Kehumasan Pusat Pendidikan KP  (OII)</t>
  </si>
  <si>
    <t>B. Forum Data dan Informasi BRSDM</t>
  </si>
  <si>
    <t>DB. Gaji dan Tunjangan Pusat Pendidikan KP</t>
  </si>
  <si>
    <t>512211. Belanja Uang Lembur</t>
  </si>
  <si>
    <t>AA. Kebutuhan Sehari hari Perkantoran (Gambir)</t>
  </si>
  <si>
    <t>AB. Langganan Daya dan Jasa (Gambir)</t>
  </si>
  <si>
    <t>AC. Pemeliharaan Kantor (Gambir)</t>
  </si>
  <si>
    <t>AD. Pelaksanaan Operator Kantor (Gambir)</t>
  </si>
  <si>
    <t>BA. Kebutuhan Sehari hari Perkantoran (Ancol)</t>
  </si>
  <si>
    <t>BB. Langganan Daya dan Jasa (Ancol)</t>
  </si>
  <si>
    <t>BC. Pemeliharaan Kantor (Ancol)</t>
  </si>
  <si>
    <t>A. Kendaraan Operasional</t>
  </si>
  <si>
    <t>102. Alat Pengolah Data dan Komunikasi Riset dan Sumber Daya Manusia Kelautan dan Perikanan</t>
  </si>
  <si>
    <t>A. Pengolah data informasi</t>
  </si>
  <si>
    <t>A. Peralatan Fasilitas Perkantoran Pendidikan Kelautan dan Perikanan</t>
  </si>
  <si>
    <t>A. Pengadaan Meubelair</t>
  </si>
  <si>
    <t>B. Peningkatan Kapasitas Pegawai</t>
  </si>
  <si>
    <t>B. Penyusunan Renja Kegiatan Pelatihan dan Penyuluhan KP TA 2024</t>
  </si>
  <si>
    <t>A. Perencanaan Kinerja Pendidikan KP</t>
  </si>
  <si>
    <t>C. Penyusunan Anggaran Pendidikan KP</t>
  </si>
  <si>
    <t>D. Rencana Kerja Pendidikan KP</t>
  </si>
  <si>
    <t>E. Revisi Anggaran Pendidikan KP</t>
  </si>
  <si>
    <t>F. Rapat Kerja Teknis Pendidikan KP</t>
  </si>
  <si>
    <t>A. Monitoring Evaluasi Manajerial dan SAKIP</t>
  </si>
  <si>
    <t>B. Monev program BRSDM Mendukung Prioritas KKP dan Amanah Nasional ( Lintas Sektor )</t>
  </si>
  <si>
    <t>C. Penyelenggaraan Monitoring dan Evaluasi Terpadu KP</t>
  </si>
  <si>
    <t>D. Pengelolaan Aplikasi Bidang Monitoring dan Evaluasi</t>
  </si>
  <si>
    <t>A. PENYUSUNAN LAPORAN KINERJA , REKON KINERJA PUSAT PELATIHAN DAN PENYULUHAN KP</t>
  </si>
  <si>
    <t>B. PENILAIAN SAKIP MANDIRI dan PENDAMPINGAN WBK</t>
  </si>
  <si>
    <t>C. PENYUSUNAN LAPORAN EVALUASI RENCANA AKSI, PELAYANAN PUBLIK DAN LAPORAN TAHUNAN</t>
  </si>
  <si>
    <t>A. Monitoring Evaluasi Kinerja Pendidikan KP</t>
  </si>
  <si>
    <t>B. Monitoring Evaluasi Kegiatan dan Anggaran Pendidikan KP dan OII</t>
  </si>
  <si>
    <t>C. Monitoring Evaluasi Penyelenggaraan Pendidikan KP</t>
  </si>
  <si>
    <t>A. Laporan Kinerja Lingkup Pendidikan KP</t>
  </si>
  <si>
    <t>A. Rekonsiliasi Belanja Pegawai dan Operasional Penyuluh Perikanan</t>
  </si>
  <si>
    <t>D. Penyelesaian Tindak Lanjut Temuan</t>
  </si>
  <si>
    <t>A. Penyusunan Laporan Keuangan dan PIPK</t>
  </si>
  <si>
    <t>B. Penyusunan Sistem Pengendalian Intern Pemerintah (SPIP)</t>
  </si>
  <si>
    <t>C. Verifikasi dan Validasi Pertanggung Jawaban Kegiatan</t>
  </si>
  <si>
    <t>D. Pengelolaan PNBP Lingkup Satuan Pendidikan KP</t>
  </si>
  <si>
    <t>E. Pemutakhiran data Administrasi Keuangan</t>
  </si>
  <si>
    <t>F. Dukungan Kegiatan BRSDMKP</t>
  </si>
  <si>
    <t>D. Bimbingan Teknis Pengelolaan Arsip Dinamis</t>
  </si>
  <si>
    <t>101. Penyusunan Desain Pengembangan/Pengelolaan Sistem Informasi Riset dan Sumber Daya Manusia Kelautan dan Perikanan</t>
  </si>
  <si>
    <t>A. Sistem Informasi BRSDM</t>
  </si>
  <si>
    <t>DL.2375.AFA.001.051.A.524111</t>
  </si>
  <si>
    <t>DL.2375.AFA.001.051.B.524111</t>
  </si>
  <si>
    <t>DL.2375.AFA.001.051.E.522191</t>
  </si>
  <si>
    <t>DL.2375.AFA.001.052.B.521241</t>
  </si>
  <si>
    <t>DL.2375.AFA.001.052.F.521211</t>
  </si>
  <si>
    <t>DL.2375.AFA.001.052.F.522151</t>
  </si>
  <si>
    <t>DL.2375.AFA.001.052.F.524111</t>
  </si>
  <si>
    <t>DL.2375.AFA.001.052.F.524119</t>
  </si>
  <si>
    <t>DL.2375.AFA.001.053.A.524114</t>
  </si>
  <si>
    <t>DL.2375.AFA.001.053.B.524119</t>
  </si>
  <si>
    <t>DL.2375.AFA.001.053.C.521219</t>
  </si>
  <si>
    <t>DL.2375.AFA.001.053.C.524114</t>
  </si>
  <si>
    <t>DL.2375.AFA.001.053.D.524111</t>
  </si>
  <si>
    <t>DL.2375.AFA.001.053.D.524114</t>
  </si>
  <si>
    <t>DL.2375.AFA.001.054.A.524114</t>
  </si>
  <si>
    <t>DL.2375.AFA.001.054.B.524114</t>
  </si>
  <si>
    <t>DL.2375.AFA.001.054.C.524114</t>
  </si>
  <si>
    <t>DL.2375.AFA.001.054.D.524114</t>
  </si>
  <si>
    <t>DL.2376.AFA.001.052.B.521211</t>
  </si>
  <si>
    <t>DL.2376.AFA.001.052.B.522151</t>
  </si>
  <si>
    <t>DL.2376.AFA.001.054.B.521211</t>
  </si>
  <si>
    <t>DL.2376.AFA.001.054.B.522151</t>
  </si>
  <si>
    <t>DL.2376.AFA.001.054.B.524111</t>
  </si>
  <si>
    <t>WA.2378.EBA.956.101.A.522151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</si>
  <si>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</si>
  <si>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</si>
  <si>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</si>
  <si>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</si>
  <si>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</si>
  <si>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</si>
  <si>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</si>
  <si>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</si>
  <si>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</si>
  <si>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</si>
  <si>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</si>
  <si>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</si>
  <si>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WA.2378.EBA.958.306.A.521211</t>
  </si>
  <si>
    <t>WA.2378.EBA.958.306.A.521219</t>
  </si>
  <si>
    <t>WA.2378.EBA.958.306.A.522151</t>
  </si>
  <si>
    <t>WA.2378.EBA.958.306.A.524111</t>
  </si>
  <si>
    <t>WA.2378.EBA.960.102.C.521211</t>
  </si>
  <si>
    <t>WA.2378.EBA.960.102.C.521811</t>
  </si>
  <si>
    <t>WA.2378.EBA.960.102.C.524111</t>
  </si>
  <si>
    <t>WA.2378.EBA.960.102.C.524114</t>
  </si>
  <si>
    <t>WA.2378.EBA.962.201.A.524113</t>
  </si>
  <si>
    <t>WA.2378.EBA.962.201.B.521811</t>
  </si>
  <si>
    <t>WA.2378.EBA.962.201.B.524113</t>
  </si>
  <si>
    <t>WA.2378.EBA.962.201.D.522151</t>
  </si>
  <si>
    <t>WA.2378.EBA.962.201.D.524111</t>
  </si>
  <si>
    <t>WA.2378.EBA.962.201.E.521241</t>
  </si>
  <si>
    <t>WA.2378.EBA.962.201.E.522192</t>
  </si>
  <si>
    <t>WA.2378.EBA.962.201.F.521211</t>
  </si>
  <si>
    <t>WA.2378.EBA.962.201.F.521213</t>
  </si>
  <si>
    <t>WA.2378.EBA.962.201.F.521219</t>
  </si>
  <si>
    <t>WA.2378.EBA.962.201.F.522141</t>
  </si>
  <si>
    <t>WA.2378.EBA.962.201.F.522151</t>
  </si>
  <si>
    <t>WA.2378.EBA.962.201.F.524119</t>
  </si>
  <si>
    <t>WA.2378.EBA.962.301.E.521219</t>
  </si>
  <si>
    <t>WA.2378.EBA.963.101.B.524114</t>
  </si>
  <si>
    <t>WA.2378.EBA.963.102.B.524114</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</si>
  <si>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</si>
  <si>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</si>
  <si>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</si>
  <si>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</si>
  <si>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</si>
  <si>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</si>
  <si>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</si>
  <si>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</si>
  <si>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</si>
  <si>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</si>
  <si>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WA.2378.EBA.994.001.DB.512211</t>
  </si>
  <si>
    <t>WA.2378.EBA.994.001.DB.512411</t>
  </si>
  <si>
    <t>WA.2378.EBA.994.002.AA.521811</t>
  </si>
  <si>
    <t>WA.2378.EBA.994.002.AA.522191</t>
  </si>
  <si>
    <t>WA.2378.EBA.994.002.BA.521111</t>
  </si>
  <si>
    <t>WA.2378.EBA.994.002.BB.522111</t>
  </si>
  <si>
    <t>WA.2378.EBA.994.002.BB.522112</t>
  </si>
  <si>
    <t>WA.2378.EBA.994.002.BB.522113</t>
  </si>
  <si>
    <t>WA.2378.EBA.994.002.BB.522119</t>
  </si>
  <si>
    <t>WA.2378.EBA.994.002.BC.521119</t>
  </si>
  <si>
    <t>WA.2378.EBA.994.002.BC.523111</t>
  </si>
  <si>
    <t>WA.2378.EBA.994.002.BC.523121</t>
  </si>
  <si>
    <t>WA.2378.EBA.994.002.BC.523199</t>
  </si>
  <si>
    <t>WA.2378.EBA.994.002.DA.521119</t>
  </si>
  <si>
    <t>WA.2378.EBA.994.002.DA.522191</t>
  </si>
  <si>
    <t>WA.2378.EBA.994.002.DB.521131</t>
  </si>
  <si>
    <t>WA.2378.EBA.994.002.GA.521131</t>
  </si>
  <si>
    <t>WA.2378.EBB.951.102.A.532111</t>
  </si>
  <si>
    <t>WA.2378.EBB.951.303.A.532111</t>
  </si>
  <si>
    <t>WA.2378.EBC.954.101.A.521219</t>
  </si>
  <si>
    <t>WA.2378.EBC.954.101.B.521211</t>
  </si>
  <si>
    <t>WA.2378.EBC.954.101.B.522191</t>
  </si>
  <si>
    <t>WA.2378.EBC.954.101.B.524111</t>
  </si>
  <si>
    <t>WA.2378.EBD.952.301.C.521219</t>
  </si>
  <si>
    <t>WA.2378.EBD.952.301.D.521211</t>
  </si>
  <si>
    <t>WA.2378.EBD.952.301.E.521211</t>
  </si>
  <si>
    <t>WA.2378.EBD.952.301.E.524111</t>
  </si>
  <si>
    <t>WA.2378.EBD.952.301.F.521211</t>
  </si>
  <si>
    <t>WA.2378.EBD.952.301.F.522151</t>
  </si>
  <si>
    <t>WA.2378.EBD.952.301.F.524111</t>
  </si>
  <si>
    <t>WA.2378.EBD.952.301.F.524119</t>
  </si>
  <si>
    <t>WA.2378.EBD.953.101.D.521211</t>
  </si>
  <si>
    <t>WA.2378.EBD.953.101.D.521811</t>
  </si>
  <si>
    <t>WA.2378.EBD.953.101.D.522151</t>
  </si>
  <si>
    <t>WA.2378.EBD.953.101.D.524111</t>
  </si>
  <si>
    <t>WA.2378.EBD.953.202.D.523121</t>
  </si>
  <si>
    <t>WA.2378.EBD.953.301.C.521211</t>
  </si>
  <si>
    <t>WA.2378.EBD.953.301.C.521219</t>
  </si>
  <si>
    <t>WA.2378.EBD.955.101.B.524119</t>
  </si>
  <si>
    <t>WA.2378.EBD.955.101.F.522151</t>
  </si>
  <si>
    <t>WA.2378.EBD.955.201.C.524111</t>
  </si>
  <si>
    <t>WA.2378.EBD.955.201.C.524113</t>
  </si>
  <si>
    <t>WA.2378.EBD.955.301.F.522151</t>
  </si>
  <si>
    <t>WA.2378.EBD.955.301.G.521211</t>
  </si>
  <si>
    <t>WA.2378.EBD.955.301.G.522151</t>
  </si>
  <si>
    <t>WA.2378.EBD.955.301.G.524111</t>
  </si>
  <si>
    <t>WA.2378.EBD.974.101.D.522151</t>
  </si>
  <si>
    <t>WA.2378.EBD.974.101.D.524119</t>
  </si>
  <si>
    <t>WA.2378.FAB.001.101.A.522191</t>
  </si>
  <si>
    <t>MAK AKUN</t>
  </si>
  <si>
    <t>Kode Subkomponen</t>
  </si>
  <si>
    <t>WA.2378.EBA.958.306.A</t>
  </si>
  <si>
    <t>WA.2378.EBA.960.102.C</t>
  </si>
  <si>
    <t>WA.2378.EBC.954.101.B</t>
  </si>
  <si>
    <t>WA.2378.EBD.952.301.E</t>
  </si>
  <si>
    <t>WA.2378.EBD.952.301.F</t>
  </si>
  <si>
    <t>WA.2378.EBD.953.101.D</t>
  </si>
  <si>
    <t>DL.2375.AFA.001.052.F</t>
  </si>
  <si>
    <t>DL.2376.AFA.001.054.B</t>
  </si>
  <si>
    <t>WA.2378.EBA.958.106.A</t>
  </si>
  <si>
    <t>WA.2378.EBA.958.106.B</t>
  </si>
  <si>
    <t>WA.2378.EBA.994.002.BC</t>
  </si>
  <si>
    <t>WA.2378.EBB.951.102.A</t>
  </si>
  <si>
    <t>WA.2378.EBB.951.303.A</t>
  </si>
  <si>
    <t>WA.2378.FAB.001.101.A</t>
  </si>
  <si>
    <t>WA.2378.EBA.994.001.DB</t>
  </si>
  <si>
    <t>WA.2378.EBA.994.002.BA</t>
  </si>
  <si>
    <t>WA.2378.EBA.994.002.BB</t>
  </si>
  <si>
    <t>Detil Jenis Belanja</t>
  </si>
  <si>
    <t>Norma, Standard, Prosedur dan Kriteria[Base Line]</t>
  </si>
  <si>
    <t>Berdasarkan DIPA Awal, TA. 2023 (30 November 2022)</t>
  </si>
  <si>
    <t>PAGU DAN REALISASI SP2D</t>
  </si>
  <si>
    <t>Unit Kerja</t>
  </si>
  <si>
    <t>BA</t>
  </si>
  <si>
    <t>Nama BA</t>
  </si>
  <si>
    <t>Es1</t>
  </si>
  <si>
    <t>Nama Es1</t>
  </si>
  <si>
    <t>Kode Satker</t>
  </si>
  <si>
    <t>Kode Program</t>
  </si>
  <si>
    <t>Nama Program</t>
  </si>
  <si>
    <t>Kode Kegiatan</t>
  </si>
  <si>
    <t>Nama Kegiatan</t>
  </si>
  <si>
    <t>Kode KRO</t>
  </si>
  <si>
    <t>Nama KRO</t>
  </si>
  <si>
    <t>Kode RO</t>
  </si>
  <si>
    <t>Kode Komponen</t>
  </si>
  <si>
    <t>Nama Subkomponen</t>
  </si>
  <si>
    <t>MAK Subkomponen</t>
  </si>
  <si>
    <t>KEMENTERIAN KELAUTAN DAN PERIKANAN</t>
  </si>
  <si>
    <t>BADAN RISET DAN SUMBER DAYA MANUSIA KELAUTAN DAN PERIKANAN</t>
  </si>
  <si>
    <t>2378.CAN.001. Sarana Teknologi Informasi dan Komunikasi Bidang Riset dan SDM KP</t>
  </si>
  <si>
    <t>201. Penyuluhan</t>
  </si>
  <si>
    <t>BB</t>
  </si>
  <si>
    <t>BC</t>
  </si>
  <si>
    <t>102. Kelautan dan Perikanan</t>
  </si>
  <si>
    <t>303. Peralatan Fasilitas Perkantoran Pendidikan Kelautan dan Perikanan</t>
  </si>
  <si>
    <t>2378.FAB.001. Sistem Informasi Pemerintahan Bidang Riset dan SDM KP</t>
  </si>
  <si>
    <t>Nama Akun</t>
  </si>
  <si>
    <t>Lock Pagu</t>
  </si>
  <si>
    <t>Periode Lalu</t>
  </si>
  <si>
    <t>Periode Ini</t>
  </si>
  <si>
    <t>S.d Periode</t>
  </si>
  <si>
    <t>% Realisasi</t>
  </si>
  <si>
    <t>NoItem</t>
  </si>
  <si>
    <t>DL.2375.AFA.001.051.A.521211.000001</t>
  </si>
  <si>
    <t>000001</t>
  </si>
  <si>
    <t>000002. Snack dan Makan Rapat (1 pkt x 20 orang x 4 kali)</t>
  </si>
  <si>
    <t>DL.2375.AFA.001.051.A.521211.000002</t>
  </si>
  <si>
    <t>000002</t>
  </si>
  <si>
    <t>DL.2375.AFA.001.051.A.521211.000003</t>
  </si>
  <si>
    <t>000003</t>
  </si>
  <si>
    <t>DL.2375.AFA.001.051.A.521211.000004</t>
  </si>
  <si>
    <t>000004</t>
  </si>
  <si>
    <t>000005. Perlengkapan Peserta (1 pkt x 40 orang x 1 kali)</t>
  </si>
  <si>
    <t>DL.2375.AFA.001.051.A.521211.000005</t>
  </si>
  <si>
    <t>000005</t>
  </si>
  <si>
    <t>000006. Honor Narasumber (10 org x 1 jam)</t>
  </si>
  <si>
    <t>DL.2375.AFA.001.051.A.522151.000006</t>
  </si>
  <si>
    <t>000006</t>
  </si>
  <si>
    <t>000007. Perjalanan Dinas Konsultasi Publik, Verifikasi Eksternal, Undangan, Sosialisasi dan Penyusunan Kerangka Kualifikasi Nasional Indon</t>
  </si>
  <si>
    <t>DL.2375.AFA.001.051.A.524111.000007</t>
  </si>
  <si>
    <t>000007</t>
  </si>
  <si>
    <t>000008. Paket Meeting Rapat (40 Orang x 1 Hari x 1 Kali)</t>
  </si>
  <si>
    <t>DL.2375.AFA.001.051.A.524119.000008</t>
  </si>
  <si>
    <t>000008</t>
  </si>
  <si>
    <t>000009. Perjalanan Peserta (40 Orang x 1 Kali)</t>
  </si>
  <si>
    <t>DL.2375.AFA.001.051.A.524119.000009</t>
  </si>
  <si>
    <t>000009</t>
  </si>
  <si>
    <t>000010. Penggandaan</t>
  </si>
  <si>
    <t>DL.2375.AFA.001.051.B.521211.000010</t>
  </si>
  <si>
    <t>000010</t>
  </si>
  <si>
    <t>000011. Makan dan snack Rapat (1 pkt x 20 orang x 4 kali)</t>
  </si>
  <si>
    <t>DL.2375.AFA.001.051.B.521211.000011</t>
  </si>
  <si>
    <t>000011</t>
  </si>
  <si>
    <t>000012. ATK</t>
  </si>
  <si>
    <t>DL.2375.AFA.001.051.B.521211.000012</t>
  </si>
  <si>
    <t>000012</t>
  </si>
  <si>
    <t>000013. Bahan Komputer</t>
  </si>
  <si>
    <t>DL.2375.AFA.001.051.B.521211.000013</t>
  </si>
  <si>
    <t>000013</t>
  </si>
  <si>
    <t>000014. Perlengkapan Peserta (1 pkt x 40 orang x 1 kali)</t>
  </si>
  <si>
    <t>DL.2375.AFA.001.051.B.521211.000014</t>
  </si>
  <si>
    <t>000014</t>
  </si>
  <si>
    <t>000015. Honor Narasumber (8 org x 1 jam x 2 kali)</t>
  </si>
  <si>
    <t>DL.2375.AFA.001.051.B.522151.000015</t>
  </si>
  <si>
    <t>000015</t>
  </si>
  <si>
    <t>000016. Perjalanan Dinas Verifikasi Eksternal, Undangan, Sosialisasi dan Penyusunan Standar Kompetensi Kerja Nasional Indonesia</t>
  </si>
  <si>
    <t>DL.2375.AFA.001.051.B.524111.000016</t>
  </si>
  <si>
    <t>000016</t>
  </si>
  <si>
    <t>000017. Fullboard Meeting Peserta (40 Orang x 1 Hari x 1 Kali)</t>
  </si>
  <si>
    <t>DL.2375.AFA.001.051.B.524119.000017</t>
  </si>
  <si>
    <t>000017</t>
  </si>
  <si>
    <t>000018. Perjalanan Peserta (40 Orang x 1 Hari x 1 Kali)</t>
  </si>
  <si>
    <t>DL.2375.AFA.001.051.B.524119.000018</t>
  </si>
  <si>
    <t>000018</t>
  </si>
  <si>
    <t>000019. Penggandaan</t>
  </si>
  <si>
    <t>DL.2375.AFA.001.051.C.521211.000019</t>
  </si>
  <si>
    <t>000019</t>
  </si>
  <si>
    <t>000020. Snack dan Makan Rapat  (1 pkt x 15 orang x 2 kali)</t>
  </si>
  <si>
    <t>DL.2375.AFA.001.051.C.521211.000020</t>
  </si>
  <si>
    <t>000020</t>
  </si>
  <si>
    <t>000021. ATK</t>
  </si>
  <si>
    <t>DL.2375.AFA.001.051.C.521211.000021</t>
  </si>
  <si>
    <t>000021</t>
  </si>
  <si>
    <t>000022. Bahan Komputer</t>
  </si>
  <si>
    <t>DL.2375.AFA.001.051.C.521211.000022</t>
  </si>
  <si>
    <t>000022</t>
  </si>
  <si>
    <t>000023. Perjalanan Dinas Supervisi, FGD, Sosialisasi, Undangan, Koordinasi Kegiatan Sertifikasi dan Standardisasi Kompetensi SDMKP</t>
  </si>
  <si>
    <t>DL.2375.AFA.001.051.C.524111.000023</t>
  </si>
  <si>
    <t>000023</t>
  </si>
  <si>
    <t>000024. Penggandaan</t>
  </si>
  <si>
    <t>DL.2375.AFA.001.051.D.521211.000024</t>
  </si>
  <si>
    <t>000024</t>
  </si>
  <si>
    <t>000025. Snack dan Makan Rapat (2 pkt x 20 Org x 4 Kali)</t>
  </si>
  <si>
    <t>DL.2375.AFA.001.051.D.521211.000025</t>
  </si>
  <si>
    <t>000025</t>
  </si>
  <si>
    <t>000026. ATK</t>
  </si>
  <si>
    <t>DL.2375.AFA.001.051.D.521211.000026</t>
  </si>
  <si>
    <t>000026</t>
  </si>
  <si>
    <t>000027. Bahan Komputer</t>
  </si>
  <si>
    <t>DL.2375.AFA.001.051.D.521211.000027</t>
  </si>
  <si>
    <t>000027</t>
  </si>
  <si>
    <t>000028. Honor Narasumber (3 org x 2 jam)</t>
  </si>
  <si>
    <t>DL.2375.AFA.001.051.D.522151.000028</t>
  </si>
  <si>
    <t>000028</t>
  </si>
  <si>
    <t>000029. Biaya Jasa Survailance ISO</t>
  </si>
  <si>
    <t>DL.2375.AFA.001.051.D.522191.000029</t>
  </si>
  <si>
    <t>000029</t>
  </si>
  <si>
    <t>000030. Biaya Jasa Sistem Manual Mutu  ISO  9001-2015</t>
  </si>
  <si>
    <t>DL.2375.AFA.001.051.D.522191.000030</t>
  </si>
  <si>
    <t>000030</t>
  </si>
  <si>
    <t>000031. Biaya Perjalanan Dinas Kegiatan Pembinaan, Verfikasi, Klasifikasi,  Koordinasi dan Undangan Kegiatan Standardisasi Lembaga Pelatih</t>
  </si>
  <si>
    <t>DL.2375.AFA.001.051.D.524111.000031</t>
  </si>
  <si>
    <t>000031</t>
  </si>
  <si>
    <t>000032. Biaya Perjalanan Dinas Kegiatan Survailance Sistem Manajemn Mutu ISO 9001-2015</t>
  </si>
  <si>
    <t>DL.2375.AFA.001.051.D.524111.000032</t>
  </si>
  <si>
    <t>000032</t>
  </si>
  <si>
    <t>000033. ATK</t>
  </si>
  <si>
    <t>DL.2375.AFA.001.051.E.521211.000033</t>
  </si>
  <si>
    <t>000033</t>
  </si>
  <si>
    <t>000034. Bahan Komputer</t>
  </si>
  <si>
    <t>DL.2375.AFA.001.051.E.521211.000034</t>
  </si>
  <si>
    <t>000034</t>
  </si>
  <si>
    <t>000035. Penggandaan</t>
  </si>
  <si>
    <t>DL.2375.AFA.001.051.E.521211.000035</t>
  </si>
  <si>
    <t>000035</t>
  </si>
  <si>
    <t>000036. Snack dan Makan Rapat (15 org x 3 pkt x 4 kali)</t>
  </si>
  <si>
    <t>DL.2375.AFA.001.051.E.521211.000036</t>
  </si>
  <si>
    <t>000036</t>
  </si>
  <si>
    <t>000037. Honor Narasumber (6 org x 2 jam)</t>
  </si>
  <si>
    <t>DL.2375.AFA.001.051.E.522191.000037</t>
  </si>
  <si>
    <t>000037</t>
  </si>
  <si>
    <t>000038. Perjalanan Pendampingan, Audit, Pembinaan pelaksanaan ujian/akreditasi, Supervisi,  Undangan dan Koordinasi</t>
  </si>
  <si>
    <t>DL.2375.AFA.001.051.E.524111.000038</t>
  </si>
  <si>
    <t>000038</t>
  </si>
  <si>
    <t>000039. Biaya Perjalanan Pendampingan, Audit, Pembinaan pelaksanaan ujian/akreditasi, Supervisi,  Undangan dan Koordinasi Kegiatan Penjami</t>
  </si>
  <si>
    <t>DL.2375.AFA.001.051.E.524111.000039</t>
  </si>
  <si>
    <t>000039</t>
  </si>
  <si>
    <t>000040. ATK</t>
  </si>
  <si>
    <t>DL.2375.AFA.001.052.A.521211.000040</t>
  </si>
  <si>
    <t>000040</t>
  </si>
  <si>
    <t>000041. Bahan Komputer</t>
  </si>
  <si>
    <t>DL.2375.AFA.001.052.A.521211.000041</t>
  </si>
  <si>
    <t>000041</t>
  </si>
  <si>
    <t>000042. Konsumsi Rapat Penyusunan GBPP (20 Org x 6 Paket x 1 kali)</t>
  </si>
  <si>
    <t>DL.2375.AFA.001.052.A.521211.000042</t>
  </si>
  <si>
    <t>000042</t>
  </si>
  <si>
    <t>000043. ATK</t>
  </si>
  <si>
    <t>DL.2375.AFA.001.052.B.521211.000043</t>
  </si>
  <si>
    <t>000043</t>
  </si>
  <si>
    <t>000044. Bahan Komputer</t>
  </si>
  <si>
    <t>DL.2375.AFA.001.052.B.521211.000044</t>
  </si>
  <si>
    <t>000044</t>
  </si>
  <si>
    <t>000045. Konsumsi Rapat Penyusunan Modul (15 Org x 4 paket x 2 kali)</t>
  </si>
  <si>
    <t>DL.2375.AFA.001.052.B.521211.000045</t>
  </si>
  <si>
    <t>000045</t>
  </si>
  <si>
    <t>000046. Pencetakan Modul</t>
  </si>
  <si>
    <t>DL.2375.AFA.001.052.B.521211.000046</t>
  </si>
  <si>
    <t>000046</t>
  </si>
  <si>
    <t>000047. Penyusunan Modul Diklat</t>
  </si>
  <si>
    <t>DL.2375.AFA.001.052.B.521213.000047</t>
  </si>
  <si>
    <t>000047</t>
  </si>
  <si>
    <t>000048. Biaya komunikasi pulsa Data atau paket internet (6 ORG x 12 Bln x 1 Kali)</t>
  </si>
  <si>
    <t>DL.2375.AFA.001.052.B.521241.000048</t>
  </si>
  <si>
    <t>000048</t>
  </si>
  <si>
    <t>000049. Perjalanan Dinas Identifikasi, FGD, Sosialisasi,Koordinasi Penyusunan Modul Pelatihan KP</t>
  </si>
  <si>
    <t>DL.2375.AFA.001.052.B.524111.000049</t>
  </si>
  <si>
    <t>000049</t>
  </si>
  <si>
    <t>000050. Perjalanan Kegiatan Rapat/Pertemuan di Luar Kantor (20 Org x 4 Paket )</t>
  </si>
  <si>
    <t>DL.2375.AFA.001.052.B.524119.000050</t>
  </si>
  <si>
    <t>000050</t>
  </si>
  <si>
    <t>000051. Paket Rapat Fullboard  (20 Org x 4 Paket x 2 Hari)</t>
  </si>
  <si>
    <t>DL.2375.AFA.001.052.B.524119.000051</t>
  </si>
  <si>
    <t>000051</t>
  </si>
  <si>
    <t>000052. ATK</t>
  </si>
  <si>
    <t>DL.2375.AFA.001.052.C.521211.000052</t>
  </si>
  <si>
    <t>000052</t>
  </si>
  <si>
    <t>000053. Bahan Komputer</t>
  </si>
  <si>
    <t>DL.2375.AFA.001.052.C.521211.000053</t>
  </si>
  <si>
    <t>000053</t>
  </si>
  <si>
    <t>000054. Snack Rapat Penyusunan Kurikulum (15 Org x 3 paket x 1 kali)</t>
  </si>
  <si>
    <t>DL.2375.AFA.001.052.C.521211.000054</t>
  </si>
  <si>
    <t>000054</t>
  </si>
  <si>
    <t>000055. ATK</t>
  </si>
  <si>
    <t>DL.2375.AFA.001.052.D.521211.000055</t>
  </si>
  <si>
    <t>000055</t>
  </si>
  <si>
    <t>000056. Bahan Komputer</t>
  </si>
  <si>
    <t>DL.2375.AFA.001.052.D.521211.000056</t>
  </si>
  <si>
    <t>000056</t>
  </si>
  <si>
    <t>000057. Konsumsi Rapat Penyusunan Modul (15 Org x 3 paket x 2 kali)</t>
  </si>
  <si>
    <t>DL.2375.AFA.001.052.D.521211.000057</t>
  </si>
  <si>
    <t>000057</t>
  </si>
  <si>
    <t>000058. Pencetakan Modul</t>
  </si>
  <si>
    <t>DL.2375.AFA.001.052.D.521211.000058</t>
  </si>
  <si>
    <t>000058</t>
  </si>
  <si>
    <t>000059. Penyusunan Modul Diklat</t>
  </si>
  <si>
    <t>DL.2375.AFA.001.052.D.521213.000059</t>
  </si>
  <si>
    <t>000059</t>
  </si>
  <si>
    <t>000060. Perjalanan Kegiatan Rapat/Pertemuan di Luar Kantor (20 Org x 3 Paket)</t>
  </si>
  <si>
    <t>DL.2375.AFA.001.052.D.524119.000060</t>
  </si>
  <si>
    <t>000060</t>
  </si>
  <si>
    <t>000061. Paket Meeting Fullboard  (20 Org x 3 Paket x 2 Hari )</t>
  </si>
  <si>
    <t>DL.2375.AFA.001.052.D.524119.000061</t>
  </si>
  <si>
    <t>000061</t>
  </si>
  <si>
    <t>000062. ATK</t>
  </si>
  <si>
    <t>DL.2375.AFA.001.052.E.521211.000062</t>
  </si>
  <si>
    <t>000062</t>
  </si>
  <si>
    <t>000063. Bahan Komputer</t>
  </si>
  <si>
    <t>DL.2375.AFA.001.052.E.521211.000063</t>
  </si>
  <si>
    <t>000063</t>
  </si>
  <si>
    <t>000064. Konsumsi Rapat  (15 Org x 2 paket x 2 kali)</t>
  </si>
  <si>
    <t>DL.2375.AFA.001.052.E.521211.000064</t>
  </si>
  <si>
    <t>000064</t>
  </si>
  <si>
    <t>000065. Pencetakan Pedoman</t>
  </si>
  <si>
    <t>DL.2375.AFA.001.052.E.521211.000065</t>
  </si>
  <si>
    <t>000065</t>
  </si>
  <si>
    <t>000066. Transport Lokal</t>
  </si>
  <si>
    <t>DL.2375.AFA.001.052.E.524113.000066</t>
  </si>
  <si>
    <t>000066</t>
  </si>
  <si>
    <t>000067. Uang Saku Rapat Lebih dari 8 Jam</t>
  </si>
  <si>
    <t>DL.2375.AFA.001.052.E.524114.000067</t>
  </si>
  <si>
    <t>000067</t>
  </si>
  <si>
    <t>000068. ATK</t>
  </si>
  <si>
    <t>DL.2375.AFA.001.052.F.521211.000068</t>
  </si>
  <si>
    <t>000068</t>
  </si>
  <si>
    <t>000069. Bahan Komputer</t>
  </si>
  <si>
    <t>DL.2375.AFA.001.052.F.521211.000069</t>
  </si>
  <si>
    <t>000069</t>
  </si>
  <si>
    <t>000070. Konsumsi Rapat Penyusunan NSPK (20 Org  x 2 kali)</t>
  </si>
  <si>
    <t>DL.2375.AFA.001.052.F.521211.000070</t>
  </si>
  <si>
    <t>000070</t>
  </si>
  <si>
    <t>000071. Honor Narasumber (6 org x 2 jam)</t>
  </si>
  <si>
    <t>DL.2375.AFA.001.052.F.522151.000071</t>
  </si>
  <si>
    <t>000071</t>
  </si>
  <si>
    <t>000072. Perjalanan Dinas Identifikasi, FGD, Sosialisasi, Koordinasi Penyusunan NSPK Bangkom ASN</t>
  </si>
  <si>
    <t>DL.2375.AFA.001.052.F.524111.000072</t>
  </si>
  <si>
    <t>000072</t>
  </si>
  <si>
    <t>DL.2375.AFA.001.052.F.524119.000073</t>
  </si>
  <si>
    <t>000073</t>
  </si>
  <si>
    <t>000074. Paket Rapat Fullboard  (20 Org x 4 Paket x 2 Hari)</t>
  </si>
  <si>
    <t>DL.2375.AFA.001.052.F.524119.000074</t>
  </si>
  <si>
    <t>000074</t>
  </si>
  <si>
    <t>000075. ATK</t>
  </si>
  <si>
    <t>DL.2375.AFA.001.053.A.521211.000075</t>
  </si>
  <si>
    <t>000075</t>
  </si>
  <si>
    <t>000076.  Bahan Komputer</t>
  </si>
  <si>
    <t>DL.2375.AFA.001.053.A.521211.000076</t>
  </si>
  <si>
    <t>000076</t>
  </si>
  <si>
    <t>000077. Penggandaan NSPK</t>
  </si>
  <si>
    <t>DL.2375.AFA.001.053.A.521211.000077</t>
  </si>
  <si>
    <t>000077</t>
  </si>
  <si>
    <t>000078. Snack rapat dalam kota (20 orang x 2 kali)</t>
  </si>
  <si>
    <t>DL.2375.AFA.001.053.A.521211.000078</t>
  </si>
  <si>
    <t>000078</t>
  </si>
  <si>
    <t>000079. Snack dan makan Sosialisasi NSPK (30 org x 9 satminkal)</t>
  </si>
  <si>
    <t>DL.2375.AFA.001.053.A.521211.000079</t>
  </si>
  <si>
    <t>000079</t>
  </si>
  <si>
    <t>000080. Perjalanan tim pusat dalam rangka supervisi koordinasi dan sosialisasi NSPK (2 orang x 9 lokasi)</t>
  </si>
  <si>
    <t>DL.2375.AFA.001.053.A.524111.000080</t>
  </si>
  <si>
    <t>000080</t>
  </si>
  <si>
    <t>000081. Transport Lokal (25 orang x 1 Paket)</t>
  </si>
  <si>
    <t>DL.2375.AFA.001.053.A.524114.000081</t>
  </si>
  <si>
    <t>000081</t>
  </si>
  <si>
    <t>000082. Uang saku Rapat di luar kantor (25 orang x 1 Paket)</t>
  </si>
  <si>
    <t>DL.2375.AFA.001.053.A.524114.000082</t>
  </si>
  <si>
    <t>000082</t>
  </si>
  <si>
    <t>000083.   Transport rapat dan uang saku Peserta Sosialisasi (30 orang x 9 Satminkal)</t>
  </si>
  <si>
    <t>DL.2375.AFA.001.053.A.524119.000083</t>
  </si>
  <si>
    <t>000083</t>
  </si>
  <si>
    <t>000084. ATK</t>
  </si>
  <si>
    <t>DL.2375.AFA.001.053.B.521211.000084</t>
  </si>
  <si>
    <t>000084</t>
  </si>
  <si>
    <t>000085. Bahan Komputer</t>
  </si>
  <si>
    <t>DL.2375.AFA.001.053.B.521211.000085</t>
  </si>
  <si>
    <t>000085</t>
  </si>
  <si>
    <t>000086. Penggandaan dan laporan</t>
  </si>
  <si>
    <t>DL.2375.AFA.001.053.B.521211.000086</t>
  </si>
  <si>
    <t>000086</t>
  </si>
  <si>
    <t>000087. Konsumsi Rapat biasa (20 orang )</t>
  </si>
  <si>
    <t>DL.2375.AFA.001.053.B.521211.000087</t>
  </si>
  <si>
    <t>000087</t>
  </si>
  <si>
    <t>000088. Konsumsi Rapat diluar kantor (20 orang x 9 lokasi)</t>
  </si>
  <si>
    <t>DL.2375.AFA.001.053.B.521211.000088</t>
  </si>
  <si>
    <t>000088</t>
  </si>
  <si>
    <t>000089. Honorarium Narasumber/Pembahas setara Es. III  (1 Org x 2 Jam x 9 lokasi)</t>
  </si>
  <si>
    <t>DL.2375.AFA.001.053.B.522151.000089</t>
  </si>
  <si>
    <t>000089</t>
  </si>
  <si>
    <t>000090. Perjalanan pusat dalam rangka supervisi, koordinasi dan pembinaan  Kelembagaan dan Ketenagaan (2 orang x 9 lokasi)</t>
  </si>
  <si>
    <t>DL.2375.AFA.001.053.B.524111.000090</t>
  </si>
  <si>
    <t>000090</t>
  </si>
  <si>
    <t>000091. Perjalanan/transport peserta dan uang saku (20 orang x 9 LOKASI)</t>
  </si>
  <si>
    <t>DL.2375.AFA.001.053.B.524119.000091</t>
  </si>
  <si>
    <t>000091</t>
  </si>
  <si>
    <t>000092. ATK</t>
  </si>
  <si>
    <t>DL.2375.AFA.001.053.C.521211.000092</t>
  </si>
  <si>
    <t>000092</t>
  </si>
  <si>
    <t>000093. Bahan Komputer</t>
  </si>
  <si>
    <t>DL.2375.AFA.001.053.C.521211.000093</t>
  </si>
  <si>
    <t>000093</t>
  </si>
  <si>
    <t>000094. Penggandaan</t>
  </si>
  <si>
    <t>DL.2375.AFA.001.053.C.521211.000094</t>
  </si>
  <si>
    <t>000094</t>
  </si>
  <si>
    <t>000095. Konsumsi Rapat dalam Kota (20 Orang x  1 kali)</t>
  </si>
  <si>
    <t>DL.2375.AFA.001.053.C.521211.000095</t>
  </si>
  <si>
    <t>000095</t>
  </si>
  <si>
    <t>000096. Snack dan makan diluar kota (20 orang x 3 lokasi)</t>
  </si>
  <si>
    <t>DL.2375.AFA.001.053.C.521211.000096</t>
  </si>
  <si>
    <t>000096</t>
  </si>
  <si>
    <t>000097. Bahan Unjuk Kerja dan Display (1 paket x 3 lokasi)</t>
  </si>
  <si>
    <t>DL.2375.AFA.001.053.C.521219.000097</t>
  </si>
  <si>
    <t>000097</t>
  </si>
  <si>
    <t>000098. Honorarium Narasumber/Pembahas setara es. II eksternal (1 Org x 1 jam x 3 lokasi)</t>
  </si>
  <si>
    <t>DL.2375.AFA.001.053.C.522151.000098</t>
  </si>
  <si>
    <t>000098</t>
  </si>
  <si>
    <t>000099. Perjalanan panitia dan narasumber pusat dalam rangka sosialisasi, koordinasi</t>
  </si>
  <si>
    <t>DL.2375.AFA.001.053.C.524111.000099</t>
  </si>
  <si>
    <t>000099</t>
  </si>
  <si>
    <t>000100. Uang saku Rapat di luar kantor (20 orang x 1 kali)</t>
  </si>
  <si>
    <t>DL.2375.AFA.001.053.C.524114.000100</t>
  </si>
  <si>
    <t>000100</t>
  </si>
  <si>
    <t>000101. Transport Lokal (20 orang x 1 kali)</t>
  </si>
  <si>
    <t>DL.2375.AFA.001.053.C.524114.000101</t>
  </si>
  <si>
    <t>000101</t>
  </si>
  <si>
    <t>000102. Perjalanan/transport peserta dan uang saku (20 orang x 3 LOKASI)</t>
  </si>
  <si>
    <t>DL.2375.AFA.001.053.C.524119.000102</t>
  </si>
  <si>
    <t>000102</t>
  </si>
  <si>
    <t>000103. ATK</t>
  </si>
  <si>
    <t>DL.2375.AFA.001.053.D.521211.000103</t>
  </si>
  <si>
    <t>000103</t>
  </si>
  <si>
    <t>000104. Bahan Komputer</t>
  </si>
  <si>
    <t>DL.2375.AFA.001.053.D.521211.000104</t>
  </si>
  <si>
    <t>000104</t>
  </si>
  <si>
    <t>000105. Penggandaan Dokumen, kuisioner dan laporan</t>
  </si>
  <si>
    <t>DL.2375.AFA.001.053.D.521211.000105</t>
  </si>
  <si>
    <t>000105</t>
  </si>
  <si>
    <t>000106. Perlengkapan Peserta FGD (25 orang)</t>
  </si>
  <si>
    <t>DL.2375.AFA.001.053.D.521211.000106</t>
  </si>
  <si>
    <t>000106</t>
  </si>
  <si>
    <t>000107. Konsumsi Rapat dalam Kota (25 Orang x  2 kali)</t>
  </si>
  <si>
    <t>DL.2375.AFA.001.053.D.521211.000107</t>
  </si>
  <si>
    <t>000107</t>
  </si>
  <si>
    <t>000108. Honorarium Narasumber/Pembahas setara Es. II (2 Org x 2 Jam)</t>
  </si>
  <si>
    <t>DL.2375.AFA.001.053.D.522151.000108</t>
  </si>
  <si>
    <t>000108</t>
  </si>
  <si>
    <t>000109. Honorarium Narasumber/Pembahas setara es. III (2 org x 2 Jam)</t>
  </si>
  <si>
    <t>DL.2375.AFA.001.053.D.522151.000109</t>
  </si>
  <si>
    <t>000109</t>
  </si>
  <si>
    <t>000110. Perjalanan koordinasi, supervisi dan Identifikasi dalam rangka pemanfaatan Sarpras (2 orang x 5 propinsi/lokasi)</t>
  </si>
  <si>
    <t>DL.2375.AFA.001.053.D.524111.000110</t>
  </si>
  <si>
    <t>000110</t>
  </si>
  <si>
    <t>000111. Fullday Meeting dalam kota  (25 orang x 1 kali)</t>
  </si>
  <si>
    <t>DL.2375.AFA.001.053.D.524114.000111</t>
  </si>
  <si>
    <t>000111</t>
  </si>
  <si>
    <t>000112. Perjalanan Rapat (25 orang x 1 kali)</t>
  </si>
  <si>
    <t>DL.2375.AFA.001.053.D.524114.000112</t>
  </si>
  <si>
    <t>000112</t>
  </si>
  <si>
    <t>000113. ATK</t>
  </si>
  <si>
    <t>DL.2375.AFA.001.054.A.521211.000113</t>
  </si>
  <si>
    <t>000113</t>
  </si>
  <si>
    <t>000114. Bahan Komputer</t>
  </si>
  <si>
    <t>DL.2375.AFA.001.054.A.521211.000114</t>
  </si>
  <si>
    <t>000114</t>
  </si>
  <si>
    <t>000115. Penggandaan</t>
  </si>
  <si>
    <t>DL.2375.AFA.001.054.A.521211.000115</t>
  </si>
  <si>
    <t>000115</t>
  </si>
  <si>
    <t>000116. Konsumsi Rapat Biasa (25 orang x 3 kali)</t>
  </si>
  <si>
    <t>DL.2375.AFA.001.054.A.521211.000116</t>
  </si>
  <si>
    <t>000116</t>
  </si>
  <si>
    <t>000117. konsumsi Rapat uji petik (25 orang x 3 lokasi)</t>
  </si>
  <si>
    <t>DL.2375.AFA.001.054.A.521211.000117</t>
  </si>
  <si>
    <t>000117</t>
  </si>
  <si>
    <t>000118. Perjalanan koordinasi dan menghadiri undangan</t>
  </si>
  <si>
    <t>DL.2375.AFA.001.054.A.524111.000118</t>
  </si>
  <si>
    <t>000118</t>
  </si>
  <si>
    <t>000119. Perjalanan pusat dalam rangka supervisi, koordinasi dan pembinaan  NSPK</t>
  </si>
  <si>
    <t>DL.2375.AFA.001.054.A.524111.000119</t>
  </si>
  <si>
    <t>000119</t>
  </si>
  <si>
    <t>000120. Perjalanan dinas paket meeting dalam kota (25 orang x 3 kali )</t>
  </si>
  <si>
    <t>DL.2375.AFA.001.054.A.524114.000120</t>
  </si>
  <si>
    <t>000120</t>
  </si>
  <si>
    <t>000121. ATK</t>
  </si>
  <si>
    <t>DL.2375.AFA.001.054.B.521211.000121</t>
  </si>
  <si>
    <t>000121</t>
  </si>
  <si>
    <t>000122. Bahan Komputer</t>
  </si>
  <si>
    <t>DL.2375.AFA.001.054.B.521211.000122</t>
  </si>
  <si>
    <t>000122</t>
  </si>
  <si>
    <t>000123. Fotokopi, Penggandaan, Penjilidan Pelaporan</t>
  </si>
  <si>
    <t>DL.2375.AFA.001.054.B.521211.000123</t>
  </si>
  <si>
    <t>000123</t>
  </si>
  <si>
    <t>000124. Pencetakan Programa</t>
  </si>
  <si>
    <t>DL.2375.AFA.001.054.B.521211.000124</t>
  </si>
  <si>
    <t>000124</t>
  </si>
  <si>
    <t>000125. Konsumsi Rapat Biasa (25 orang x 2 kali)</t>
  </si>
  <si>
    <t>DL.2375.AFA.001.054.B.521211.000125</t>
  </si>
  <si>
    <t>000125</t>
  </si>
  <si>
    <t>000126. Konsumsi Rapat diluar kantor (25 orang x 2 kali)</t>
  </si>
  <si>
    <t>DL.2375.AFA.001.054.B.521211.000126</t>
  </si>
  <si>
    <t>000126</t>
  </si>
  <si>
    <t>000127.  Perjalanan Pengambilan Bahan dan Sosialisasi Programa</t>
  </si>
  <si>
    <t>DL.2375.AFA.001.054.B.524111.000127</t>
  </si>
  <si>
    <t>000127</t>
  </si>
  <si>
    <t>000128. Perjalanan dinas paket meeting dalam kota (25 orang x 2 kali )</t>
  </si>
  <si>
    <t>DL.2375.AFA.001.054.B.524114.000128</t>
  </si>
  <si>
    <t>000128</t>
  </si>
  <si>
    <t>000129. Perjalanan dinas paket meeting luar kota (25 orang x 2 kali)</t>
  </si>
  <si>
    <t>DL.2375.AFA.001.054.B.524119.000129</t>
  </si>
  <si>
    <t>000129</t>
  </si>
  <si>
    <t>000130. Konsumsi peserta vicon (10 org x 30 kali)</t>
  </si>
  <si>
    <t>DL.2375.AFA.001.054.C.521211.000130</t>
  </si>
  <si>
    <t>000130</t>
  </si>
  <si>
    <t>000131. ATK</t>
  </si>
  <si>
    <t>DL.2375.AFA.001.054.C.521211.000131</t>
  </si>
  <si>
    <t>000131</t>
  </si>
  <si>
    <t>000132. Bahan Komputer</t>
  </si>
  <si>
    <t>DL.2375.AFA.001.054.C.521211.000132</t>
  </si>
  <si>
    <t>000132</t>
  </si>
  <si>
    <t>000133. Penggandaan</t>
  </si>
  <si>
    <t>DL.2375.AFA.001.054.C.521211.000133</t>
  </si>
  <si>
    <t>000133</t>
  </si>
  <si>
    <t>000134. Narasumber Es III kebawah (1 orang x 1 Jam x 10 kali)</t>
  </si>
  <si>
    <t>DL.2375.AFA.001.054.C.522151.000134</t>
  </si>
  <si>
    <t>000134</t>
  </si>
  <si>
    <t>000135. Perjalanan Vicon on the spot (2 org x 5 kali)</t>
  </si>
  <si>
    <t>DL.2375.AFA.001.054.C.524111.000135</t>
  </si>
  <si>
    <t>000135</t>
  </si>
  <si>
    <t>000136. Perjalanan dinas paket meeting dalam kota (20 orang x 10 kali )</t>
  </si>
  <si>
    <t>DL.2375.AFA.001.054.C.524114.000136</t>
  </si>
  <si>
    <t>000136</t>
  </si>
  <si>
    <t>000137. ATK</t>
  </si>
  <si>
    <t>DL.2375.AFA.001.054.D.521211.000137</t>
  </si>
  <si>
    <t>000137</t>
  </si>
  <si>
    <t>000138. Bahan Komputer</t>
  </si>
  <si>
    <t>DL.2375.AFA.001.054.D.521211.000138</t>
  </si>
  <si>
    <t>000138</t>
  </si>
  <si>
    <t>000139. Bahan Cetakan</t>
  </si>
  <si>
    <t>DL.2375.AFA.001.054.D.521211.000139</t>
  </si>
  <si>
    <t>000139</t>
  </si>
  <si>
    <t>000140. Fotokopi, penggandaan dan penjilidan laporan</t>
  </si>
  <si>
    <t>DL.2375.AFA.001.054.D.521211.000140</t>
  </si>
  <si>
    <t>000140</t>
  </si>
  <si>
    <t>000141. Konsumsi Rapat biasa (15 orang x 4 kali)</t>
  </si>
  <si>
    <t>DL.2375.AFA.001.054.D.521211.000141</t>
  </si>
  <si>
    <t>000141</t>
  </si>
  <si>
    <t>000142. Perjalanan Pengumpulan/hunting materi penyuluhan</t>
  </si>
  <si>
    <t>DL.2375.AFA.001.054.D.524111.000142</t>
  </si>
  <si>
    <t>000142</t>
  </si>
  <si>
    <t>000143. Perjalanan dinas paket meeting dalam kota (15 orang x 2 kali )</t>
  </si>
  <si>
    <t>DL.2375.AFA.001.054.D.524114.000143</t>
  </si>
  <si>
    <t>000143</t>
  </si>
  <si>
    <t>000144. Konsumsi/bahan makanan</t>
  </si>
  <si>
    <t>DL.2376.AFA.001.051.A.521211.000144</t>
  </si>
  <si>
    <t>000144</t>
  </si>
  <si>
    <t>000145. Penggadaan</t>
  </si>
  <si>
    <t>DL.2376.AFA.001.051.A.521211.000145</t>
  </si>
  <si>
    <t>000145</t>
  </si>
  <si>
    <t>000146. Bahan Komputer</t>
  </si>
  <si>
    <t>DL.2376.AFA.001.051.A.521211.000146</t>
  </si>
  <si>
    <t>000146</t>
  </si>
  <si>
    <t>000147. ATK</t>
  </si>
  <si>
    <t>DL.2376.AFA.001.051.A.521211.000147</t>
  </si>
  <si>
    <t>000147</t>
  </si>
  <si>
    <t>000148. Narasumber/Pembahas</t>
  </si>
  <si>
    <t>DL.2376.AFA.001.051.A.522151.000148</t>
  </si>
  <si>
    <t>000148</t>
  </si>
  <si>
    <t>000149. Perjalanan Bimbingan dan Pembinaan Metode dan Kurikulum</t>
  </si>
  <si>
    <t>DL.2376.AFA.001.051.A.524111.000149</t>
  </si>
  <si>
    <t>000149</t>
  </si>
  <si>
    <t>000150. Konsumsi/bahan makanan</t>
  </si>
  <si>
    <t>DL.2376.AFA.001.051.B.521211.000150</t>
  </si>
  <si>
    <t>000150</t>
  </si>
  <si>
    <t>000151. Penggadaan</t>
  </si>
  <si>
    <t>DL.2376.AFA.001.051.B.521211.000151</t>
  </si>
  <si>
    <t>000151</t>
  </si>
  <si>
    <t>000152. Bahan Komputer</t>
  </si>
  <si>
    <t>DL.2376.AFA.001.051.B.521211.000152</t>
  </si>
  <si>
    <t>000152</t>
  </si>
  <si>
    <t>000153. ATK</t>
  </si>
  <si>
    <t>DL.2376.AFA.001.051.B.521211.000153</t>
  </si>
  <si>
    <t>000153</t>
  </si>
  <si>
    <t>000154. Narasumber/Pembahas</t>
  </si>
  <si>
    <t>DL.2376.AFA.001.051.B.522151.000154</t>
  </si>
  <si>
    <t>000154</t>
  </si>
  <si>
    <t>000155. Perjalanan Fasilitasi/koordinasi Penyusunan NSPK</t>
  </si>
  <si>
    <t>DL.2376.AFA.001.051.B.524111.000155</t>
  </si>
  <si>
    <t>000155</t>
  </si>
  <si>
    <t>000156. Konsumsi/bahan makanan</t>
  </si>
  <si>
    <t>DL.2376.AFA.001.052.A.521211.000156</t>
  </si>
  <si>
    <t>000156</t>
  </si>
  <si>
    <t>000157. Bahan Komputer</t>
  </si>
  <si>
    <t>DL.2376.AFA.001.052.A.521211.000157</t>
  </si>
  <si>
    <t>000157</t>
  </si>
  <si>
    <t>000158. ATK</t>
  </si>
  <si>
    <t>DL.2376.AFA.001.052.A.521211.000158</t>
  </si>
  <si>
    <t>000158</t>
  </si>
  <si>
    <t>000159. Cetak</t>
  </si>
  <si>
    <t>DL.2376.AFA.001.052.A.521211.000159</t>
  </si>
  <si>
    <t>000159</t>
  </si>
  <si>
    <t>000160. NSPK Peserta Didik Standar Sarana dan Prasarana Pendidikan KP</t>
  </si>
  <si>
    <t>DL.2376.AFA.001.052.A.524111.000160</t>
  </si>
  <si>
    <t>000160</t>
  </si>
  <si>
    <t>000161. Konsumsi/bahan makanan</t>
  </si>
  <si>
    <t>DL.2376.AFA.001.052.B.521211.000161</t>
  </si>
  <si>
    <t>000161</t>
  </si>
  <si>
    <t>000162. Bahan Komputer</t>
  </si>
  <si>
    <t>DL.2376.AFA.001.052.B.521211.000162</t>
  </si>
  <si>
    <t>000162</t>
  </si>
  <si>
    <t>000163. ATK</t>
  </si>
  <si>
    <t>DL.2376.AFA.001.052.B.521211.000163</t>
  </si>
  <si>
    <t>000164. Cetakan</t>
  </si>
  <si>
    <t>DL.2376.AFA.001.052.B.521211.000164</t>
  </si>
  <si>
    <t>000164</t>
  </si>
  <si>
    <t>000165. Narasumber/Pembahas</t>
  </si>
  <si>
    <t>DL.2376.AFA.001.052.B.522151.000165</t>
  </si>
  <si>
    <t>000166. Perjalanan Pengendalian Sarana Prasarana</t>
  </si>
  <si>
    <t>DL.2376.AFA.001.052.B.524111.000166</t>
  </si>
  <si>
    <t>000167. Konsumsi/bahan makanan</t>
  </si>
  <si>
    <t>DL.2376.AFA.001.053.A.521211.000167</t>
  </si>
  <si>
    <t>000168. Penggadaan</t>
  </si>
  <si>
    <t>DL.2376.AFA.001.053.A.521211.000168</t>
  </si>
  <si>
    <t>000169. Bahan Komputer</t>
  </si>
  <si>
    <t>DL.2376.AFA.001.053.A.521211.000169</t>
  </si>
  <si>
    <t>000170. ATK</t>
  </si>
  <si>
    <t>DL.2376.AFA.001.053.A.521211.000170</t>
  </si>
  <si>
    <t>000170</t>
  </si>
  <si>
    <t>000171. Cetakan Kelembagaan Pendidikan Vokasi</t>
  </si>
  <si>
    <t>DL.2376.AFA.001.053.A.521211.000171</t>
  </si>
  <si>
    <t>000172. Narasumber/Pembahas</t>
  </si>
  <si>
    <t>DL.2376.AFA.001.053.A.522151.000172</t>
  </si>
  <si>
    <t>000173. Perjalanan Pembentukan Kelembagaan Pendidikan KP</t>
  </si>
  <si>
    <t>DL.2376.AFA.001.053.A.524111.000173</t>
  </si>
  <si>
    <t>000174. Transport lokal</t>
  </si>
  <si>
    <t>DL.2376.AFA.001.053.A.524113.000174</t>
  </si>
  <si>
    <t>000175. Konsumsi/bahan makanan</t>
  </si>
  <si>
    <t>DL.2376.AFA.001.053.B.521211.000175</t>
  </si>
  <si>
    <t>000176. Penggadaan</t>
  </si>
  <si>
    <t>DL.2376.AFA.001.053.B.521211.000176</t>
  </si>
  <si>
    <t>000176</t>
  </si>
  <si>
    <t>000177. Bahan Komputer</t>
  </si>
  <si>
    <t>DL.2376.AFA.001.053.B.521211.000177</t>
  </si>
  <si>
    <t>000178. ATK</t>
  </si>
  <si>
    <t>DL.2376.AFA.001.053.B.521211.000178</t>
  </si>
  <si>
    <t>000179. Narasumber/Pembahas</t>
  </si>
  <si>
    <t>DL.2376.AFA.001.053.B.522151.000179</t>
  </si>
  <si>
    <t>000179</t>
  </si>
  <si>
    <t>000180. Penyusunan NSPK Kelembagaan Pendidikan</t>
  </si>
  <si>
    <t>DL.2376.AFA.001.053.B.524111.000180</t>
  </si>
  <si>
    <t>000180</t>
  </si>
  <si>
    <t>000181. Konsumsi/bahan makanan</t>
  </si>
  <si>
    <t>DL.2376.AFA.001.054.A.521211.000181</t>
  </si>
  <si>
    <t>000182. Penggadaan</t>
  </si>
  <si>
    <t>DL.2376.AFA.001.054.A.521211.000182</t>
  </si>
  <si>
    <t>000183. Bahan Komputer</t>
  </si>
  <si>
    <t>DL.2376.AFA.001.054.A.521211.000183</t>
  </si>
  <si>
    <t>000184. ATK</t>
  </si>
  <si>
    <t>DL.2376.AFA.001.054.A.521211.000184</t>
  </si>
  <si>
    <t>000185. Perjalanan Penyiapan Pendidik dan Tenaga Kependidikan</t>
  </si>
  <si>
    <t>DL.2376.AFA.001.054.A.524111.000185</t>
  </si>
  <si>
    <t>000186. Konsumsi/bahan makanan</t>
  </si>
  <si>
    <t>DL.2376.AFA.001.054.B.521211.000186</t>
  </si>
  <si>
    <t>000187. Penggadaan</t>
  </si>
  <si>
    <t>DL.2376.AFA.001.054.B.521211.000187</t>
  </si>
  <si>
    <t>000188. Bahan Komputer</t>
  </si>
  <si>
    <t>DL.2376.AFA.001.054.B.521211.000188</t>
  </si>
  <si>
    <t>000189. ATK</t>
  </si>
  <si>
    <t>DL.2376.AFA.001.054.B.521211.000189</t>
  </si>
  <si>
    <t>000190. Perlengkapan Kegiatan Beban Kerja Guru dan Dosen</t>
  </si>
  <si>
    <t>DL.2376.AFA.001.054.B.521211.000190</t>
  </si>
  <si>
    <t>000190</t>
  </si>
  <si>
    <t>000191. Narasumber/Pembahas</t>
  </si>
  <si>
    <t>DL.2376.AFA.001.054.B.522151.000191</t>
  </si>
  <si>
    <t>000192. Perjalanan Evaluasi Beban Kerja Guru dan Dosen</t>
  </si>
  <si>
    <t>DL.2376.AFA.001.054.B.524111.000192</t>
  </si>
  <si>
    <t>000193. Peralatan Teknologi Informasi dan Komunikasi Pusdik KP</t>
  </si>
  <si>
    <t>WA.2378.CAN.001.301.A.532111.000193</t>
  </si>
  <si>
    <t>000194. Penggandaan Laporan BMN UAKPB Sekretariat BRSDMP (Tahunan, Semester I  Triwulan III)</t>
  </si>
  <si>
    <t>WA.2378.EBA.956.101.A.521211.000194</t>
  </si>
  <si>
    <t>000195. Penggandaan Laporan BMN UAKPB Sekretariat BRSDMP (Tahunan, Semester I  Triwulan III)</t>
  </si>
  <si>
    <t>WA.2378.EBA.956.101.A.521211.000195</t>
  </si>
  <si>
    <t>000195</t>
  </si>
  <si>
    <t>000196. ATK</t>
  </si>
  <si>
    <t>WA.2378.EBA.956.101.A.521811.000196</t>
  </si>
  <si>
    <t>000197. bahan komputer</t>
  </si>
  <si>
    <t>WA.2378.EBA.956.101.A.521811.000197</t>
  </si>
  <si>
    <t>000198. Narasumber pejabat/setara eselon III 2 ORG x 2 JAM x 3 kali</t>
  </si>
  <si>
    <t>WA.2378.EBA.956.101.A.522151.000198</t>
  </si>
  <si>
    <t>000199. Penyusunan Laporan Semesteran dan Triwulan (Sekretariat dan Eselon I BRSDM) Koordinasi, Rekonsiliasi, pembinaan dan sosialisasi ke</t>
  </si>
  <si>
    <t>WA.2378.EBA.956.101.A.524111.000199</t>
  </si>
  <si>
    <t>000200. Penggandaan</t>
  </si>
  <si>
    <t>WA.2378.EBA.956.101.B.521211.000200</t>
  </si>
  <si>
    <t>000201. ATK</t>
  </si>
  <si>
    <t>WA.2378.EBA.956.101.B.521811.000201</t>
  </si>
  <si>
    <t>000202. Bahan komputer</t>
  </si>
  <si>
    <t>WA.2378.EBA.956.101.B.521811.000202</t>
  </si>
  <si>
    <t>000203. Narasumber pejabat/setara eselon III  2 ORG x 2 JAM x 3 kali</t>
  </si>
  <si>
    <t>WA.2378.EBA.956.101.B.522151.000203</t>
  </si>
  <si>
    <t>000204. Pengendalian Pengelolaan BMN Rumah Negara lingkup Satker BRSDM</t>
  </si>
  <si>
    <t>WA.2378.EBA.956.101.B.524111.000204</t>
  </si>
  <si>
    <t>000205. Transport lokal Pengelolaan BMN Lingkup BRSDM 2 ORG x 12 KALI</t>
  </si>
  <si>
    <t>WA.2378.EBA.956.101.B.524113.000205</t>
  </si>
  <si>
    <t>000206. Penggandaan</t>
  </si>
  <si>
    <t>WA.2378.EBA.956.101.C.521211.000206</t>
  </si>
  <si>
    <t>000207. Penggantian Pulsa/paket Internet</t>
  </si>
  <si>
    <t>WA.2378.EBA.956.101.C.521241.000207</t>
  </si>
  <si>
    <t>000208. Rapat secara online/video conference berbayar</t>
  </si>
  <si>
    <t>WA.2378.EBA.956.101.C.521241.000208</t>
  </si>
  <si>
    <t>000208</t>
  </si>
  <si>
    <t>000209. ATK</t>
  </si>
  <si>
    <t>WA.2378.EBA.956.101.C.521811.000209</t>
  </si>
  <si>
    <t>000210. Bahan komputer</t>
  </si>
  <si>
    <t>WA.2378.EBA.956.101.C.521811.000210</t>
  </si>
  <si>
    <t>000211. Narasumber pejabat/setara Eselon III</t>
  </si>
  <si>
    <t>WA.2378.EBA.956.101.C.522151.000211</t>
  </si>
  <si>
    <t>000212. Koordinasi penyelesaian permasalahan pada Satker BRSDM KP</t>
  </si>
  <si>
    <t>WA.2378.EBA.956.101.C.524111.000212</t>
  </si>
  <si>
    <t>000213. Pendampingan Pemeriksaan Aparat Periksaan Keuangan</t>
  </si>
  <si>
    <t>WA.2378.EBA.956.101.C.524111.000213</t>
  </si>
  <si>
    <t>000214. Transport lokal</t>
  </si>
  <si>
    <t>WA.2378.EBA.956.101.C.524113.000214</t>
  </si>
  <si>
    <t>000214</t>
  </si>
  <si>
    <t>000215. Perjalanan dalam kota lebih dari 8 jam</t>
  </si>
  <si>
    <t>WA.2378.EBA.956.101.C.524114.000215</t>
  </si>
  <si>
    <t>000216. Transport lokal</t>
  </si>
  <si>
    <t>WA.2378.EBA.956.101.C.524114.000216</t>
  </si>
  <si>
    <t>000216</t>
  </si>
  <si>
    <t>000217. ATK</t>
  </si>
  <si>
    <t>WA.2378.EBA.956.101.D.521211.000217</t>
  </si>
  <si>
    <t>000217</t>
  </si>
  <si>
    <t>000218. Bahan komputer</t>
  </si>
  <si>
    <t>WA.2378.EBA.956.101.D.521211.000218</t>
  </si>
  <si>
    <t>000219. Penggandaan</t>
  </si>
  <si>
    <t>WA.2378.EBA.956.101.D.521211.000219</t>
  </si>
  <si>
    <t>000219</t>
  </si>
  <si>
    <t>000220. Backdrop</t>
  </si>
  <si>
    <t>WA.2378.EBA.956.101.D.521211.000220</t>
  </si>
  <si>
    <t>000220</t>
  </si>
  <si>
    <t>000221. Perlengkapan Peserta</t>
  </si>
  <si>
    <t>WA.2378.EBA.956.101.D.521211.000221</t>
  </si>
  <si>
    <t>000221</t>
  </si>
  <si>
    <t>000222. Narasumber pejabat/setara eselon II</t>
  </si>
  <si>
    <t>WA.2378.EBA.956.101.D.522151.000222</t>
  </si>
  <si>
    <t>000222</t>
  </si>
  <si>
    <t>000223. Narasumber pejabata/setara Eselon III</t>
  </si>
  <si>
    <t>WA.2378.EBA.956.101.D.522151.000223</t>
  </si>
  <si>
    <t>000223</t>
  </si>
  <si>
    <t>000224. Penginapan/Hotel Peserta, Panitia  Narasumber, Uang Saku dan transportasi Panitia</t>
  </si>
  <si>
    <t>WA.2378.EBA.956.101.D.524111.000224</t>
  </si>
  <si>
    <t>000224</t>
  </si>
  <si>
    <t>000225. Penggandaan</t>
  </si>
  <si>
    <t>WA.2378.EBA.956.101.E.521211.000225</t>
  </si>
  <si>
    <t>000225</t>
  </si>
  <si>
    <t>000226. ATK</t>
  </si>
  <si>
    <t>WA.2378.EBA.956.101.E.521811.000226</t>
  </si>
  <si>
    <t>000226</t>
  </si>
  <si>
    <t>000227. Bahan komputer</t>
  </si>
  <si>
    <t>WA.2378.EBA.956.101.E.521811.000227</t>
  </si>
  <si>
    <t>000227</t>
  </si>
  <si>
    <t>000228. Narasumber pejabat/setara eselon III</t>
  </si>
  <si>
    <t>WA.2378.EBA.956.101.E.522151.000228</t>
  </si>
  <si>
    <t>000228</t>
  </si>
  <si>
    <t>000229. Penyelesaian PSP pada Satker lingkup BRSDM KP</t>
  </si>
  <si>
    <t>WA.2378.EBA.956.101.E.524111.000229</t>
  </si>
  <si>
    <t>000229</t>
  </si>
  <si>
    <t>000230. Verifikasi dan Validasi Usulan Penghapusan BMN Satker lingkup BRSDM KP</t>
  </si>
  <si>
    <t>WA.2378.EBA.956.101.E.524111.000230</t>
  </si>
  <si>
    <t>000230</t>
  </si>
  <si>
    <t>000231. ATK</t>
  </si>
  <si>
    <t>WA.2378.EBA.956.101.F.521211.000231</t>
  </si>
  <si>
    <t>000231</t>
  </si>
  <si>
    <t>000232. Bahan komputer</t>
  </si>
  <si>
    <t>WA.2378.EBA.956.101.F.521211.000232</t>
  </si>
  <si>
    <t>000232</t>
  </si>
  <si>
    <t>000233. Penggandaan</t>
  </si>
  <si>
    <t>WA.2378.EBA.956.101.F.521211.000233</t>
  </si>
  <si>
    <t>000233</t>
  </si>
  <si>
    <t>000234. Backdrop</t>
  </si>
  <si>
    <t>WA.2378.EBA.956.101.F.521211.000234</t>
  </si>
  <si>
    <t>000234</t>
  </si>
  <si>
    <t>000235. Perlengkapan Peserta</t>
  </si>
  <si>
    <t>WA.2378.EBA.956.101.F.521211.000235</t>
  </si>
  <si>
    <t>000235</t>
  </si>
  <si>
    <t>000236. Narasumber pejabata/setara Eselon II</t>
  </si>
  <si>
    <t>WA.2378.EBA.956.101.F.522151.000236</t>
  </si>
  <si>
    <t>000236</t>
  </si>
  <si>
    <t>000237. Narasumber pejabata/setara Eselon III</t>
  </si>
  <si>
    <t>WA.2378.EBA.956.101.F.522151.000237</t>
  </si>
  <si>
    <t>000237</t>
  </si>
  <si>
    <t>000238. Penginapan/Hotel Peserta, Panitia  Narasumber, Uang Harian dan transportasi Panitia</t>
  </si>
  <si>
    <t>WA.2378.EBA.956.101.F.524111.000238</t>
  </si>
  <si>
    <t>000238</t>
  </si>
  <si>
    <t>000239. Penggandaan</t>
  </si>
  <si>
    <t>WA.2378.EBA.956.101.G.521211.000239</t>
  </si>
  <si>
    <t>000239</t>
  </si>
  <si>
    <t>000240. ATK</t>
  </si>
  <si>
    <t>WA.2378.EBA.956.101.G.521811.000240</t>
  </si>
  <si>
    <t>000240</t>
  </si>
  <si>
    <t>000241. Bahan Komputer</t>
  </si>
  <si>
    <t>WA.2378.EBA.956.101.G.521811.000241</t>
  </si>
  <si>
    <t>000241</t>
  </si>
  <si>
    <t>000242. Narasumber pejabat/setara eselon III</t>
  </si>
  <si>
    <t>WA.2378.EBA.956.101.G.522151.000242</t>
  </si>
  <si>
    <t>000242</t>
  </si>
  <si>
    <t>000243. Identifikasi, pembinaan,sosialisasi dan koordinasi</t>
  </si>
  <si>
    <t>WA.2378.EBA.956.101.G.524111.000243</t>
  </si>
  <si>
    <t>000243</t>
  </si>
  <si>
    <t>000244. Transport lokal</t>
  </si>
  <si>
    <t>WA.2378.EBA.956.101.G.524113.000244</t>
  </si>
  <si>
    <t>000244</t>
  </si>
  <si>
    <t>000245. Pencetakan Dokumen Perundang-Undangan</t>
  </si>
  <si>
    <t>WA.2378.EBA.957.101.A.521211.000245</t>
  </si>
  <si>
    <t>000245</t>
  </si>
  <si>
    <t>000246. Penggandaan materi legislasi</t>
  </si>
  <si>
    <t>WA.2378.EBA.957.101.A.521211.000246</t>
  </si>
  <si>
    <t>000246</t>
  </si>
  <si>
    <t>000247. Biaya Biaya komunikasi dlm bentuk pulsa telepon atau paket data internet</t>
  </si>
  <si>
    <t>WA.2378.EBA.957.101.A.521241.000247</t>
  </si>
  <si>
    <t>000247</t>
  </si>
  <si>
    <t>000248. ATK</t>
  </si>
  <si>
    <t>WA.2378.EBA.957.101.A.521811.000248</t>
  </si>
  <si>
    <t>000248</t>
  </si>
  <si>
    <t>000249. Bahan Komputer</t>
  </si>
  <si>
    <t>WA.2378.EBA.957.101.A.521811.000249</t>
  </si>
  <si>
    <t>000249</t>
  </si>
  <si>
    <t>000250. Narasumber pejabat/setara eselon II</t>
  </si>
  <si>
    <t>WA.2378.EBA.957.101.A.522151.000250</t>
  </si>
  <si>
    <t>000250</t>
  </si>
  <si>
    <t>000251. Dalam rangka penyusunan peraturan perundang-undangan, harmonisasi peraturan perundang-undangan</t>
  </si>
  <si>
    <t>WA.2378.EBA.957.101.A.524111.000251</t>
  </si>
  <si>
    <t>000251</t>
  </si>
  <si>
    <t>000252. Transport menghandiri undangan dari unit kerja/instansi lain</t>
  </si>
  <si>
    <t>WA.2378.EBA.957.101.A.524114.000252</t>
  </si>
  <si>
    <t>000252</t>
  </si>
  <si>
    <t>WA.2378.EBA.957.101.A.524114.000253</t>
  </si>
  <si>
    <t>000253</t>
  </si>
  <si>
    <t>000254. Penggandaan penjilidan materi advokasi hukum</t>
  </si>
  <si>
    <t>WA.2378.EBA.957.101.B.521211.000254</t>
  </si>
  <si>
    <t>000254</t>
  </si>
  <si>
    <t>000255. ATK</t>
  </si>
  <si>
    <t>WA.2378.EBA.957.101.B.521811.000255</t>
  </si>
  <si>
    <t>000255</t>
  </si>
  <si>
    <t>000256. Bahan Komputer</t>
  </si>
  <si>
    <t>WA.2378.EBA.957.101.B.521811.000256</t>
  </si>
  <si>
    <t>000256</t>
  </si>
  <si>
    <t>000257. Honorarium Pemberi Keterangan Ahli/Saksi Ahli</t>
  </si>
  <si>
    <t>WA.2378.EBA.957.101.B.522151.000257</t>
  </si>
  <si>
    <t>000257</t>
  </si>
  <si>
    <t>000258. Honorarium Beracara</t>
  </si>
  <si>
    <t>WA.2378.EBA.957.101.B.522151.000258</t>
  </si>
  <si>
    <t>000258</t>
  </si>
  <si>
    <t>000259. Dalam rangka melakukan pendampingan/bantuan hukum/advokasi hukum</t>
  </si>
  <si>
    <t>WA.2378.EBA.957.101.B.524111.000259</t>
  </si>
  <si>
    <t>000259</t>
  </si>
  <si>
    <t>000260. UH menghadiri undangan dari unit kerja/instansi lain</t>
  </si>
  <si>
    <t>WA.2378.EBA.957.101.B.524114.000260</t>
  </si>
  <si>
    <t>000260</t>
  </si>
  <si>
    <t>000261. Transport menghadiri undangan dari unit kerja/instansi lain</t>
  </si>
  <si>
    <t>WA.2378.EBA.957.101.B.524114.000261</t>
  </si>
  <si>
    <t>000261</t>
  </si>
  <si>
    <t>000262. Pencetakan Buku AMAFRAD Press</t>
  </si>
  <si>
    <t>WA.2378.EBA.958.101.A.521211.000262</t>
  </si>
  <si>
    <t>000262</t>
  </si>
  <si>
    <t>000264. Ketua  1 ORG x 12 BLN</t>
  </si>
  <si>
    <t>WA.2378.EBA.958.101.A.521213.000264</t>
  </si>
  <si>
    <t>000264</t>
  </si>
  <si>
    <t>000265. Sekretaris  1 ORG x 12 BLN</t>
  </si>
  <si>
    <t>WA.2378.EBA.958.101.A.521213.000265</t>
  </si>
  <si>
    <t>000265</t>
  </si>
  <si>
    <t>000266. Anggota  7 ORG x 12 BLN</t>
  </si>
  <si>
    <t>WA.2378.EBA.958.101.A.521213.000266</t>
  </si>
  <si>
    <t>000266</t>
  </si>
  <si>
    <t>000267. Ketua  1 ORG x 12 BLN</t>
  </si>
  <si>
    <t>WA.2378.EBA.958.101.A.521213.000267</t>
  </si>
  <si>
    <t>000267</t>
  </si>
  <si>
    <t>000268.  Sekretaris  1 ORG x 12 BLN</t>
  </si>
  <si>
    <t>WA.2378.EBA.958.101.A.521213.000268</t>
  </si>
  <si>
    <t>000268</t>
  </si>
  <si>
    <t>000269.  Anggota  5 ORG x 12 BLN</t>
  </si>
  <si>
    <t>WA.2378.EBA.958.101.A.521213.000269</t>
  </si>
  <si>
    <t>000269</t>
  </si>
  <si>
    <t>000271. Redaktur  2 ORG x 12 TERB</t>
  </si>
  <si>
    <t>WA.2378.EBA.958.101.A.521213.000271</t>
  </si>
  <si>
    <t>000271</t>
  </si>
  <si>
    <t>000272. Penyunting/Editor  6 ORG x 12 TERB</t>
  </si>
  <si>
    <t>WA.2378.EBA.958.101.A.521213.000272</t>
  </si>
  <si>
    <t>000272</t>
  </si>
  <si>
    <t>000273. Desain grafis  1 ORG x 12 TER</t>
  </si>
  <si>
    <t>WA.2378.EBA.958.101.A.521213.000273</t>
  </si>
  <si>
    <t>000273</t>
  </si>
  <si>
    <t>000275. Biaya Komunikasi dalam bentuk pulsa telepon atau paket data internet</t>
  </si>
  <si>
    <t>WA.2378.EBA.958.101.A.521241.000275</t>
  </si>
  <si>
    <t>000275</t>
  </si>
  <si>
    <t>000276. Pengadaan Lisensi aplikasi untuk penyelenggaraan rapat secara online/video conference berbayar</t>
  </si>
  <si>
    <t>WA.2378.EBA.958.101.A.521241.000276</t>
  </si>
  <si>
    <t>000276</t>
  </si>
  <si>
    <t>000277. ATK</t>
  </si>
  <si>
    <t>WA.2378.EBA.958.101.A.521811.000277</t>
  </si>
  <si>
    <t>000277</t>
  </si>
  <si>
    <t>000278. Bahan Komputer</t>
  </si>
  <si>
    <t>WA.2378.EBA.958.101.A.521811.000278</t>
  </si>
  <si>
    <t>000278</t>
  </si>
  <si>
    <t>WA.2378.EBA.958.101.A.522151.000279</t>
  </si>
  <si>
    <t>000279</t>
  </si>
  <si>
    <t>000280. Narasumber pejabat/setara eselon II (Promosi/Publikasi)</t>
  </si>
  <si>
    <t>WA.2378.EBA.958.101.A.522151.000280</t>
  </si>
  <si>
    <t>000280</t>
  </si>
  <si>
    <t>000281. Narasumber pejabat/setara eselon III (Promosi/publikasi)</t>
  </si>
  <si>
    <t>WA.2378.EBA.958.101.A.522151.000281</t>
  </si>
  <si>
    <t>000281</t>
  </si>
  <si>
    <t>000282. Jasa penyelenggaraan kegiatan promosi hasil riset dan SDMKP</t>
  </si>
  <si>
    <t>WA.2378.EBA.958.101.A.522191.000282</t>
  </si>
  <si>
    <t>000282</t>
  </si>
  <si>
    <t>000283. Jasa desain/pencetakan/penerbitan promosi dan publikasi hasil riset dan  SDM KP</t>
  </si>
  <si>
    <t>WA.2378.EBA.958.101.A.522191.000283</t>
  </si>
  <si>
    <t>000283</t>
  </si>
  <si>
    <t>000284. Biaya Perjalanan Dinas dalam Rangka Kegiatan Peliputan</t>
  </si>
  <si>
    <t>WA.2378.EBA.958.101.A.524111.000284</t>
  </si>
  <si>
    <t>000284</t>
  </si>
  <si>
    <t>000285. Biaya Perjalanan Dinas Dalam Rangka Pengelola Informasi dan Dokumentasi</t>
  </si>
  <si>
    <t>WA.2378.EBA.958.101.A.524111.000285</t>
  </si>
  <si>
    <t>000285</t>
  </si>
  <si>
    <t>000286. Transport Lokal Dalam Kota</t>
  </si>
  <si>
    <t>WA.2378.EBA.958.101.A.524114.000286</t>
  </si>
  <si>
    <t>000286</t>
  </si>
  <si>
    <t>000287. Uang Harian Perjalanan Dinas Dalam Kota</t>
  </si>
  <si>
    <t>WA.2378.EBA.958.101.A.524114.000287</t>
  </si>
  <si>
    <t>000287</t>
  </si>
  <si>
    <t>000288. ATK</t>
  </si>
  <si>
    <t>WA.2378.EBA.958.102.A.521811.000288</t>
  </si>
  <si>
    <t>000288</t>
  </si>
  <si>
    <t>000289. Bahan Komputer</t>
  </si>
  <si>
    <t>WA.2378.EBA.958.102.A.521811.000289</t>
  </si>
  <si>
    <t>000289</t>
  </si>
  <si>
    <t>000290. Penggandaan dan Penjilidan</t>
  </si>
  <si>
    <t>WA.2378.EBA.958.102.A.521811.000290</t>
  </si>
  <si>
    <t>000290</t>
  </si>
  <si>
    <t>000291. Narasumber pejabat/setara eselon I</t>
  </si>
  <si>
    <t>WA.2378.EBA.958.102.A.522151.000291</t>
  </si>
  <si>
    <t>000291</t>
  </si>
  <si>
    <t>000292. Narasumber pejabat/setara eselon II</t>
  </si>
  <si>
    <t>WA.2378.EBA.958.102.A.522151.000292</t>
  </si>
  <si>
    <t>000292</t>
  </si>
  <si>
    <t>000293. Biaya Perjalanan dinas dalam rangka pelayanan publik</t>
  </si>
  <si>
    <t>WA.2378.EBA.958.102.A.524111.000293</t>
  </si>
  <si>
    <t>000293</t>
  </si>
  <si>
    <t>000294. ATK</t>
  </si>
  <si>
    <t>WA.2378.EBA.958.103.A.521811.000294</t>
  </si>
  <si>
    <t>000294</t>
  </si>
  <si>
    <t>000295. Bahan Komputer</t>
  </si>
  <si>
    <t>WA.2378.EBA.958.103.A.521811.000295</t>
  </si>
  <si>
    <t>000295</t>
  </si>
  <si>
    <t>000296. Biaya Perjanan Dinas Dalam Rangka Kegiatan Desiminasi</t>
  </si>
  <si>
    <t>WA.2378.EBA.958.103.A.524111.000296</t>
  </si>
  <si>
    <t>000296</t>
  </si>
  <si>
    <t>000297.  Biaya Perjalanan Dinas Dalam Rangka Kegiatan Perpustakaan</t>
  </si>
  <si>
    <t>WA.2378.EBA.958.103.A.524111.000297</t>
  </si>
  <si>
    <t>000297</t>
  </si>
  <si>
    <t>000298. pencetakan dan penggandaan dokumen kerja sama internasional</t>
  </si>
  <si>
    <t>WA.2378.EBA.958.106.A.521211.000298</t>
  </si>
  <si>
    <t>000298</t>
  </si>
  <si>
    <t>000299. ATK</t>
  </si>
  <si>
    <t>WA.2378.EBA.958.106.A.521811.000299</t>
  </si>
  <si>
    <t>000299</t>
  </si>
  <si>
    <t>000300. Bahan Komputer</t>
  </si>
  <si>
    <t>WA.2378.EBA.958.106.A.521811.000300</t>
  </si>
  <si>
    <t>000300</t>
  </si>
  <si>
    <t>000301. Pembinaan, Sosialisasi, Diseminasi, Koordinasi Kerja Sama dan Kegiatan Internasional</t>
  </si>
  <si>
    <t>WA.2378.EBA.958.106.A.524111.000301</t>
  </si>
  <si>
    <t>000301</t>
  </si>
  <si>
    <t>000302. Perjalanan Dinas Dalam Kota lebih dari 8 jam (5 orang x 30 kali)</t>
  </si>
  <si>
    <t>WA.2378.EBA.958.106.A.524113.000302</t>
  </si>
  <si>
    <t>000302</t>
  </si>
  <si>
    <t>000303. Transport Lokal (5 orang x 30 kali)</t>
  </si>
  <si>
    <t>WA.2378.EBA.958.106.A.524113.000303</t>
  </si>
  <si>
    <t>000303</t>
  </si>
  <si>
    <t>000304. Fasilitasi Kerjasama ke Luar Negeri</t>
  </si>
  <si>
    <t>WA.2378.EBA.958.106.A.524211.000304</t>
  </si>
  <si>
    <t>000304</t>
  </si>
  <si>
    <t>000305. Pencetakan dan Penggandaan Dokumen Kerjasama Triwulan I</t>
  </si>
  <si>
    <t>WA.2378.EBA.958.106.B.521211.000305</t>
  </si>
  <si>
    <t>000305</t>
  </si>
  <si>
    <t>000306. Pencetakan dan Penggandaan Dokumen Kerjasama Triwulan II</t>
  </si>
  <si>
    <t>WA.2378.EBA.958.106.B.521211.000306</t>
  </si>
  <si>
    <t>000306</t>
  </si>
  <si>
    <t>WA.2378.EBA.958.106.B.521211.000307</t>
  </si>
  <si>
    <t>000307</t>
  </si>
  <si>
    <t>000308. Pencetakan dan Penggandaan Dokumen Kerjasama Triwulan IV</t>
  </si>
  <si>
    <t>WA.2378.EBA.958.106.B.521211.000308</t>
  </si>
  <si>
    <t>000308</t>
  </si>
  <si>
    <t>000309. Biaya Paket Data  Komunikasi (5 orang x 12 kali)</t>
  </si>
  <si>
    <t>WA.2378.EBA.958.106.B.521241.000309</t>
  </si>
  <si>
    <t>000309</t>
  </si>
  <si>
    <t>000310. ATK</t>
  </si>
  <si>
    <t>WA.2378.EBA.958.106.B.521811.000310</t>
  </si>
  <si>
    <t>000310</t>
  </si>
  <si>
    <t>000311. Bahan Komputer</t>
  </si>
  <si>
    <t>WA.2378.EBA.958.106.B.521811.000311</t>
  </si>
  <si>
    <t>000311</t>
  </si>
  <si>
    <t>000312. Narasumber pejabat/setara Eselon I</t>
  </si>
  <si>
    <t>WA.2378.EBA.958.106.B.522151.000312</t>
  </si>
  <si>
    <t>000312</t>
  </si>
  <si>
    <t>000313. Narasumber pejabat/setara Eselon III</t>
  </si>
  <si>
    <t>WA.2378.EBA.958.106.B.522151.000313</t>
  </si>
  <si>
    <t>000313</t>
  </si>
  <si>
    <t>000314. Narasumber pejabat/setara Eselon II</t>
  </si>
  <si>
    <t>WA.2378.EBA.958.106.B.522151.000314</t>
  </si>
  <si>
    <t>000314</t>
  </si>
  <si>
    <t>000315.  Identifikasi Pembinaan, Sosialisasi dan Koordinasi Kerja Sama Antar Lembaga</t>
  </si>
  <si>
    <t>WA.2378.EBA.958.106.B.524111.000315</t>
  </si>
  <si>
    <t>000315</t>
  </si>
  <si>
    <t>000316. Perjalanan Dinas Dalam Kota lebih dari 8 jam</t>
  </si>
  <si>
    <t>WA.2378.EBA.958.106.B.524113.000316</t>
  </si>
  <si>
    <t>000316</t>
  </si>
  <si>
    <t>000317. Transport Lokal</t>
  </si>
  <si>
    <t>WA.2378.EBA.958.106.B.524113.000317</t>
  </si>
  <si>
    <t>000317</t>
  </si>
  <si>
    <t>000318. Perjalanan Dinas Paket Meeting Luar Kota Jawa Barat</t>
  </si>
  <si>
    <t>WA.2378.EBA.958.106.B.524119.000318</t>
  </si>
  <si>
    <t>000318</t>
  </si>
  <si>
    <t>000319. Konsumsi/bahan makanan</t>
  </si>
  <si>
    <t>WA.2378.EBA.958.306.A.521211.000319</t>
  </si>
  <si>
    <t>000319</t>
  </si>
  <si>
    <t>000320. Penggadaan</t>
  </si>
  <si>
    <t>WA.2378.EBA.958.306.A.521211.000320</t>
  </si>
  <si>
    <t>000320</t>
  </si>
  <si>
    <t>000321. Bahan Komputer</t>
  </si>
  <si>
    <t>WA.2378.EBA.958.306.A.521211.000321</t>
  </si>
  <si>
    <t>000321</t>
  </si>
  <si>
    <t>000322. ATK</t>
  </si>
  <si>
    <t>WA.2378.EBA.958.306.A.521211.000322</t>
  </si>
  <si>
    <t>000322</t>
  </si>
  <si>
    <t>000323. Langganan biaya video conference</t>
  </si>
  <si>
    <t>WA.2378.EBA.958.306.A.521219.000323</t>
  </si>
  <si>
    <t>000323</t>
  </si>
  <si>
    <t>000324. Dukungan Kerjasama Pendidikan KP</t>
  </si>
  <si>
    <t>WA.2378.EBA.958.306.A.521219.000324</t>
  </si>
  <si>
    <t>000324</t>
  </si>
  <si>
    <t>000325. Narasumber/Pembahas</t>
  </si>
  <si>
    <t>WA.2378.EBA.958.306.A.522151.000325</t>
  </si>
  <si>
    <t>000325</t>
  </si>
  <si>
    <t>000326. Perjalanan Kerjasama Pendidikan KP</t>
  </si>
  <si>
    <t>WA.2378.EBA.958.306.A.524111.000326</t>
  </si>
  <si>
    <t>000326</t>
  </si>
  <si>
    <t>000749.  Penggandaan dan pencetakan materi penataan kelembagaan lingkup BRSDM</t>
  </si>
  <si>
    <t>WA.2378.EBA.960.101.A.521211.000749</t>
  </si>
  <si>
    <t>000749</t>
  </si>
  <si>
    <t>000750. Pengadaan lisensi aplikasi untuk penyelenggaraan rapat secara online/video conference berbayar</t>
  </si>
  <si>
    <t>WA.2378.EBA.960.101.A.521241.000750</t>
  </si>
  <si>
    <t>000750</t>
  </si>
  <si>
    <t>000751. ATK</t>
  </si>
  <si>
    <t>WA.2378.EBA.960.101.A.521811.000751</t>
  </si>
  <si>
    <t>000751</t>
  </si>
  <si>
    <t>000752. Bahan Komputer</t>
  </si>
  <si>
    <t>WA.2378.EBA.960.101.A.521811.000752</t>
  </si>
  <si>
    <t>000752</t>
  </si>
  <si>
    <t>000753. Narasumber pejabata/setara eselon II</t>
  </si>
  <si>
    <t>WA.2378.EBA.960.101.A.522151.000753</t>
  </si>
  <si>
    <t>000753</t>
  </si>
  <si>
    <t>000754. Dalam rangka penataan kelembagaan lingkup BRSDM, penataan dan perubahan nomenklatur, tugas dan fungsi pada unit pelaksana teknis d</t>
  </si>
  <si>
    <t>WA.2378.EBA.960.101.A.524111.000754</t>
  </si>
  <si>
    <t>000754</t>
  </si>
  <si>
    <t>000755. UH Menghadiri undangan dari unit kerja/instansi lain</t>
  </si>
  <si>
    <t>WA.2378.EBA.960.101.A.524114.000755</t>
  </si>
  <si>
    <t>000755</t>
  </si>
  <si>
    <t>000756. transport Menghadiri undangan dari unit kerja/instansi lain</t>
  </si>
  <si>
    <t>WA.2378.EBA.960.101.A.524114.000756</t>
  </si>
  <si>
    <t>000756</t>
  </si>
  <si>
    <t>000757. Penggandaan dan penjilidan materi fasilitasi organisasi dan tata laksana</t>
  </si>
  <si>
    <t>WA.2378.EBA.960.101.B.521211.000757</t>
  </si>
  <si>
    <t>000757</t>
  </si>
  <si>
    <t>000758. ATK</t>
  </si>
  <si>
    <t>WA.2378.EBA.960.101.B.521811.000758</t>
  </si>
  <si>
    <t>000758</t>
  </si>
  <si>
    <t>000759. Bahan Komputer</t>
  </si>
  <si>
    <t>WA.2378.EBA.960.101.B.521811.000759</t>
  </si>
  <si>
    <t>000759</t>
  </si>
  <si>
    <t>000760. Narasumber pejabat/setara eselon II</t>
  </si>
  <si>
    <t>WA.2378.EBA.960.101.B.522151.000760</t>
  </si>
  <si>
    <t>000760</t>
  </si>
  <si>
    <t>000761. Narasumber pejabat/setara eselon III</t>
  </si>
  <si>
    <t>WA.2378.EBA.960.101.B.522151.000761</t>
  </si>
  <si>
    <t>000761</t>
  </si>
  <si>
    <t>000762. Dalam rangka kegiatan evaluasi organisasi dan tata laksana, penyusunan proses bisnis, SOP, analisis jabatan, analisis beban kerja</t>
  </si>
  <si>
    <t>WA.2378.EBA.960.101.B.524111.000762</t>
  </si>
  <si>
    <t>000762</t>
  </si>
  <si>
    <t>000763. UH Menghadiri undangan dari unit kerja/instansi lain</t>
  </si>
  <si>
    <t>WA.2378.EBA.960.101.B.524114.000763</t>
  </si>
  <si>
    <t>000763</t>
  </si>
  <si>
    <t>000764. transport Menghadiri undangan dari unit kerja/instansi lain</t>
  </si>
  <si>
    <t>WA.2378.EBA.960.101.B.524114.000764</t>
  </si>
  <si>
    <t>000764</t>
  </si>
  <si>
    <t>000765. Penggandaan dan pencetakan materi pendukung RB</t>
  </si>
  <si>
    <t>WA.2378.EBA.960.102.A.521211.000765</t>
  </si>
  <si>
    <t>000765</t>
  </si>
  <si>
    <t>000766. ATK</t>
  </si>
  <si>
    <t>WA.2378.EBA.960.102.A.521811.000766</t>
  </si>
  <si>
    <t>000766</t>
  </si>
  <si>
    <t>000767. Bahan Komputer</t>
  </si>
  <si>
    <t>WA.2378.EBA.960.102.A.521811.000767</t>
  </si>
  <si>
    <t>000767</t>
  </si>
  <si>
    <t>000768. Dalam rangka penilaian Reformasi Birokrasi, validasi bukti dukung, verifikasi bukti dukung serta evaluasi pelaksanaan RB</t>
  </si>
  <si>
    <t>WA.2378.EBA.960.102.A.524111.000768</t>
  </si>
  <si>
    <t>000768</t>
  </si>
  <si>
    <t>000769. Penggandaan dan penjilidan</t>
  </si>
  <si>
    <t>WA.2378.EBA.960.102.B.521211.000769</t>
  </si>
  <si>
    <t>000769</t>
  </si>
  <si>
    <t>000770. ATK</t>
  </si>
  <si>
    <t>WA.2378.EBA.960.102.B.521811.000770</t>
  </si>
  <si>
    <t>000770</t>
  </si>
  <si>
    <t>000771. Bahan Komputer</t>
  </si>
  <si>
    <t>WA.2378.EBA.960.102.B.521811.000771</t>
  </si>
  <si>
    <t>000771</t>
  </si>
  <si>
    <t>000772.  Dalam rangka pendampingan UPT untuk pembangunan ZI, mendampingi tim pemeriksa untuk validasi dan verifikasi bukti dukung ke UPT</t>
  </si>
  <si>
    <t>WA.2378.EBA.960.102.B.524111.000772</t>
  </si>
  <si>
    <t>000772</t>
  </si>
  <si>
    <t>000773. transport Menghadiri undangan dari unit kerja/instansi lain</t>
  </si>
  <si>
    <t>WA.2378.EBA.960.102.B.524114.000773</t>
  </si>
  <si>
    <t>000773</t>
  </si>
  <si>
    <t>000774. Penggandaan dan penjilidan</t>
  </si>
  <si>
    <t>WA.2378.EBA.960.102.C.521211.000774</t>
  </si>
  <si>
    <t>000774</t>
  </si>
  <si>
    <t>000775. ATK</t>
  </si>
  <si>
    <t>WA.2378.EBA.960.102.C.521811.000775</t>
  </si>
  <si>
    <t>000775</t>
  </si>
  <si>
    <t>000776. Bahan Komputer</t>
  </si>
  <si>
    <t>WA.2378.EBA.960.102.C.521811.000776</t>
  </si>
  <si>
    <t>000776</t>
  </si>
  <si>
    <t>000777. Dalam rangka persiapan dan penilaian pemberian penghargaan Adibakti Mina Bahari (AMB) Prestasi dan penghargaan Adibakti Mina Bahar</t>
  </si>
  <si>
    <t>WA.2378.EBA.960.102.C.524111.000777</t>
  </si>
  <si>
    <t>000777</t>
  </si>
  <si>
    <t>000778. transport Menghadiri undangan dari unit kerja/instansi lain</t>
  </si>
  <si>
    <t>WA.2378.EBA.960.102.C.524114.000778</t>
  </si>
  <si>
    <t>000778</t>
  </si>
  <si>
    <t>000553. Pencetakan Laporan</t>
  </si>
  <si>
    <t>WA.2378.EBA.962.101.A.521211.000553</t>
  </si>
  <si>
    <t>000553</t>
  </si>
  <si>
    <t>000554. ATK</t>
  </si>
  <si>
    <t>WA.2378.EBA.962.101.A.521811.000554</t>
  </si>
  <si>
    <t>000554</t>
  </si>
  <si>
    <t>000555. Bahan komputer</t>
  </si>
  <si>
    <t>WA.2378.EBA.962.101.A.521811.000555</t>
  </si>
  <si>
    <t>000555</t>
  </si>
  <si>
    <t>000556. Identifikasi, Pembinaan, Sosialisasi  dan Koordinasi Pengelolaan Ketatausahaan dan Persuratan</t>
  </si>
  <si>
    <t>WA.2378.EBA.962.101.A.524111.000556</t>
  </si>
  <si>
    <t>000556</t>
  </si>
  <si>
    <t>000557. Penyusunan dan implementasi pedoman pelaksanaan Tata Naskah Dinas lingkup BRSDM</t>
  </si>
  <si>
    <t>WA.2378.EBA.962.101.A.524111.000557</t>
  </si>
  <si>
    <t>000557</t>
  </si>
  <si>
    <t>000558. Transport Lokal</t>
  </si>
  <si>
    <t>WA.2378.EBA.962.101.A.524114.000558</t>
  </si>
  <si>
    <t>000558</t>
  </si>
  <si>
    <t>000559. Biaya Pulsa/Paket Data  Eselon I dan 2 (2 ORANG x 12 bulan)</t>
  </si>
  <si>
    <t>WA.2378.EBA.962.101.B.521241.000559</t>
  </si>
  <si>
    <t>000559</t>
  </si>
  <si>
    <t>000560. Biaya Pulsa/Paket Data  (32 ORANG x 12 Bulan)</t>
  </si>
  <si>
    <t>WA.2378.EBA.962.101.B.521241.000560</t>
  </si>
  <si>
    <t>000560</t>
  </si>
  <si>
    <t>000561. ATK</t>
  </si>
  <si>
    <t>WA.2378.EBA.962.101.B.521811.000561</t>
  </si>
  <si>
    <t>000561</t>
  </si>
  <si>
    <t>000562. Bahan komputer</t>
  </si>
  <si>
    <t>WA.2378.EBA.962.101.B.521811.000562</t>
  </si>
  <si>
    <t>000562</t>
  </si>
  <si>
    <t>000563. Narasumber pejabat/setara Eselon I  4 ORG x 3 JAM x 2 KALI</t>
  </si>
  <si>
    <t>WA.2378.EBA.962.101.B.522151.000563</t>
  </si>
  <si>
    <t>000564. Narasumber pejabat/setara Eselon III 4 ORG x 2 JAM x 2 KALI</t>
  </si>
  <si>
    <t>WA.2378.EBA.962.101.B.522151.000564</t>
  </si>
  <si>
    <t>000565. Dukungan Layanan Kegiatan Kesekretariatan dan Tata Kelola Rumahtangga dan Tata Usaha Pimpinan  serta Keprotokolan lingkup BRSDM</t>
  </si>
  <si>
    <t>WA.2378.EBA.962.101.B.524111.000565</t>
  </si>
  <si>
    <t>000565</t>
  </si>
  <si>
    <t>000566. Pejabat Eselon I dan Pendamping</t>
  </si>
  <si>
    <t>WA.2378.EBA.962.101.B.524111.000566</t>
  </si>
  <si>
    <t>000566</t>
  </si>
  <si>
    <t>000567. Perjalanan Eselon II dan pimpinan lainnya</t>
  </si>
  <si>
    <t>WA.2378.EBA.962.101.B.524111.000567</t>
  </si>
  <si>
    <t>000568. Perjalanan dalam kota lebih dari 8 Jam</t>
  </si>
  <si>
    <t>WA.2378.EBA.962.101.B.524114.000568</t>
  </si>
  <si>
    <t>000569. Transport Lokal</t>
  </si>
  <si>
    <t>WA.2378.EBA.962.101.B.524114.000569</t>
  </si>
  <si>
    <t>000570. Snack Rapat (12 org x 3 kali)</t>
  </si>
  <si>
    <t>WA.2378.EBA.962.201.A.521211.000570</t>
  </si>
  <si>
    <t>000571. ATK</t>
  </si>
  <si>
    <t>WA.2378.EBA.962.201.A.521811.000571</t>
  </si>
  <si>
    <t>000572. Bahan Komputer</t>
  </si>
  <si>
    <t>WA.2378.EBA.962.201.A.521811.000572</t>
  </si>
  <si>
    <t>000573. Koordinasi bidang kepegawaian (2 org x 2 kali)</t>
  </si>
  <si>
    <t>WA.2378.EBA.962.201.A.524111.000573</t>
  </si>
  <si>
    <t>000574. Menghadiri rapat administrasi kepegawaian (2 org x 5 kali)</t>
  </si>
  <si>
    <t>WA.2378.EBA.962.201.A.524113.000574</t>
  </si>
  <si>
    <t>000575. Penggandaan</t>
  </si>
  <si>
    <t>WA.2378.EBA.962.201.B.521211.000575</t>
  </si>
  <si>
    <t>000576. Snack dan Makan Rapat  (25 orang x 4 kali)</t>
  </si>
  <si>
    <t>WA.2378.EBA.962.201.B.521211.000576</t>
  </si>
  <si>
    <t>000577. ATK</t>
  </si>
  <si>
    <t>WA.2378.EBA.962.201.B.521811.000577</t>
  </si>
  <si>
    <t>000578. Bahan Komputer</t>
  </si>
  <si>
    <t>WA.2378.EBA.962.201.B.521811.000578</t>
  </si>
  <si>
    <t>000579. Pejabat Eselon II ke bawah ( 3 Org x 2 jam x 1 kali)</t>
  </si>
  <si>
    <t>WA.2378.EBA.962.201.B.522151.000579</t>
  </si>
  <si>
    <t>000580. Inventarisasi Sarpras di Papua dan Papua Barat (3 org x 2 lokasi)</t>
  </si>
  <si>
    <t>WA.2378.EBA.962.201.B.524111.000580</t>
  </si>
  <si>
    <t>000581. Penyelesaian Permasalahan Aset BMN (2 org x 8 lokasi)</t>
  </si>
  <si>
    <t>WA.2378.EBA.962.201.B.524111.000581</t>
  </si>
  <si>
    <t>000582. Menghadiri rapat dalam kota (2 org x 5 kali)</t>
  </si>
  <si>
    <t>WA.2378.EBA.962.201.B.524113.000582</t>
  </si>
  <si>
    <t>000583. ATK</t>
  </si>
  <si>
    <t>WA.2378.EBA.962.201.C.521811.000583</t>
  </si>
  <si>
    <t>000584. Bahan Komputer</t>
  </si>
  <si>
    <t>WA.2378.EBA.962.201.C.521811.000584</t>
  </si>
  <si>
    <t>000585. Koordinasi Pemberkasan dan Pemusnahan Arsip</t>
  </si>
  <si>
    <t>WA.2378.EBA.962.201.C.524111.000585</t>
  </si>
  <si>
    <t>000586. ATK</t>
  </si>
  <si>
    <t>WA.2378.EBA.962.201.D.521211.000586</t>
  </si>
  <si>
    <t>000587. Seminar Kit (10 Org)</t>
  </si>
  <si>
    <t>WA.2378.EBA.962.201.D.521211.000587</t>
  </si>
  <si>
    <t>000588. Snack dan Makan Rapat (20 orang x 3 kali)</t>
  </si>
  <si>
    <t>WA.2378.EBA.962.201.D.521211.000588</t>
  </si>
  <si>
    <t>000589. Honorarium Pakar Penyuluhan/Instansi terkait (5 orang x 2 jam x 1 kali)</t>
  </si>
  <si>
    <t>WA.2378.EBA.962.201.D.522151.000589</t>
  </si>
  <si>
    <t>000590. Perjalanan Uji Petik (3 org x 9 lokasi)</t>
  </si>
  <si>
    <t>WA.2378.EBA.962.201.D.524111.000590</t>
  </si>
  <si>
    <t>000591. Perjalanan Peserta (9 org)</t>
  </si>
  <si>
    <t>WA.2378.EBA.962.201.D.524111.000591</t>
  </si>
  <si>
    <t>000592. Snack dan Makan Rapat (25 org x 6 kali)</t>
  </si>
  <si>
    <t>WA.2378.EBA.962.201.E.521211.000592</t>
  </si>
  <si>
    <t>000593. Biaya Komunikasi Pulsa Data atau Paket Internet (22 Org x 12 Bln x 1 kali)</t>
  </si>
  <si>
    <t>WA.2378.EBA.962.201.E.521241.000593</t>
  </si>
  <si>
    <t>000594. Rapid Swab Antigen</t>
  </si>
  <si>
    <t>WA.2378.EBA.962.201.E.522192.000594</t>
  </si>
  <si>
    <t>000595. Perjalanan Dinas Dalam rangka Koordinasi</t>
  </si>
  <si>
    <t>WA.2378.EBA.962.201.E.524111.000595</t>
  </si>
  <si>
    <t>000595</t>
  </si>
  <si>
    <t>000596. ATK</t>
  </si>
  <si>
    <t>WA.2378.EBA.962.201.F.521211.000596</t>
  </si>
  <si>
    <t>000597. Bahan Komputer</t>
  </si>
  <si>
    <t>WA.2378.EBA.962.201.F.521211.000597</t>
  </si>
  <si>
    <t>000598. Konsumsi rapat biasa (20 org x 3 kali)</t>
  </si>
  <si>
    <t>WA.2378.EBA.962.201.F.521211.000598</t>
  </si>
  <si>
    <t>000599. Konsumsi Pertemuan/kunjungan</t>
  </si>
  <si>
    <t>WA.2378.EBA.962.201.F.521211.000599</t>
  </si>
  <si>
    <t>000600. Penanggungjawab</t>
  </si>
  <si>
    <t>WA.2378.EBA.962.201.F.521213.000600</t>
  </si>
  <si>
    <t>000601. Ketua</t>
  </si>
  <si>
    <t>WA.2378.EBA.962.201.F.521213.000601</t>
  </si>
  <si>
    <t>000602. Sekretaris</t>
  </si>
  <si>
    <t>WA.2378.EBA.962.201.F.521213.000602</t>
  </si>
  <si>
    <t>000603. Anggota</t>
  </si>
  <si>
    <t>WA.2378.EBA.962.201.F.521213.000603</t>
  </si>
  <si>
    <t>000604. Dukungan penyelenggaraan Koordinasi Pelatihan dan Penyuluhan KP</t>
  </si>
  <si>
    <t>WA.2378.EBA.962.201.F.521219.000604</t>
  </si>
  <si>
    <t>000605. Sewa Kendaraan roda 4</t>
  </si>
  <si>
    <t>WA.2378.EBA.962.201.F.522141.000605</t>
  </si>
  <si>
    <t>000606. Narasumber Eselon I  (2 Orang x 2 jam x 1 Kali)</t>
  </si>
  <si>
    <t>WA.2378.EBA.962.201.F.522151.000606</t>
  </si>
  <si>
    <t>000606</t>
  </si>
  <si>
    <t>000607. Narasumber Eselon II   (2 Orang x 2 jam x 1 Kali)</t>
  </si>
  <si>
    <t>WA.2378.EBA.962.201.F.522151.000607</t>
  </si>
  <si>
    <t>000607</t>
  </si>
  <si>
    <t>000608. Perjalanan Koordinasi</t>
  </si>
  <si>
    <t>WA.2378.EBA.962.201.F.524111.000608</t>
  </si>
  <si>
    <t>000608</t>
  </si>
  <si>
    <t>000609. Perjalanan Panitia Pusat</t>
  </si>
  <si>
    <t>WA.2378.EBA.962.201.F.524111.000609</t>
  </si>
  <si>
    <t>000609</t>
  </si>
  <si>
    <t>000610. Bantuan Perjalanan Peserta</t>
  </si>
  <si>
    <t>WA.2378.EBA.962.201.F.524119.000610</t>
  </si>
  <si>
    <t>000610</t>
  </si>
  <si>
    <t>000611. Penggadaan</t>
  </si>
  <si>
    <t>WA.2378.EBA.962.301.A.521211.000611</t>
  </si>
  <si>
    <t>000611</t>
  </si>
  <si>
    <t>000612. Bahan Komputer</t>
  </si>
  <si>
    <t>WA.2378.EBA.962.301.A.521211.000612</t>
  </si>
  <si>
    <t>000612</t>
  </si>
  <si>
    <t>000613. ATK</t>
  </si>
  <si>
    <t>WA.2378.EBA.962.301.A.521211.000613</t>
  </si>
  <si>
    <t>000613</t>
  </si>
  <si>
    <t>000614. Cetakan Kegiatan Administrasi SIMAK BMN</t>
  </si>
  <si>
    <t>WA.2378.EBA.962.301.A.521211.000614</t>
  </si>
  <si>
    <t>000614</t>
  </si>
  <si>
    <t>000615. Perjalanan Implementasi SIMAK - BMN</t>
  </si>
  <si>
    <t>WA.2378.EBA.962.301.A.524111.000615</t>
  </si>
  <si>
    <t>000615</t>
  </si>
  <si>
    <t>000616. Koordinasi Implementasi SIMAK - BMN</t>
  </si>
  <si>
    <t>WA.2378.EBA.962.301.A.524113.000616</t>
  </si>
  <si>
    <t>000616</t>
  </si>
  <si>
    <t>000617. Bahan Komputer</t>
  </si>
  <si>
    <t>WA.2378.EBA.962.301.B.521211.000617</t>
  </si>
  <si>
    <t>000617</t>
  </si>
  <si>
    <t>000618. ATK</t>
  </si>
  <si>
    <t>WA.2378.EBA.962.301.B.521211.000618</t>
  </si>
  <si>
    <t>000618</t>
  </si>
  <si>
    <t>000619. Langganan biaya video conference</t>
  </si>
  <si>
    <t>WA.2378.EBA.962.301.B.521219.000619</t>
  </si>
  <si>
    <t>000619</t>
  </si>
  <si>
    <t>000620.  Perjalanan Pembinaan dan Wisuda Kepala Pusdik KP</t>
  </si>
  <si>
    <t>WA.2378.EBA.962.301.B.524111.000620</t>
  </si>
  <si>
    <t>000620</t>
  </si>
  <si>
    <t>000621. Perjalanan Koordinasi, Sinkronisasi, Wisuda dan Pendampingan Kepala Pusdik KP</t>
  </si>
  <si>
    <t>WA.2378.EBA.962.301.B.524111.000621</t>
  </si>
  <si>
    <t>000621</t>
  </si>
  <si>
    <t>000622. Penggadaan</t>
  </si>
  <si>
    <t>WA.2378.EBA.962.301.C.521211.000622</t>
  </si>
  <si>
    <t>000622</t>
  </si>
  <si>
    <t>000623. Bahan Komputer</t>
  </si>
  <si>
    <t>WA.2378.EBA.962.301.C.521211.000623</t>
  </si>
  <si>
    <t>000623</t>
  </si>
  <si>
    <t>000624. ATK</t>
  </si>
  <si>
    <t>WA.2378.EBA.962.301.C.521211.000624</t>
  </si>
  <si>
    <t>000624</t>
  </si>
  <si>
    <t>000625. Cetakan Kegiatan dan Laporan</t>
  </si>
  <si>
    <t>WA.2378.EBA.962.301.C.521211.000625</t>
  </si>
  <si>
    <t>000625</t>
  </si>
  <si>
    <t>000626. Sewa Kendaraan / Mobil (2 kali)</t>
  </si>
  <si>
    <t>WA.2378.EBA.962.301.C.522141.000626</t>
  </si>
  <si>
    <t>000626</t>
  </si>
  <si>
    <t>000627. Perjalanan Pengelolaan Penatausahaan Arsip dan Sinkronisasi Tata Naskah dan Persuratan</t>
  </si>
  <si>
    <t>WA.2378.EBA.962.301.C.524111.000627</t>
  </si>
  <si>
    <t>000627</t>
  </si>
  <si>
    <t>000628. Perjalanan Koordinasi</t>
  </si>
  <si>
    <t>WA.2378.EBA.962.301.C.524113.000628</t>
  </si>
  <si>
    <t>000628</t>
  </si>
  <si>
    <t>000629. Penggadaan</t>
  </si>
  <si>
    <t>WA.2378.EBA.962.301.D.521211.000629</t>
  </si>
  <si>
    <t>000629</t>
  </si>
  <si>
    <t>000630. Bahan Komputer</t>
  </si>
  <si>
    <t>WA.2378.EBA.962.301.D.521211.000630</t>
  </si>
  <si>
    <t>000630</t>
  </si>
  <si>
    <t>000631. ATK</t>
  </si>
  <si>
    <t>WA.2378.EBA.962.301.D.521211.000631</t>
  </si>
  <si>
    <t>000631</t>
  </si>
  <si>
    <t>000632. Cetakan Kegiatan dan Laporan</t>
  </si>
  <si>
    <t>WA.2378.EBA.962.301.D.521211.000632</t>
  </si>
  <si>
    <t>000632</t>
  </si>
  <si>
    <t>000633. Perjalanan Penyusunan Bahan Tindak Lanjut dan Pemutakhiran Data</t>
  </si>
  <si>
    <t>WA.2378.EBA.962.301.D.524111.000633</t>
  </si>
  <si>
    <t>000633</t>
  </si>
  <si>
    <t>000634. Perjalanan Koordinasi</t>
  </si>
  <si>
    <t>WA.2378.EBA.962.301.D.524113.000634</t>
  </si>
  <si>
    <t>000634</t>
  </si>
  <si>
    <t>000635. Penggadaan</t>
  </si>
  <si>
    <t>WA.2378.EBA.962.301.E.521211.000635</t>
  </si>
  <si>
    <t>000635</t>
  </si>
  <si>
    <t>000636. Bahan Komputer</t>
  </si>
  <si>
    <t>WA.2378.EBA.962.301.E.521211.000636</t>
  </si>
  <si>
    <t>000636</t>
  </si>
  <si>
    <t>000637. ATK</t>
  </si>
  <si>
    <t>WA.2378.EBA.962.301.E.521211.000637</t>
  </si>
  <si>
    <t>000637</t>
  </si>
  <si>
    <t>000638. Cetakan Kegiatan dan Laporan</t>
  </si>
  <si>
    <t>WA.2378.EBA.962.301.E.521211.000638</t>
  </si>
  <si>
    <t>000638</t>
  </si>
  <si>
    <t>000639. Peningkatan Kapasitas Pegawai</t>
  </si>
  <si>
    <t>WA.2378.EBA.962.301.E.521219.000639</t>
  </si>
  <si>
    <t>000639</t>
  </si>
  <si>
    <t>000640. Perjalanan Pengelolaan SDM Aparatur</t>
  </si>
  <si>
    <t>WA.2378.EBA.962.301.E.524111.000640</t>
  </si>
  <si>
    <t>000640</t>
  </si>
  <si>
    <t>000641. Perjalanan Koordinasi</t>
  </si>
  <si>
    <t>WA.2378.EBA.962.301.E.524113.000641</t>
  </si>
  <si>
    <t>000641</t>
  </si>
  <si>
    <t>000642. Konsumsi/bahan makanan</t>
  </si>
  <si>
    <t>WA.2378.EBA.962.301.F.521211.000642</t>
  </si>
  <si>
    <t>000642</t>
  </si>
  <si>
    <t>000643. Penggadaan</t>
  </si>
  <si>
    <t>WA.2378.EBA.962.301.F.521211.000643</t>
  </si>
  <si>
    <t>000643</t>
  </si>
  <si>
    <t>000644. Bahan Komputer</t>
  </si>
  <si>
    <t>WA.2378.EBA.962.301.F.521211.000644</t>
  </si>
  <si>
    <t>000644</t>
  </si>
  <si>
    <t>000645. ATK</t>
  </si>
  <si>
    <t>WA.2378.EBA.962.301.F.521211.000645</t>
  </si>
  <si>
    <t>000645</t>
  </si>
  <si>
    <t>000646. Langganan biaya video conference</t>
  </si>
  <si>
    <t>WA.2378.EBA.962.301.F.521219.000646</t>
  </si>
  <si>
    <t>000646</t>
  </si>
  <si>
    <t>000647. Narasumber/Pembahas</t>
  </si>
  <si>
    <t>WA.2378.EBA.962.301.F.522151.000647</t>
  </si>
  <si>
    <t>000647</t>
  </si>
  <si>
    <t>000648. Perjalanan Penjaminan mutu pendidikan KP</t>
  </si>
  <si>
    <t>WA.2378.EBA.962.301.F.524111.000648</t>
  </si>
  <si>
    <t>000648</t>
  </si>
  <si>
    <t>000649. Konsumsi/bahan makanan</t>
  </si>
  <si>
    <t>WA.2378.EBA.962.301.G.521211.000649</t>
  </si>
  <si>
    <t>000649</t>
  </si>
  <si>
    <t>000650. Penggadaan</t>
  </si>
  <si>
    <t>WA.2378.EBA.962.301.G.521211.000650</t>
  </si>
  <si>
    <t>000650</t>
  </si>
  <si>
    <t>000651. Bahan Komputer</t>
  </si>
  <si>
    <t>WA.2378.EBA.962.301.G.521211.000651</t>
  </si>
  <si>
    <t>000651</t>
  </si>
  <si>
    <t>000652. ATK</t>
  </si>
  <si>
    <t>WA.2378.EBA.962.301.G.521211.000652</t>
  </si>
  <si>
    <t>000652</t>
  </si>
  <si>
    <t>000653. Langganan biaya video conference</t>
  </si>
  <si>
    <t>WA.2378.EBA.962.301.G.521219.000653</t>
  </si>
  <si>
    <t>000654. Perjalanan Bimbingan Penelitian dan Pengabdian Kepada Masyarakat</t>
  </si>
  <si>
    <t>WA.2378.EBA.962.301.G.524111.000654</t>
  </si>
  <si>
    <t>000655. Konsumsi/bahan makanan</t>
  </si>
  <si>
    <t>WA.2378.EBA.962.301.H.521211.000655</t>
  </si>
  <si>
    <t>000656. Penggadaan</t>
  </si>
  <si>
    <t>WA.2378.EBA.962.301.H.521211.000656</t>
  </si>
  <si>
    <t>000656</t>
  </si>
  <si>
    <t>000657. Bahan Komputer</t>
  </si>
  <si>
    <t>WA.2378.EBA.962.301.H.521211.000657</t>
  </si>
  <si>
    <t>000658. ATK</t>
  </si>
  <si>
    <t>WA.2378.EBA.962.301.H.521211.000658</t>
  </si>
  <si>
    <t>000659. Perjalanan Serapan Lulusan Pendidikan KP</t>
  </si>
  <si>
    <t>WA.2378.EBA.962.301.H.524111.000659</t>
  </si>
  <si>
    <t>000660. Konsumsi/bahan makanan</t>
  </si>
  <si>
    <t>WA.2378.EBA.962.301.I.521211.000660</t>
  </si>
  <si>
    <t>000661. Penggadaan</t>
  </si>
  <si>
    <t>WA.2378.EBA.962.301.I.521211.000661</t>
  </si>
  <si>
    <t>000661</t>
  </si>
  <si>
    <t>000662. Bahan Komputer</t>
  </si>
  <si>
    <t>WA.2378.EBA.962.301.I.521211.000662</t>
  </si>
  <si>
    <t>000663. ATK</t>
  </si>
  <si>
    <t>WA.2378.EBA.962.301.I.521211.000663</t>
  </si>
  <si>
    <t>000664. Perjalanan Kehumasan Pusat Pendidikan KP</t>
  </si>
  <si>
    <t>WA.2378.EBA.962.301.I.524111.000664</t>
  </si>
  <si>
    <t>000666. Buku BRSDM KP Dalam Angka Tahun 2023</t>
  </si>
  <si>
    <t>WA.2378.EBA.963.101.A.521211.000666</t>
  </si>
  <si>
    <t>000667.  Buku Analisis Data BRSDM</t>
  </si>
  <si>
    <t>WA.2378.EBA.963.101.A.521211.000667</t>
  </si>
  <si>
    <t>000668. Penggandaan dan Penjilidan</t>
  </si>
  <si>
    <t>WA.2378.EBA.963.101.A.521211.000668</t>
  </si>
  <si>
    <t>000669. Biaya Paket Data dan Komunikasi (8 orang x 12 kali)</t>
  </si>
  <si>
    <t>WA.2378.EBA.963.101.A.521241.000669</t>
  </si>
  <si>
    <t>000670. ATK</t>
  </si>
  <si>
    <t>WA.2378.EBA.963.101.A.521811.000670</t>
  </si>
  <si>
    <t>000670</t>
  </si>
  <si>
    <t>000671. Bahan Komputer</t>
  </si>
  <si>
    <t>WA.2378.EBA.963.101.A.521811.000671</t>
  </si>
  <si>
    <t>000672. Narasumber pejabat/setara eselon II</t>
  </si>
  <si>
    <t>WA.2378.EBA.963.101.A.522151.000672</t>
  </si>
  <si>
    <t>000673. Narasumber pejabat/setara eselon III</t>
  </si>
  <si>
    <t>WA.2378.EBA.963.101.A.522151.000673</t>
  </si>
  <si>
    <t>000674. Jasa Pengolahan dan penyajian data BRSDM</t>
  </si>
  <si>
    <t>WA.2378.EBA.963.101.A.522191.000674</t>
  </si>
  <si>
    <t>000675. Dalam rangka koordinasi dan pembinaan penyelenggaraan data</t>
  </si>
  <si>
    <t>WA.2378.EBA.963.101.A.524111.000675</t>
  </si>
  <si>
    <t>000676. Transport Lokal</t>
  </si>
  <si>
    <t>WA.2378.EBA.963.101.A.524113.000676</t>
  </si>
  <si>
    <t>000677. Uang Harian</t>
  </si>
  <si>
    <t>WA.2378.EBA.963.101.A.524113.000677</t>
  </si>
  <si>
    <t>000678. UH Menghadiri undangan rapat</t>
  </si>
  <si>
    <t>WA.2378.EBA.963.101.A.524114.000678</t>
  </si>
  <si>
    <t>000678</t>
  </si>
  <si>
    <t>000679.  transport Menghadiri undangan rapat</t>
  </si>
  <si>
    <t>WA.2378.EBA.963.101.A.524114.000679</t>
  </si>
  <si>
    <t>000680. UH Menghadiri undangan rapat</t>
  </si>
  <si>
    <t>WA.2378.EBA.963.101.A.524119.000680</t>
  </si>
  <si>
    <t>000681.  transport Menghadiri undangan rapat</t>
  </si>
  <si>
    <t>WA.2378.EBA.963.101.A.524119.000681</t>
  </si>
  <si>
    <t>000683. Perlengkapan Peserta</t>
  </si>
  <si>
    <t>WA.2378.EBA.963.101.B.521211.000683</t>
  </si>
  <si>
    <t>000684. ATK</t>
  </si>
  <si>
    <t>WA.2378.EBA.963.101.B.521211.000684</t>
  </si>
  <si>
    <t>000685. Bahan Komputer</t>
  </si>
  <si>
    <t>WA.2378.EBA.963.101.B.521211.000685</t>
  </si>
  <si>
    <t>000686.  Fotocopy/Penggandaan</t>
  </si>
  <si>
    <t>WA.2378.EBA.963.101.B.521211.000686</t>
  </si>
  <si>
    <t>000687. Perlengkapan Peserta</t>
  </si>
  <si>
    <t>WA.2378.EBA.963.101.B.521211.000687</t>
  </si>
  <si>
    <t>000689. ATK</t>
  </si>
  <si>
    <t>WA.2378.EBA.963.101.B.521211.000689</t>
  </si>
  <si>
    <t>000690. Bahan Komputer</t>
  </si>
  <si>
    <t>WA.2378.EBA.963.101.B.521211.000690</t>
  </si>
  <si>
    <t>000691.  Fotocopy/Penggandaan</t>
  </si>
  <si>
    <t>WA.2378.EBA.963.101.B.521211.000691</t>
  </si>
  <si>
    <t>000693. Narasumber pejabat/setara eselon II</t>
  </si>
  <si>
    <t>WA.2378.EBA.963.101.B.522151.000693</t>
  </si>
  <si>
    <t>000693</t>
  </si>
  <si>
    <t>000694. Narasumber pejabat/setara eselon III</t>
  </si>
  <si>
    <t>WA.2378.EBA.963.101.B.522151.000694</t>
  </si>
  <si>
    <t>000694</t>
  </si>
  <si>
    <t>000696. Narasumber pejabat/setara eselon II</t>
  </si>
  <si>
    <t>WA.2378.EBA.963.101.B.522151.000696</t>
  </si>
  <si>
    <t>000696</t>
  </si>
  <si>
    <t>000697. Narasumber pejabat/setara eselon III</t>
  </si>
  <si>
    <t>WA.2378.EBA.963.101.B.522151.000697</t>
  </si>
  <si>
    <t>000697</t>
  </si>
  <si>
    <t>000698. Dalam rangka menghadirkan narasumber dari luar kota</t>
  </si>
  <si>
    <t>WA.2378.EBA.963.101.B.524111.000698</t>
  </si>
  <si>
    <t>000700. Paket Kegiatan Fullboard Meeting 50 ORG x 1 KALI</t>
  </si>
  <si>
    <t>WA.2378.EBA.963.101.B.524114.000700</t>
  </si>
  <si>
    <t>000700</t>
  </si>
  <si>
    <t>000701. Uang Harian  50 ORG x 2 Hari</t>
  </si>
  <si>
    <t>WA.2378.EBA.963.101.B.524114.000701</t>
  </si>
  <si>
    <t>000702.  Transportasi  50 ORG x 1 KALI</t>
  </si>
  <si>
    <t>WA.2378.EBA.963.101.B.524114.000702</t>
  </si>
  <si>
    <t>000704. Paket Kegiatan Fullboard Meeting 50 ORG x 1 KALI</t>
  </si>
  <si>
    <t>WA.2378.EBA.963.101.B.524114.000704</t>
  </si>
  <si>
    <t>000705. Uang Harian  50 ORG x 2 Hari</t>
  </si>
  <si>
    <t>WA.2378.EBA.963.101.B.524114.000705</t>
  </si>
  <si>
    <t>000706.  Transportasi  50 ORG x 1 KALI</t>
  </si>
  <si>
    <t>WA.2378.EBA.963.101.B.524114.000706</t>
  </si>
  <si>
    <t>000706</t>
  </si>
  <si>
    <t>000707. Penggandaan dan Penjilidan</t>
  </si>
  <si>
    <t>WA.2378.EBA.963.102.A.521211.000707</t>
  </si>
  <si>
    <t>000707</t>
  </si>
  <si>
    <t>000710. Penanggung Jawab (1 orang x 2 TBT)</t>
  </si>
  <si>
    <t>WA.2378.EBA.963.102.A.521213.000710</t>
  </si>
  <si>
    <t>000710</t>
  </si>
  <si>
    <t>000711. Redaktur (1 orang x 2 TBT)</t>
  </si>
  <si>
    <t>WA.2378.EBA.963.102.A.521213.000711</t>
  </si>
  <si>
    <t>000711</t>
  </si>
  <si>
    <t>000712. Penyunting/ Editor (10 orang x 2 TBT)</t>
  </si>
  <si>
    <t>WA.2378.EBA.963.102.A.521213.000712</t>
  </si>
  <si>
    <t>000712</t>
  </si>
  <si>
    <t>000713. Desain Grafis (1 orang x 2 TBT)</t>
  </si>
  <si>
    <t>WA.2378.EBA.963.102.A.521213.000713</t>
  </si>
  <si>
    <t>000713</t>
  </si>
  <si>
    <t>000714. Sekretariat (2 orang x 2 TBT)</t>
  </si>
  <si>
    <t>WA.2378.EBA.963.102.A.521213.000714</t>
  </si>
  <si>
    <t>000714</t>
  </si>
  <si>
    <t>000716. Sekretariat (2 orang x 2 TBT)</t>
  </si>
  <si>
    <t>WA.2378.EBA.963.102.A.521213.000716</t>
  </si>
  <si>
    <t>000716</t>
  </si>
  <si>
    <t>000717. Desain Grafis (1 org x 2 TBT)</t>
  </si>
  <si>
    <t>WA.2378.EBA.963.102.A.521213.000717</t>
  </si>
  <si>
    <t>000717</t>
  </si>
  <si>
    <t>000718. Penanggung Jawab (1 orang x 2 TBT)</t>
  </si>
  <si>
    <t>WA.2378.EBA.963.102.A.521213.000718</t>
  </si>
  <si>
    <t>000718</t>
  </si>
  <si>
    <t>000719. Reviewer evaluasi naskah/MB-Squalen   5 ORG x 1 artikel x 3 KALI</t>
  </si>
  <si>
    <t>WA.2378.EBA.963.102.A.521213.000719</t>
  </si>
  <si>
    <t>000719</t>
  </si>
  <si>
    <t>000720. Redaktur (1 orang x 2 TBT)</t>
  </si>
  <si>
    <t>WA.2378.EBA.963.102.A.521213.000720</t>
  </si>
  <si>
    <t>000720</t>
  </si>
  <si>
    <t>000721. Penyunting/ Editor (10 orang x 2 TBT)</t>
  </si>
  <si>
    <t>WA.2378.EBA.963.102.A.521213.000721</t>
  </si>
  <si>
    <t>000723. Penanggung Jawab (1 orang x 3 TBT)</t>
  </si>
  <si>
    <t>WA.2378.EBA.963.102.A.521213.000723</t>
  </si>
  <si>
    <t>000724. Redaktur (1 orang x 3 TBT)</t>
  </si>
  <si>
    <t>WA.2378.EBA.963.102.A.521213.000724</t>
  </si>
  <si>
    <t>000725. Penyunting/ Editor (10 orang x 3 TBT)</t>
  </si>
  <si>
    <t>WA.2378.EBA.963.102.A.521213.000725</t>
  </si>
  <si>
    <t>000725</t>
  </si>
  <si>
    <t>000726. Desain Grafis (1 orang x 3 TBT)</t>
  </si>
  <si>
    <t>WA.2378.EBA.963.102.A.521213.000726</t>
  </si>
  <si>
    <t>000727. Sekretariat (2 orang x 3 TBT)</t>
  </si>
  <si>
    <t>WA.2378.EBA.963.102.A.521213.000727</t>
  </si>
  <si>
    <t>000728. Reviewer evaluasi naskah/MB-IAJ  9 ORG x 1 JAM x 2 KALI</t>
  </si>
  <si>
    <t>WA.2378.EBA.963.102.A.521213.000728</t>
  </si>
  <si>
    <t>000729. Reviewer evaluasi naskah/MB-JKPI   5 ORG x 1 JAM x 2 KALI</t>
  </si>
  <si>
    <t>WA.2378.EBA.963.102.A.521213.000729</t>
  </si>
  <si>
    <t>000731. Penanggung Jawab (1 orang x 12 bulan)</t>
  </si>
  <si>
    <t>WA.2378.EBA.963.102.A.521213.000731</t>
  </si>
  <si>
    <t>000731</t>
  </si>
  <si>
    <t>000732. Redaktur (1 orang x 12 bulan)</t>
  </si>
  <si>
    <t>WA.2378.EBA.963.102.A.521213.000732</t>
  </si>
  <si>
    <t>000732</t>
  </si>
  <si>
    <t>000733. Editor (1 orang x 12 bulan)</t>
  </si>
  <si>
    <t>WA.2378.EBA.963.102.A.521213.000733</t>
  </si>
  <si>
    <t>000733</t>
  </si>
  <si>
    <t>000734. Web Admin (14 orang x 12 bulan)</t>
  </si>
  <si>
    <t>WA.2378.EBA.963.102.A.521213.000734</t>
  </si>
  <si>
    <t>000734</t>
  </si>
  <si>
    <t>000736. Pembuatan DOI (Digital Object Identifier) Per artikel</t>
  </si>
  <si>
    <t>WA.2378.EBA.963.102.A.521219.000736</t>
  </si>
  <si>
    <t>000736</t>
  </si>
  <si>
    <t>000737. Biaya tahunan keanggotaan/annual membership fee</t>
  </si>
  <si>
    <t>WA.2378.EBA.963.102.A.521219.000737</t>
  </si>
  <si>
    <t>000737</t>
  </si>
  <si>
    <t>000738. Biaya Tahunan cek Plagiarisme</t>
  </si>
  <si>
    <t>WA.2378.EBA.963.102.A.521219.000738</t>
  </si>
  <si>
    <t>000738</t>
  </si>
  <si>
    <t>000739. Biaya cek plagiarisme per dokumen</t>
  </si>
  <si>
    <t>WA.2378.EBA.963.102.A.521219.000739</t>
  </si>
  <si>
    <t>000739</t>
  </si>
  <si>
    <t>000740. Biaya Tahunan Gramarly</t>
  </si>
  <si>
    <t>WA.2378.EBA.963.102.A.521219.000740</t>
  </si>
  <si>
    <t>000740</t>
  </si>
  <si>
    <t>000741. ATK</t>
  </si>
  <si>
    <t>WA.2378.EBA.963.102.A.521811.000741</t>
  </si>
  <si>
    <t>000741</t>
  </si>
  <si>
    <t>000742. Bahan Komputer</t>
  </si>
  <si>
    <t>WA.2378.EBA.963.102.A.521811.000742</t>
  </si>
  <si>
    <t>000742</t>
  </si>
  <si>
    <t>000743. Dalam rangka koordinasi dan pendampingan pengelolaan website dan OJS</t>
  </si>
  <si>
    <t>WA.2378.EBA.963.102.A.524111.000743</t>
  </si>
  <si>
    <t>000743</t>
  </si>
  <si>
    <t>000744. Penggandaan dan Penjilidan</t>
  </si>
  <si>
    <t>WA.2378.EBA.963.102.B.521211.000744</t>
  </si>
  <si>
    <t>000744</t>
  </si>
  <si>
    <t>000745. ATK</t>
  </si>
  <si>
    <t>WA.2378.EBA.963.102.B.521811.000745</t>
  </si>
  <si>
    <t>000745</t>
  </si>
  <si>
    <t>000746. Bahan Komputer</t>
  </si>
  <si>
    <t>WA.2378.EBA.963.102.B.521811.000746</t>
  </si>
  <si>
    <t>000746</t>
  </si>
  <si>
    <t>000747. Dalam rangka koordinasi, pendampingan dan pembinaan penerapan manajemen pengetahuan</t>
  </si>
  <si>
    <t>WA.2378.EBA.963.102.B.524111.000747</t>
  </si>
  <si>
    <t>000747</t>
  </si>
  <si>
    <t>000748.  Transport Lokal</t>
  </si>
  <si>
    <t>WA.2378.EBA.963.102.B.524114.000748</t>
  </si>
  <si>
    <t>000748</t>
  </si>
  <si>
    <t>000327. Belanja Gaji Pokok PNS</t>
  </si>
  <si>
    <t>WA.2378.EBA.994.001.AA.511111.000327</t>
  </si>
  <si>
    <t>000327</t>
  </si>
  <si>
    <t>000328. Belanja Pembulatan Gaji PNS</t>
  </si>
  <si>
    <t>WA.2378.EBA.994.001.AA.511119.000328</t>
  </si>
  <si>
    <t>000328</t>
  </si>
  <si>
    <t>000329. Belanja Tunj. Suami/Istri PNS</t>
  </si>
  <si>
    <t>WA.2378.EBA.994.001.AA.511121.000329</t>
  </si>
  <si>
    <t>000329</t>
  </si>
  <si>
    <t>000330. Belanja Tunj. Anak PNS</t>
  </si>
  <si>
    <t>WA.2378.EBA.994.001.AA.511122.000330</t>
  </si>
  <si>
    <t>000330</t>
  </si>
  <si>
    <t>000331. Belanja Tunj. Struktural PNS</t>
  </si>
  <si>
    <t>WA.2378.EBA.994.001.AA.511123.000331</t>
  </si>
  <si>
    <t>000331</t>
  </si>
  <si>
    <t>000332. Belanja Tunj. Fungsional PNS</t>
  </si>
  <si>
    <t>WA.2378.EBA.994.001.AA.511124.000332</t>
  </si>
  <si>
    <t>000332</t>
  </si>
  <si>
    <t>000333. Belanja Tunj. PPh PNS</t>
  </si>
  <si>
    <t>WA.2378.EBA.994.001.AA.511125.000333</t>
  </si>
  <si>
    <t>000333</t>
  </si>
  <si>
    <t>000334. Belanja Tunj. Beras PNS</t>
  </si>
  <si>
    <t>WA.2378.EBA.994.001.AA.511126.000334</t>
  </si>
  <si>
    <t>000334</t>
  </si>
  <si>
    <t>000335. Belanja Uang Makan PNS</t>
  </si>
  <si>
    <t>WA.2378.EBA.994.001.AA.511129.000335</t>
  </si>
  <si>
    <t>000335</t>
  </si>
  <si>
    <t>000336. Belanja Tunjangan Umum PNS</t>
  </si>
  <si>
    <t>WA.2378.EBA.994.001.AA.511151.000336</t>
  </si>
  <si>
    <t>000336</t>
  </si>
  <si>
    <t>000337. Belanja Pegawai (Tunjangan Khusus/Kegiatan/Kinerja)</t>
  </si>
  <si>
    <t>WA.2378.EBA.994.001.AA.512411.000337</t>
  </si>
  <si>
    <t>000337</t>
  </si>
  <si>
    <t>000338. Belanja Gaji Pokok PNS</t>
  </si>
  <si>
    <t>WA.2378.EBA.994.001.DA.511111.000338</t>
  </si>
  <si>
    <t>000338</t>
  </si>
  <si>
    <t>000339. Belanja Pembulatan Gaji PNS</t>
  </si>
  <si>
    <t>WA.2378.EBA.994.001.DA.511119.000339</t>
  </si>
  <si>
    <t>000339</t>
  </si>
  <si>
    <t>000340. Belanja Tunj. Suami/Istri PNS</t>
  </si>
  <si>
    <t>WA.2378.EBA.994.001.DA.511121.000340</t>
  </si>
  <si>
    <t>000340</t>
  </si>
  <si>
    <t>000341. Belanja Tunj. Anak PNS</t>
  </si>
  <si>
    <t>WA.2378.EBA.994.001.DA.511122.000341</t>
  </si>
  <si>
    <t>000341</t>
  </si>
  <si>
    <t>000342. Belanja Tunj. Struktural PNS</t>
  </si>
  <si>
    <t>WA.2378.EBA.994.001.DA.511123.000342</t>
  </si>
  <si>
    <t>000342</t>
  </si>
  <si>
    <t>000343. Belanja Tunj. Fungsional PNS</t>
  </si>
  <si>
    <t>WA.2378.EBA.994.001.DA.511124.000343</t>
  </si>
  <si>
    <t>000343</t>
  </si>
  <si>
    <t>000344. Belanja Tunj. PPh PNS</t>
  </si>
  <si>
    <t>WA.2378.EBA.994.001.DA.511125.000344</t>
  </si>
  <si>
    <t>000344</t>
  </si>
  <si>
    <t>000345. Belanja Tunj. Beras PNS</t>
  </si>
  <si>
    <t>WA.2378.EBA.994.001.DA.511126.000345</t>
  </si>
  <si>
    <t>000345</t>
  </si>
  <si>
    <t>000346. Belanja Uang Makan PNS</t>
  </si>
  <si>
    <t>WA.2378.EBA.994.001.DA.511129.000346</t>
  </si>
  <si>
    <t>000346</t>
  </si>
  <si>
    <t>000347. Belanja Tunjangan Umum PNS</t>
  </si>
  <si>
    <t>WA.2378.EBA.994.001.DA.511151.000347</t>
  </si>
  <si>
    <t>000347</t>
  </si>
  <si>
    <t>000348. Belanja Pegawai (Tunjangan Khusus/Kegiatan/Kinerja)</t>
  </si>
  <si>
    <t>WA.2378.EBA.994.001.DA.512411.000348</t>
  </si>
  <si>
    <t>000348</t>
  </si>
  <si>
    <t>000349. Belanja Gaji Pokok PNS</t>
  </si>
  <si>
    <t>WA.2378.EBA.994.001.DB.511111.000349</t>
  </si>
  <si>
    <t>000349</t>
  </si>
  <si>
    <t>000350. Belanja Pembulatan Gaji PNS</t>
  </si>
  <si>
    <t>WA.2378.EBA.994.001.DB.511119.000350</t>
  </si>
  <si>
    <t>000350</t>
  </si>
  <si>
    <t>000351. Belanja Tunj. Suami/Istri PNS</t>
  </si>
  <si>
    <t>WA.2378.EBA.994.001.DB.511121.000351</t>
  </si>
  <si>
    <t>000351</t>
  </si>
  <si>
    <t>000352. Belanja Tunj. Anak PNS</t>
  </si>
  <si>
    <t>WA.2378.EBA.994.001.DB.511122.000352</t>
  </si>
  <si>
    <t>000352</t>
  </si>
  <si>
    <t>000353. Belanja Tunj. Struktural PNS</t>
  </si>
  <si>
    <t>WA.2378.EBA.994.001.DB.511123.000353</t>
  </si>
  <si>
    <t>000354. Belanja Tunj. Fungsional PNS</t>
  </si>
  <si>
    <t>WA.2378.EBA.994.001.DB.511124.000354</t>
  </si>
  <si>
    <t>000355. Belanja Tunj. PPh PNS</t>
  </si>
  <si>
    <t>WA.2378.EBA.994.001.DB.511125.000355</t>
  </si>
  <si>
    <t>000355</t>
  </si>
  <si>
    <t>000356. Belanja Tunj. Beras PNS</t>
  </si>
  <si>
    <t>WA.2378.EBA.994.001.DB.511126.000356</t>
  </si>
  <si>
    <t>000357. Belanja Uang Makan PNS</t>
  </si>
  <si>
    <t>WA.2378.EBA.994.001.DB.511129.000357</t>
  </si>
  <si>
    <t>000358. Belanja Tunjangan Umum PNS</t>
  </si>
  <si>
    <t>WA.2378.EBA.994.001.DB.511151.000358</t>
  </si>
  <si>
    <t>000358</t>
  </si>
  <si>
    <t>000359. Uang Lembur dan Uang Makan Lembur</t>
  </si>
  <si>
    <t>WA.2378.EBA.994.001.DB.512211.000359</t>
  </si>
  <si>
    <t>000360. Belanja Pegawai (Tunjangan Khusus/Kegiatan/Kinerja)</t>
  </si>
  <si>
    <t>WA.2378.EBA.994.001.DB.512411.000360</t>
  </si>
  <si>
    <t>000360</t>
  </si>
  <si>
    <t>000361. Jamuan/Penerimaan Tamu/Rapat</t>
  </si>
  <si>
    <t>WA.2378.EBA.994.002.AA.521111.000361</t>
  </si>
  <si>
    <t>000361</t>
  </si>
  <si>
    <t>000362. cetakan,Penjilidan dan laminasi lingkup Pusat BRSDM KP</t>
  </si>
  <si>
    <t>WA.2378.EBA.994.002.AA.521111.000362</t>
  </si>
  <si>
    <t>000362</t>
  </si>
  <si>
    <t>000363. Belanja Pengaturan Estetika Kantor lingkup Pusat BRSDM KP</t>
  </si>
  <si>
    <t>WA.2378.EBA.994.002.AA.521111.000363</t>
  </si>
  <si>
    <t>000363</t>
  </si>
  <si>
    <t>000364. Pencetakan Balnko,amplop dan kop surat lingkup pusat BRSDMKP</t>
  </si>
  <si>
    <t>WA.2378.EBA.994.002.AA.521111.000364</t>
  </si>
  <si>
    <t>000364</t>
  </si>
  <si>
    <t>000365. Keperluan sehari-hari pegawai</t>
  </si>
  <si>
    <t>WA.2378.EBA.994.002.AA.521111.000365</t>
  </si>
  <si>
    <t>000365</t>
  </si>
  <si>
    <t>000366. Pencetakan bahan sosialisasi pengembangan SDM KP</t>
  </si>
  <si>
    <t>WA.2378.EBA.994.002.AA.521111.000366</t>
  </si>
  <si>
    <t>000366</t>
  </si>
  <si>
    <t>000367. Langganan Majalah dan surat kabar</t>
  </si>
  <si>
    <t>WA.2378.EBA.994.002.AA.521111.000367</t>
  </si>
  <si>
    <t>000367</t>
  </si>
  <si>
    <t>000368. Pengadaan Pakaian Dinas Pegawai BRSDM (2 STELL x 130 ORG)</t>
  </si>
  <si>
    <t>WA.2378.EBA.994.002.AA.521119.000368</t>
  </si>
  <si>
    <t>000368</t>
  </si>
  <si>
    <t>000369. Keperluan ATK lingkup Sekretariat BRSDM KP</t>
  </si>
  <si>
    <t>WA.2378.EBA.994.002.AA.521811.000369</t>
  </si>
  <si>
    <t>000369</t>
  </si>
  <si>
    <t>000370. Keperluan Bahan Komputer lingkup Sekretariat BRSDM KP</t>
  </si>
  <si>
    <t>WA.2378.EBA.994.002.AA.521811.000370</t>
  </si>
  <si>
    <t>000370</t>
  </si>
  <si>
    <t>000371. Biaya peralatan perkantoran</t>
  </si>
  <si>
    <t>WA.2378.EBA.994.002.AA.521811.000371</t>
  </si>
  <si>
    <t>000371</t>
  </si>
  <si>
    <t>000372. Biaya Medical Ceck UP</t>
  </si>
  <si>
    <t>WA.2378.EBA.994.002.AA.522191.000372</t>
  </si>
  <si>
    <t>000372</t>
  </si>
  <si>
    <t>000373. Biaya Jasa instruktur Senam</t>
  </si>
  <si>
    <t>WA.2378.EBA.994.002.AA.522191.000373</t>
  </si>
  <si>
    <t>000373</t>
  </si>
  <si>
    <t>000374. Langganan Daya dan Jasa di GMB III lantai 6 dan 7</t>
  </si>
  <si>
    <t>WA.2378.EBA.994.002.AB.521111.000374</t>
  </si>
  <si>
    <t>000374</t>
  </si>
  <si>
    <t>000375. Pengiriman Surat dan Dokumen /Barang lainnya BRSDM</t>
  </si>
  <si>
    <t>WA.2378.EBA.994.002.AB.521114.000375</t>
  </si>
  <si>
    <t>000375</t>
  </si>
  <si>
    <t>000376. Sewa mesin fotocopy  2 UNIT x 12 BLN</t>
  </si>
  <si>
    <t>WA.2378.EBA.994.002.AB.522141.000376</t>
  </si>
  <si>
    <t>000376</t>
  </si>
  <si>
    <t>000377. Sewa kendaraan opersional  2 UNIT x 12 BULAN</t>
  </si>
  <si>
    <t>WA.2378.EBA.994.002.AB.522141.000377</t>
  </si>
  <si>
    <t>000377</t>
  </si>
  <si>
    <t>000378. Pengadaan Paket APD, Hand sanitizer dan pencegahan penyebaran covid lainnya</t>
  </si>
  <si>
    <t>WA.2378.EBA.994.002.AC.521131.000378</t>
  </si>
  <si>
    <t>000378</t>
  </si>
  <si>
    <t>000379. Pengadaan Lisensi aplikasi Video Converence dan langganannya</t>
  </si>
  <si>
    <t>WA.2378.EBA.994.002.AC.521131.000379</t>
  </si>
  <si>
    <t>000379</t>
  </si>
  <si>
    <t>000380. Rapid antigen/swab PCR</t>
  </si>
  <si>
    <t>WA.2378.EBA.994.002.AC.521131.000380</t>
  </si>
  <si>
    <t>000380</t>
  </si>
  <si>
    <t>000381. Pemeliharaan Gedung Arsip</t>
  </si>
  <si>
    <t>WA.2378.EBA.994.002.AC.523111.000381</t>
  </si>
  <si>
    <t>000381</t>
  </si>
  <si>
    <t>000382. Laptop/Nonebook</t>
  </si>
  <si>
    <t>WA.2378.EBA.994.002.AC.523121.000382</t>
  </si>
  <si>
    <t>000382</t>
  </si>
  <si>
    <t>000383. Peralatan Meubeulair (Lemari, Kursi, cubical)</t>
  </si>
  <si>
    <t>WA.2378.EBA.994.002.AC.523121.000383</t>
  </si>
  <si>
    <t>000383</t>
  </si>
  <si>
    <t>000384. Perawatan Barang Inventaris Kantor</t>
  </si>
  <si>
    <t>WA.2378.EBA.994.002.AC.523121.000384</t>
  </si>
  <si>
    <t>000384</t>
  </si>
  <si>
    <t>000385. Instalasi Mekanikal Elektrikal Gedung Arsip</t>
  </si>
  <si>
    <t>WA.2378.EBA.994.002.AC.523121.000385</t>
  </si>
  <si>
    <t>000385</t>
  </si>
  <si>
    <t>000386. Pemeliharaan Peralatan Studio dan komunikasi</t>
  </si>
  <si>
    <t>WA.2378.EBA.994.002.AC.523121.000386</t>
  </si>
  <si>
    <t>000386</t>
  </si>
  <si>
    <t>000388. Perawatan kendaraan pejabat eselon I</t>
  </si>
  <si>
    <t>WA.2378.EBA.994.002.AC.523121.000388</t>
  </si>
  <si>
    <t>000388</t>
  </si>
  <si>
    <t>000389. Perawatan kendaraan pejabat eselon II</t>
  </si>
  <si>
    <t>WA.2378.EBA.994.002.AC.523121.000389</t>
  </si>
  <si>
    <t>000389</t>
  </si>
  <si>
    <t>000390. Perawatan kendaraan roda 4</t>
  </si>
  <si>
    <t>WA.2378.EBA.994.002.AC.523121.000390</t>
  </si>
  <si>
    <t>000390</t>
  </si>
  <si>
    <t>000391. Operasional Kendaraan Roda 4 (sewa)</t>
  </si>
  <si>
    <t>WA.2378.EBA.994.002.AC.523121.000391</t>
  </si>
  <si>
    <t>000391</t>
  </si>
  <si>
    <t>000393. Komputer PC</t>
  </si>
  <si>
    <t>WA.2378.EBA.994.002.AC.523121.000393</t>
  </si>
  <si>
    <t>000393</t>
  </si>
  <si>
    <t>000394. Perawatan kendaraan bermotor roda 2</t>
  </si>
  <si>
    <t>WA.2378.EBA.994.002.AC.523121.000394</t>
  </si>
  <si>
    <t>000394</t>
  </si>
  <si>
    <t>000395. Printer</t>
  </si>
  <si>
    <t>WA.2378.EBA.994.002.AC.523121.000395</t>
  </si>
  <si>
    <t>000395</t>
  </si>
  <si>
    <t>000396. LCD</t>
  </si>
  <si>
    <t>WA.2378.EBA.994.002.AC.523121.000396</t>
  </si>
  <si>
    <t>000396</t>
  </si>
  <si>
    <t>000397. scanner</t>
  </si>
  <si>
    <t>WA.2378.EBA.994.002.AC.523121.000397</t>
  </si>
  <si>
    <t>000397</t>
  </si>
  <si>
    <t>000398. handycam</t>
  </si>
  <si>
    <t>WA.2378.EBA.994.002.AC.523121.000398</t>
  </si>
  <si>
    <t>000398</t>
  </si>
  <si>
    <t>000399. CCTV</t>
  </si>
  <si>
    <t>WA.2378.EBA.994.002.AC.523121.000399</t>
  </si>
  <si>
    <t>000399</t>
  </si>
  <si>
    <t>000400. Wireless</t>
  </si>
  <si>
    <t>WA.2378.EBA.994.002.AC.523121.000400</t>
  </si>
  <si>
    <t>000400</t>
  </si>
  <si>
    <t>000401. Kamera digital</t>
  </si>
  <si>
    <t>WA.2378.EBA.994.002.AC.523121.000401</t>
  </si>
  <si>
    <t>000401</t>
  </si>
  <si>
    <t>000402. Pemeliharaan pengharum ruangan</t>
  </si>
  <si>
    <t>WA.2378.EBA.994.002.AC.523199.000402</t>
  </si>
  <si>
    <t>000402</t>
  </si>
  <si>
    <t>000403. Fumigasi gedung arsip depok</t>
  </si>
  <si>
    <t>WA.2378.EBA.994.002.AC.523199.000403</t>
  </si>
  <si>
    <t>000403</t>
  </si>
  <si>
    <t>000404. Pemeliharaan aquarium gedung kantor GMB III  2 UNIT x 12 BLN</t>
  </si>
  <si>
    <t>WA.2378.EBA.994.002.AC.523199.000404</t>
  </si>
  <si>
    <t>000404</t>
  </si>
  <si>
    <t>000405. Pramubakti/PelaksanaPramubakti  38 ORG x 13 BLN</t>
  </si>
  <si>
    <t>WA.2378.EBA.994.002.AD.521111.000405</t>
  </si>
  <si>
    <t>000405</t>
  </si>
  <si>
    <t>000406. Pengemudi  6 ORG x 13 BLN</t>
  </si>
  <si>
    <t>WA.2378.EBA.994.002.AD.521111.000406</t>
  </si>
  <si>
    <t>000406</t>
  </si>
  <si>
    <t>000407. iuran bpjs ketenagakerjaan pramubakti 38 orang x 12 bulan</t>
  </si>
  <si>
    <t>WA.2378.EBA.994.002.AD.521111.000407</t>
  </si>
  <si>
    <t>000407</t>
  </si>
  <si>
    <t>000408. iuran bpjs ketenagakerjaan pengemudi 4 orang x 12 bulan</t>
  </si>
  <si>
    <t>WA.2378.EBA.994.002.AD.521111.000408</t>
  </si>
  <si>
    <t>000408</t>
  </si>
  <si>
    <t>000410. Honorarium pejabat penguji tagihan penandatanganan spm (pagu dana di atas Rp.75 miliar s.d. arap.100 miliar)</t>
  </si>
  <si>
    <t>WA.2378.EBA.994.002.AD.521115.000410</t>
  </si>
  <si>
    <t>000410</t>
  </si>
  <si>
    <t>000411. Honorarium pejabat kuasa pengguna anggaran (pagu dana diatas Rp75 miliar s.d Rp100 miliar)</t>
  </si>
  <si>
    <t>WA.2378.EBA.994.002.AD.521115.000411</t>
  </si>
  <si>
    <t>000411</t>
  </si>
  <si>
    <t>000412. honorarium bendahara pengeluaran (pagu dana di atas Rp75 miliar s.d Rp100 miliar)</t>
  </si>
  <si>
    <t>WA.2378.EBA.994.002.AD.521115.000412</t>
  </si>
  <si>
    <t>000412</t>
  </si>
  <si>
    <t>000413. honorarium pejabat pembuat komitmen (pagu dana di atas Rp50 miliar s.d Rp75 miliar)</t>
  </si>
  <si>
    <t>WA.2378.EBA.994.002.AD.521115.000413</t>
  </si>
  <si>
    <t>000413</t>
  </si>
  <si>
    <t>000414. honorarium staf pembantu KPA (pagu dana di atas Rp50 miliar s.d Rp75 miliar) 2 orang x 12 bulan</t>
  </si>
  <si>
    <t>WA.2378.EBA.994.002.AD.521115.000414</t>
  </si>
  <si>
    <t>000414</t>
  </si>
  <si>
    <t>000415. honorarium staf pembantu PPK (pagu dana di atas Rp50 miliar s.d Rp75 miliar) 2 orang x 12 bulan</t>
  </si>
  <si>
    <t>WA.2378.EBA.994.002.AD.521115.000415</t>
  </si>
  <si>
    <t>000415</t>
  </si>
  <si>
    <t>000417. Honorarium Penanggung Jawab (UAPPA/Barang)</t>
  </si>
  <si>
    <t>WA.2378.EBA.994.002.AD.521115.000417</t>
  </si>
  <si>
    <t>000417</t>
  </si>
  <si>
    <t>000418. Honorarium Ketua (UAPPA/Barang)</t>
  </si>
  <si>
    <t>WA.2378.EBA.994.002.AD.521115.000418</t>
  </si>
  <si>
    <t>000418</t>
  </si>
  <si>
    <t>000419. Honorarium Koordinator (UAPPA/Barang)</t>
  </si>
  <si>
    <t>WA.2378.EBA.994.002.AD.521115.000419</t>
  </si>
  <si>
    <t>000419</t>
  </si>
  <si>
    <t>000420. BPP Kepegawaian (pagu dana di atas  Rp25 miliar s.d. Rp50 miliar)</t>
  </si>
  <si>
    <t>WA.2378.EBA.994.002.AD.521115.000420</t>
  </si>
  <si>
    <t>000420</t>
  </si>
  <si>
    <t>WA.2378.EBA.994.002.AD.521115.000421</t>
  </si>
  <si>
    <t>000421</t>
  </si>
  <si>
    <t>000423. Honorarium Penanggung Jawab (UAPPA/Barang-EI)</t>
  </si>
  <si>
    <t>WA.2378.EBA.994.002.AD.521115.000423</t>
  </si>
  <si>
    <t>000423</t>
  </si>
  <si>
    <t>000424. Honorarium Koordinator (UAPPA/Barang-EI)</t>
  </si>
  <si>
    <t>WA.2378.EBA.994.002.AD.521115.000424</t>
  </si>
  <si>
    <t>000424</t>
  </si>
  <si>
    <t>000425. Honorarium Ketua (UAPPA/Barang-EI)</t>
  </si>
  <si>
    <t>WA.2378.EBA.994.002.AD.521115.000425</t>
  </si>
  <si>
    <t>000425</t>
  </si>
  <si>
    <t>000426. Honorarium Anggota (UAPPA/Barang-EI) 3 Orang x 12 Bulan</t>
  </si>
  <si>
    <t>WA.2378.EBA.994.002.AD.521115.000426</t>
  </si>
  <si>
    <t>000426</t>
  </si>
  <si>
    <t>000427. Pembuat Daftar Gaji (pagu dana di atas  Rp10 miliar s.d. Rp25 miliar)</t>
  </si>
  <si>
    <t>WA.2378.EBA.994.002.AD.521115.000427</t>
  </si>
  <si>
    <t>000427</t>
  </si>
  <si>
    <t>000428. Honorarium Pengurus/Penyimpan Bmn Tingkat Kuasa Pengguna Barang 1 Orang x 12 Bulan</t>
  </si>
  <si>
    <t>WA.2378.EBA.994.002.AD.521115.000428</t>
  </si>
  <si>
    <t>000428</t>
  </si>
  <si>
    <t>000429. Honorarium Pejabat Pengadaan Barang/Jasa 1 Orang x 12 Bulan</t>
  </si>
  <si>
    <t>WA.2378.EBA.994.002.AD.521115.000429</t>
  </si>
  <si>
    <t>000429</t>
  </si>
  <si>
    <t>000430. Honorarium Panitia Pengadaan Barang  (Non Konstruksi)pagu pengadaan di atas  Rp250 juta s.d. Rp500 juta</t>
  </si>
  <si>
    <t>WA.2378.EBA.994.002.AD.521115.000430</t>
  </si>
  <si>
    <t>000430</t>
  </si>
  <si>
    <t>000431. Panitia pengadaan jasa non konstruksi (pagu diatas 100 jt sd 250 jt)</t>
  </si>
  <si>
    <t>WA.2378.EBA.994.002.AD.521115.000431</t>
  </si>
  <si>
    <t>000431</t>
  </si>
  <si>
    <t>000432. Panitia pengadaan jasa non konstruksi (pagu diatas 250 jt sd 500 jt)</t>
  </si>
  <si>
    <t>WA.2378.EBA.994.002.AD.521115.000432</t>
  </si>
  <si>
    <t>000432</t>
  </si>
  <si>
    <t>000434. Pencetakan kertas kendali belanja</t>
  </si>
  <si>
    <t>WA.2378.EBA.994.002.AD.521211.000434</t>
  </si>
  <si>
    <t>000434</t>
  </si>
  <si>
    <t>000435. Pencetakan penggandaan cetak jilid dokumen</t>
  </si>
  <si>
    <t>WA.2378.EBA.994.002.AD.521211.000435</t>
  </si>
  <si>
    <t>000435</t>
  </si>
  <si>
    <t>000436. Penggandaan draft laporan satker</t>
  </si>
  <si>
    <t>WA.2378.EBA.994.002.AD.521211.000436</t>
  </si>
  <si>
    <t>000436</t>
  </si>
  <si>
    <t>000437. Barang operasional satker ATK dan Bahan Komputer</t>
  </si>
  <si>
    <t>WA.2378.EBA.994.002.AD.521811.000437</t>
  </si>
  <si>
    <t>000437</t>
  </si>
  <si>
    <t>000438. Iuran Sampah</t>
  </si>
  <si>
    <t>WA.2378.EBA.994.002.BA.521111.000438</t>
  </si>
  <si>
    <t>000438</t>
  </si>
  <si>
    <t>000439. Biaya Satpam</t>
  </si>
  <si>
    <t>WA.2378.EBA.994.002.BA.521111.000439</t>
  </si>
  <si>
    <t>000439</t>
  </si>
  <si>
    <t>000440. Biaya Clening Service</t>
  </si>
  <si>
    <t>WA.2378.EBA.994.002.BA.521111.000440</t>
  </si>
  <si>
    <t>000440</t>
  </si>
  <si>
    <t>000441. Langganan Listrik gedung ancol 1 dan 2</t>
  </si>
  <si>
    <t>WA.2378.EBA.994.002.BB.522111.000441</t>
  </si>
  <si>
    <t>000441</t>
  </si>
  <si>
    <t>000442. Langganan Telepon gedung ancol 1 dan 2</t>
  </si>
  <si>
    <t>WA.2378.EBA.994.002.BB.522112.000442</t>
  </si>
  <si>
    <t>000442</t>
  </si>
  <si>
    <t>000443. Langganan air gedung ancol 1 dan 2</t>
  </si>
  <si>
    <t>WA.2378.EBA.994.002.BB.522113.000443</t>
  </si>
  <si>
    <t>000443</t>
  </si>
  <si>
    <t>000444. Langganan Bandwitch gedung ancol 1 dan 2</t>
  </si>
  <si>
    <t>WA.2378.EBA.994.002.BB.522119.000444</t>
  </si>
  <si>
    <t>000444</t>
  </si>
  <si>
    <t>000445. Perawatan dan pemeliharaan rodent control/hama tikus</t>
  </si>
  <si>
    <t>WA.2378.EBA.994.002.BC.521119.000445</t>
  </si>
  <si>
    <t>000445</t>
  </si>
  <si>
    <t>000446. Pemeliharaan pengharum ruangan</t>
  </si>
  <si>
    <t>WA.2378.EBA.994.002.BC.521119.000446</t>
  </si>
  <si>
    <t>000446</t>
  </si>
  <si>
    <t>000447. Pemeliharaan Gedung Kantor BRSDM I dan II</t>
  </si>
  <si>
    <t>WA.2378.EBA.994.002.BC.523111.000447</t>
  </si>
  <si>
    <t>000447</t>
  </si>
  <si>
    <t>000448. LCD</t>
  </si>
  <si>
    <t>WA.2378.EBA.994.002.BC.523121.000448</t>
  </si>
  <si>
    <t>000448</t>
  </si>
  <si>
    <t>000449. Exhaouse Gedung BRSDM I dan II</t>
  </si>
  <si>
    <t>WA.2378.EBA.994.002.BC.523121.000449</t>
  </si>
  <si>
    <t>000449</t>
  </si>
  <si>
    <t>000450. Panel Lisrik Distribusi Gedung BRSDM I dan II, Penggantian Kapasitor Bank, Gardu Listrik BRSDM Ancol</t>
  </si>
  <si>
    <t>WA.2378.EBA.994.002.BC.523121.000450</t>
  </si>
  <si>
    <t>000450</t>
  </si>
  <si>
    <t>000451. Lift Gedung  BRSDM Ancol I dan II</t>
  </si>
  <si>
    <t>WA.2378.EBA.994.002.BC.523121.000451</t>
  </si>
  <si>
    <t>000451</t>
  </si>
  <si>
    <t>000452. Perawatan Genset</t>
  </si>
  <si>
    <t>WA.2378.EBA.994.002.BC.523121.000452</t>
  </si>
  <si>
    <t>000452</t>
  </si>
  <si>
    <t>000453. Hydran Gedung BRSDM I dan II Ancol</t>
  </si>
  <si>
    <t>WA.2378.EBA.994.002.BC.523121.000453</t>
  </si>
  <si>
    <t>000453</t>
  </si>
  <si>
    <t>000454. Fire Alarm Gedung BRSDM I dan II Ancol</t>
  </si>
  <si>
    <t>WA.2378.EBA.994.002.BC.523121.000454</t>
  </si>
  <si>
    <t>000454</t>
  </si>
  <si>
    <t>000455. Peralatan Olah Raga</t>
  </si>
  <si>
    <t>WA.2378.EBA.994.002.BC.523121.000455</t>
  </si>
  <si>
    <t>000455</t>
  </si>
  <si>
    <t>000456. Pemeliharaan Infrastrukur Integrasi Sistem Gedung BRSDM Ancol</t>
  </si>
  <si>
    <t>WA.2378.EBA.994.002.BC.523121.000456</t>
  </si>
  <si>
    <t>000456</t>
  </si>
  <si>
    <t>000457. Pemeliharaan Gedung APAR BRSDM Ancol</t>
  </si>
  <si>
    <t>WA.2378.EBA.994.002.BC.523121.000457</t>
  </si>
  <si>
    <t>000457</t>
  </si>
  <si>
    <t>000458. Perawatan kendaraan roda 4</t>
  </si>
  <si>
    <t>WA.2378.EBA.994.002.BC.523121.000458</t>
  </si>
  <si>
    <t>000458</t>
  </si>
  <si>
    <t>000459. CCTV</t>
  </si>
  <si>
    <t>WA.2378.EBA.994.002.BC.523121.000459</t>
  </si>
  <si>
    <t>000459</t>
  </si>
  <si>
    <t>000460. Perawatan Kendaraan roda 6</t>
  </si>
  <si>
    <t>WA.2378.EBA.994.002.BC.523121.000460</t>
  </si>
  <si>
    <t>000460</t>
  </si>
  <si>
    <t>000461. Papan Visual</t>
  </si>
  <si>
    <t>WA.2378.EBA.994.002.BC.523121.000461</t>
  </si>
  <si>
    <t>000461</t>
  </si>
  <si>
    <t>000463. Pemeliharaan jaringan internet ancol</t>
  </si>
  <si>
    <t>WA.2378.EBA.994.002.BC.523121.000463</t>
  </si>
  <si>
    <t>000463</t>
  </si>
  <si>
    <t>000464. Pemeliharaan AC Central Gedung BRSDM Ancol</t>
  </si>
  <si>
    <t>WA.2378.EBA.994.002.BC.523121.000464</t>
  </si>
  <si>
    <t>000464</t>
  </si>
  <si>
    <t>000465. Perawatan AC Split Gedung BRSDM Ancol</t>
  </si>
  <si>
    <t>WA.2378.EBA.994.002.BC.523121.000465</t>
  </si>
  <si>
    <t>000465</t>
  </si>
  <si>
    <t>000466. Instalasi mekanikal eletrik Gedung BRSDM I dan II</t>
  </si>
  <si>
    <t>WA.2378.EBA.994.002.BC.523121.000466</t>
  </si>
  <si>
    <t>000466</t>
  </si>
  <si>
    <t>000467. Instalasi Air Gedung Ancol I dan II</t>
  </si>
  <si>
    <t>WA.2378.EBA.994.002.BC.523121.000467</t>
  </si>
  <si>
    <t>000467</t>
  </si>
  <si>
    <t>000468. Perawatan kolam BRSDM</t>
  </si>
  <si>
    <t>WA.2378.EBA.994.002.BC.523199.000468</t>
  </si>
  <si>
    <t>000468</t>
  </si>
  <si>
    <t>000469. Pengendalian Hama Rayap gedung BRSDM</t>
  </si>
  <si>
    <t>WA.2378.EBA.994.002.BC.523199.000469</t>
  </si>
  <si>
    <t>000469</t>
  </si>
  <si>
    <t>000470. Pemeliharaan aquarium BRSDM Ancol  6 UNIT x 12 BLN</t>
  </si>
  <si>
    <t>WA.2378.EBA.994.002.BC.523199.000470</t>
  </si>
  <si>
    <t>000470</t>
  </si>
  <si>
    <t>000471. Penyemprotan disinfektan/DBD Gedung Kantor</t>
  </si>
  <si>
    <t>WA.2378.EBA.994.002.BC.523199.000471</t>
  </si>
  <si>
    <t>000471</t>
  </si>
  <si>
    <t>000472. Keperluan sehari hari perkantoran</t>
  </si>
  <si>
    <t>WA.2378.EBA.994.002.DA.521111.000472</t>
  </si>
  <si>
    <t>000472</t>
  </si>
  <si>
    <t>000473. Pramubakti (15 org x 13 bulan)</t>
  </si>
  <si>
    <t>WA.2378.EBA.994.002.DA.521111.000473</t>
  </si>
  <si>
    <t>000473</t>
  </si>
  <si>
    <t>000474. Pengemudi (1 org x 13 bulan)</t>
  </si>
  <si>
    <t>WA.2378.EBA.994.002.DA.521111.000474</t>
  </si>
  <si>
    <t>000474</t>
  </si>
  <si>
    <t>000475. Jaminan Tenaga Kerja Pramubakti (15 org x 12 bulan)</t>
  </si>
  <si>
    <t>WA.2378.EBA.994.002.DA.521111.000475</t>
  </si>
  <si>
    <t>000475</t>
  </si>
  <si>
    <t>000476. Jaminan Tenaga Kerja Pengemudi (1 org x 12 bulan)</t>
  </si>
  <si>
    <t>WA.2378.EBA.994.002.DA.521111.000476</t>
  </si>
  <si>
    <t>000476</t>
  </si>
  <si>
    <t>000477. biaya tol pimpinan</t>
  </si>
  <si>
    <t>WA.2378.EBA.994.002.DA.521119.000477</t>
  </si>
  <si>
    <t>000477</t>
  </si>
  <si>
    <t>000478. Bahan Pencegahan Penularan Covid 19 ( 50 peg x 2 kali)</t>
  </si>
  <si>
    <t>WA.2378.EBA.994.002.DA.521131.000478</t>
  </si>
  <si>
    <t>000478</t>
  </si>
  <si>
    <t>000479. Bahan Komputer</t>
  </si>
  <si>
    <t>WA.2378.EBA.994.002.DA.521811.000479</t>
  </si>
  <si>
    <t>000479</t>
  </si>
  <si>
    <t>000480. ATK</t>
  </si>
  <si>
    <t>WA.2378.EBA.994.002.DA.521811.000480</t>
  </si>
  <si>
    <t>000480</t>
  </si>
  <si>
    <t>000481. Pencetakan sertifikat pelatihan 2 paket</t>
  </si>
  <si>
    <t>WA.2378.EBA.994.002.DA.521811.000481</t>
  </si>
  <si>
    <t>000481</t>
  </si>
  <si>
    <t>000482. Pencetakan kop surat dan amplop</t>
  </si>
  <si>
    <t>WA.2378.EBA.994.002.DA.521811.000482</t>
  </si>
  <si>
    <t>000482</t>
  </si>
  <si>
    <t>000483. Pengolah data dan informasi</t>
  </si>
  <si>
    <t>WA.2378.EBA.994.002.DA.522191.000483</t>
  </si>
  <si>
    <t>000483</t>
  </si>
  <si>
    <t>000484. Pengolah Bahan Publikasi</t>
  </si>
  <si>
    <t>WA.2378.EBA.994.002.DA.522191.000484</t>
  </si>
  <si>
    <t>000484</t>
  </si>
  <si>
    <t>000485. Pengiriman Surat dinas</t>
  </si>
  <si>
    <t>WA.2378.EBA.994.002.DB.521114.000485</t>
  </si>
  <si>
    <t>000485</t>
  </si>
  <si>
    <t>000486. Langganan Lisensi Aplikasi Video Conference kapasitas 1000 partisipan ( 1 akun x 12 bulan)</t>
  </si>
  <si>
    <t>WA.2378.EBA.994.002.DB.521131.000486</t>
  </si>
  <si>
    <t>000486</t>
  </si>
  <si>
    <t>000487. Langganan Lisensi Aplikasi Video Conference kapasitas 100 partisipan ( 5 akun x 12 bulan)</t>
  </si>
  <si>
    <t>WA.2378.EBA.994.002.DB.521131.000487</t>
  </si>
  <si>
    <t>000487</t>
  </si>
  <si>
    <t>000488. Langganan Lisensi Media Komunikasi dan Publikasi</t>
  </si>
  <si>
    <t>WA.2378.EBA.994.002.DB.521131.000488</t>
  </si>
  <si>
    <t>000488</t>
  </si>
  <si>
    <t>000489. Sewa Mesin Fotokopi</t>
  </si>
  <si>
    <t>WA.2378.EBA.994.002.DB.522141.000489</t>
  </si>
  <si>
    <t>000489</t>
  </si>
  <si>
    <t>000490. Sewa Tanaman</t>
  </si>
  <si>
    <t>WA.2378.EBA.994.002.DB.522141.000490</t>
  </si>
  <si>
    <t>000490</t>
  </si>
  <si>
    <t>000491. Sewa Gudang Arsip</t>
  </si>
  <si>
    <t>WA.2378.EBA.994.002.DB.522141.000491</t>
  </si>
  <si>
    <t>000491</t>
  </si>
  <si>
    <t>000492. Sewa Kendaraan Roda 4 Pejabat Eselon II ( 1 unit x 12 bulan)</t>
  </si>
  <si>
    <t>WA.2378.EBA.994.002.DB.522141.000492</t>
  </si>
  <si>
    <t>000492</t>
  </si>
  <si>
    <t>000493. Pemeliharaan Aquarium (1 unit x 12 bulan)</t>
  </si>
  <si>
    <t>WA.2378.EBA.994.002.DB.523121.000493</t>
  </si>
  <si>
    <t>000493</t>
  </si>
  <si>
    <t>000494.  Laptop/Notebook</t>
  </si>
  <si>
    <t>WA.2378.EBA.994.002.DC.523121.000494</t>
  </si>
  <si>
    <t>000494</t>
  </si>
  <si>
    <t>000495. Komputer/PC</t>
  </si>
  <si>
    <t>WA.2378.EBA.994.002.DC.523121.000495</t>
  </si>
  <si>
    <t>000495</t>
  </si>
  <si>
    <t>000496. Printer</t>
  </si>
  <si>
    <t>WA.2378.EBA.994.002.DC.523121.000496</t>
  </si>
  <si>
    <t>000496</t>
  </si>
  <si>
    <t>000497. Operasional kendaraan roda 4 Pejabat Eselon II (sewa)</t>
  </si>
  <si>
    <t>WA.2378.EBA.994.002.DC.523121.000497</t>
  </si>
  <si>
    <t>000497</t>
  </si>
  <si>
    <t>000498. Perawatan kendaraan roda 4</t>
  </si>
  <si>
    <t>WA.2378.EBA.994.002.DC.523121.000498</t>
  </si>
  <si>
    <t>000498</t>
  </si>
  <si>
    <t>000499. Perawatan kendaraan roda 2</t>
  </si>
  <si>
    <t>WA.2378.EBA.994.002.DC.523121.000499</t>
  </si>
  <si>
    <t>000499</t>
  </si>
  <si>
    <t>000500. Perbaikan peralatan kantor</t>
  </si>
  <si>
    <t>WA.2378.EBA.994.002.DC.523121.000500</t>
  </si>
  <si>
    <t>000500</t>
  </si>
  <si>
    <t>000501. Perbaikan CCTV</t>
  </si>
  <si>
    <t>WA.2378.EBA.994.002.DC.523121.000501</t>
  </si>
  <si>
    <t>000501</t>
  </si>
  <si>
    <t>000502. Snack/Makan Rapat Jamuan</t>
  </si>
  <si>
    <t>WA.2378.EBA.994.002.DD.521111.000502</t>
  </si>
  <si>
    <t>000502</t>
  </si>
  <si>
    <t>000503. Honorarium Pejabat Pembuat Komitmen (pagu dana di atas  Rp10 miliar s.d. Rp25 miliar)</t>
  </si>
  <si>
    <t>WA.2378.EBA.994.002.DD.521115.000503</t>
  </si>
  <si>
    <t>000503</t>
  </si>
  <si>
    <t>000504. Honorarium Staf  Pembantu PPK pagu dana di atas  Rp10 miliar s.d. Rp25 miliar (2 Orang x 12 BUlan)</t>
  </si>
  <si>
    <t>WA.2378.EBA.994.002.DD.521115.000504</t>
  </si>
  <si>
    <t>000504</t>
  </si>
  <si>
    <t>000505. BPP (pagu dana di atas  Rp10 miliar s.d. Rp25 miliar)</t>
  </si>
  <si>
    <t>WA.2378.EBA.994.002.DD.521115.000505</t>
  </si>
  <si>
    <t>000505</t>
  </si>
  <si>
    <t>000506.  Honorarium Pejabat Pengadaan Barang dan Jasa</t>
  </si>
  <si>
    <t>WA.2378.EBA.994.002.DD.521115.000506</t>
  </si>
  <si>
    <t>000506</t>
  </si>
  <si>
    <t>000507.  Pakaian dinas Pegawai ( 34 peg x 2 stell)</t>
  </si>
  <si>
    <t>WA.2378.EBA.994.002.DD.521119.000507</t>
  </si>
  <si>
    <t>000507</t>
  </si>
  <si>
    <t>000508.  Pakaian dinas Pramubakti dan pengemudi ( 16 peg x 2 stell)</t>
  </si>
  <si>
    <t>WA.2378.EBA.994.002.DD.521119.000508</t>
  </si>
  <si>
    <t>000508</t>
  </si>
  <si>
    <t>000509. Keperluan sehari hari perkantoran</t>
  </si>
  <si>
    <t>WA.2378.EBA.994.002.GA.521111.000509</t>
  </si>
  <si>
    <t>000509</t>
  </si>
  <si>
    <t>000510. Uang Lembur PPNPN</t>
  </si>
  <si>
    <t>WA.2378.EBA.994.002.GA.521111.000510</t>
  </si>
  <si>
    <t>000510</t>
  </si>
  <si>
    <t>000511. Jamuan</t>
  </si>
  <si>
    <t>WA.2378.EBA.994.002.GA.521111.000511</t>
  </si>
  <si>
    <t>000511</t>
  </si>
  <si>
    <t>000512. Pramubakti (12 org x 12 bulan)</t>
  </si>
  <si>
    <t>WA.2378.EBA.994.002.GA.521111.000512</t>
  </si>
  <si>
    <t>000512</t>
  </si>
  <si>
    <t>000513. Pengemudi (1 org x 12 bulan)</t>
  </si>
  <si>
    <t>WA.2378.EBA.994.002.GA.521111.000513</t>
  </si>
  <si>
    <t>000513</t>
  </si>
  <si>
    <t>000514. BPJS Ketenagakerjaan Pengemudi dan Pramubhakti</t>
  </si>
  <si>
    <t>WA.2378.EBA.994.002.GA.521111.000514</t>
  </si>
  <si>
    <t>000514</t>
  </si>
  <si>
    <t>000515. Pencetakan/Publikasi</t>
  </si>
  <si>
    <t>WA.2378.EBA.994.002.GA.521111.000515</t>
  </si>
  <si>
    <t>000515</t>
  </si>
  <si>
    <t>000516. Langganan Majalah dan Surat Kabar</t>
  </si>
  <si>
    <t>WA.2378.EBA.994.002.GA.521111.000516</t>
  </si>
  <si>
    <t>000516</t>
  </si>
  <si>
    <t>000517. Langganan biaya video conference dan Zoho</t>
  </si>
  <si>
    <t>WA.2378.EBA.994.002.GA.521111.000517</t>
  </si>
  <si>
    <t>000517</t>
  </si>
  <si>
    <t>000518. Estetika Kantor dan Pengharum Ruangan</t>
  </si>
  <si>
    <t>WA.2378.EBA.994.002.GA.521111.000518</t>
  </si>
  <si>
    <t>000518</t>
  </si>
  <si>
    <t>000519. Masker, hand sanitizer, desinfektan, multivitami/suplemen (59 peg x 7 kali)</t>
  </si>
  <si>
    <t>WA.2378.EBA.994.002.GA.521131.000519</t>
  </si>
  <si>
    <t>000519</t>
  </si>
  <si>
    <t>000520. ATK</t>
  </si>
  <si>
    <t>WA.2378.EBA.994.002.GA.521811.000520</t>
  </si>
  <si>
    <t>000520</t>
  </si>
  <si>
    <t>000521. Bahan Komputer</t>
  </si>
  <si>
    <t>WA.2378.EBA.994.002.GA.521811.000521</t>
  </si>
  <si>
    <t>000521</t>
  </si>
  <si>
    <t>000522. Kertas Fotocopy A4</t>
  </si>
  <si>
    <t>WA.2378.EBA.994.002.GA.521811.000522</t>
  </si>
  <si>
    <t>000522</t>
  </si>
  <si>
    <t>000523. Kertas Fotocopy F4</t>
  </si>
  <si>
    <t>WA.2378.EBA.994.002.GA.521811.000523</t>
  </si>
  <si>
    <t>000523</t>
  </si>
  <si>
    <t>000524. Kertas Kop A4 (4 warna)</t>
  </si>
  <si>
    <t>WA.2378.EBA.994.002.GA.521811.000524</t>
  </si>
  <si>
    <t>000524</t>
  </si>
  <si>
    <t>000525. Kertas Kop F4 (4 warna)</t>
  </si>
  <si>
    <t>WA.2378.EBA.994.002.GA.521811.000525</t>
  </si>
  <si>
    <t>000525</t>
  </si>
  <si>
    <t>000526. Amplop Kop Besar</t>
  </si>
  <si>
    <t>WA.2378.EBA.994.002.GA.521811.000526</t>
  </si>
  <si>
    <t>000526</t>
  </si>
  <si>
    <t>000527. Amplop Kop Kecil</t>
  </si>
  <si>
    <t>WA.2378.EBA.994.002.GA.521811.000527</t>
  </si>
  <si>
    <t>000527</t>
  </si>
  <si>
    <t>000528. Map Pusdik KP</t>
  </si>
  <si>
    <t>WA.2378.EBA.994.002.GA.521811.000528</t>
  </si>
  <si>
    <t>000528</t>
  </si>
  <si>
    <t>000529. Pengiriman surat dan dokumen/barang lainnya</t>
  </si>
  <si>
    <t>WA.2378.EBA.994.002.GB.521114.000529</t>
  </si>
  <si>
    <t>000529</t>
  </si>
  <si>
    <t>000530. Sewa Mesin Photocopy</t>
  </si>
  <si>
    <t>WA.2378.EBA.994.002.GB.522141.000530</t>
  </si>
  <si>
    <t>000530</t>
  </si>
  <si>
    <t>000531. Sewa Ruang Arsip dan Penyimpanan BMN</t>
  </si>
  <si>
    <t>WA.2378.EBA.994.002.GB.522141.000531</t>
  </si>
  <si>
    <t>000531</t>
  </si>
  <si>
    <t>000532. Pemeliharaan dan Operasional Kendaraan Pejabat Eselon II</t>
  </si>
  <si>
    <t>WA.2378.EBA.994.002.GC.523121.000532</t>
  </si>
  <si>
    <t>000532</t>
  </si>
  <si>
    <t>000533. Pemeliharaan dan Operasional Kendaraan Roda 4</t>
  </si>
  <si>
    <t>WA.2378.EBA.994.002.GC.523121.000533</t>
  </si>
  <si>
    <t>000533</t>
  </si>
  <si>
    <t>000534. Pemeliharaan dan Operasional Kendaraan Roda Dua</t>
  </si>
  <si>
    <t>WA.2378.EBA.994.002.GC.523121.000534</t>
  </si>
  <si>
    <t>000534</t>
  </si>
  <si>
    <t>000535. Laptop/Notebook</t>
  </si>
  <si>
    <t>WA.2378.EBA.994.002.GC.523121.000535</t>
  </si>
  <si>
    <t>000535</t>
  </si>
  <si>
    <t>000536. Komputer PC</t>
  </si>
  <si>
    <t>WA.2378.EBA.994.002.GC.523121.000536</t>
  </si>
  <si>
    <t>000536</t>
  </si>
  <si>
    <t>000537. Printer</t>
  </si>
  <si>
    <t>WA.2378.EBA.994.002.GC.523121.000537</t>
  </si>
  <si>
    <t>000537</t>
  </si>
  <si>
    <t>000538. LCD</t>
  </si>
  <si>
    <t>WA.2378.EBA.994.002.GC.523121.000538</t>
  </si>
  <si>
    <t>000538</t>
  </si>
  <si>
    <t>000539. Kamera</t>
  </si>
  <si>
    <t>WA.2378.EBA.994.002.GC.523121.000539</t>
  </si>
  <si>
    <t>000539</t>
  </si>
  <si>
    <t>000540. Perawatan Barang Inventaris Kantor</t>
  </si>
  <si>
    <t>WA.2378.EBA.994.002.GC.523121.000540</t>
  </si>
  <si>
    <t>000540</t>
  </si>
  <si>
    <t>000541. Pemeliharaan Aquarium (2 unit)</t>
  </si>
  <si>
    <t>WA.2378.EBA.994.002.GC.523199.000541</t>
  </si>
  <si>
    <t>000541</t>
  </si>
  <si>
    <t>000542. Pakaian Dinas Pegawai (59 orang x 2 stell)</t>
  </si>
  <si>
    <t>WA.2378.EBA.994.002.GD.521111.000542</t>
  </si>
  <si>
    <t>000542</t>
  </si>
  <si>
    <t>000543. PPK Pusat Pendiidikan</t>
  </si>
  <si>
    <t>WA.2378.EBA.994.002.GD.521115.000543</t>
  </si>
  <si>
    <t>000543</t>
  </si>
  <si>
    <t>000544. Anggota Tim Penghapusan BMN (3 ORANG x 1 KEG)</t>
  </si>
  <si>
    <t>WA.2378.EBA.994.002.GD.521115.000544</t>
  </si>
  <si>
    <t>000544</t>
  </si>
  <si>
    <t>000545. Bendahara Pengeluaran Pembantu (1 ORG x 12 BLN)</t>
  </si>
  <si>
    <t>WA.2378.EBA.994.002.GD.521115.000545</t>
  </si>
  <si>
    <t>000545</t>
  </si>
  <si>
    <t>000546. Staf Pengelola Keuangan KPA ( 1 ORG x 12 BLN)</t>
  </si>
  <si>
    <t>WA.2378.EBA.994.002.GD.521115.000546</t>
  </si>
  <si>
    <t>000546</t>
  </si>
  <si>
    <t>000547. Pejabat Pengadaan Barang dan Jasa (1 ORG x 12 BLN)</t>
  </si>
  <si>
    <t>WA.2378.EBA.994.002.GD.521115.000547</t>
  </si>
  <si>
    <t>000547</t>
  </si>
  <si>
    <t>000548. Penyimpan BMN Pembantu (1 ORG x 12 BLN)</t>
  </si>
  <si>
    <t>WA.2378.EBA.994.002.GD.521115.000548</t>
  </si>
  <si>
    <t>000548</t>
  </si>
  <si>
    <t>000549. Pengelola SAK Pembantu (1 ORG x 12 BLN)</t>
  </si>
  <si>
    <t>WA.2378.EBA.994.002.GD.521115.000549</t>
  </si>
  <si>
    <t>000549</t>
  </si>
  <si>
    <t>000550. Pengelola BMN Pembantu (1 ORG x 12 BLN)</t>
  </si>
  <si>
    <t>WA.2378.EBA.994.002.GD.521115.000550</t>
  </si>
  <si>
    <t>000550</t>
  </si>
  <si>
    <t>000551. Ketua Tim Penghapusan BMN</t>
  </si>
  <si>
    <t>WA.2378.EBA.994.002.GD.521115.000551</t>
  </si>
  <si>
    <t>000551</t>
  </si>
  <si>
    <t>000552. Sekretaris Tim Penghapusan BMN</t>
  </si>
  <si>
    <t>WA.2378.EBA.994.002.GD.521115.000552</t>
  </si>
  <si>
    <t>000552</t>
  </si>
  <si>
    <t>000783. Pengadaan Kendaraan Dinas operasional</t>
  </si>
  <si>
    <t>WA.2378.EBB.951.101.A.532111.000783</t>
  </si>
  <si>
    <t>000783</t>
  </si>
  <si>
    <t>000784. Pengadaan infrastruktur/Sarpras Command Center</t>
  </si>
  <si>
    <t>WA.2378.EBB.951.102.A.532111.000784</t>
  </si>
  <si>
    <t>000784</t>
  </si>
  <si>
    <t>000785. Revitalisasi sarana dan prasaran perkantoran</t>
  </si>
  <si>
    <t>WA.2378.EBB.951.102.A.532111.000785</t>
  </si>
  <si>
    <t>000785</t>
  </si>
  <si>
    <t>000786. Peralatan dan Meubelair Pusdik</t>
  </si>
  <si>
    <t>WA.2378.EBB.951.303.A.532111.000786</t>
  </si>
  <si>
    <t>000786</t>
  </si>
  <si>
    <t>000779. Pengadaan Meubelair kantor BRSDM Ancol</t>
  </si>
  <si>
    <t>WA.2378.EBB.971.102.A.533111.000779</t>
  </si>
  <si>
    <t>000779</t>
  </si>
  <si>
    <t>000780. Pengadaan Meubelair kantor BRSDM Gambir</t>
  </si>
  <si>
    <t>WA.2378.EBB.971.102.A.533111.000780</t>
  </si>
  <si>
    <t>000780</t>
  </si>
  <si>
    <t>000781.  Pembuatan/Penataan ruang kerja kantor BRSDM Ancol</t>
  </si>
  <si>
    <t>WA.2378.EBB.971.102.A.533111.000781</t>
  </si>
  <si>
    <t>000781</t>
  </si>
  <si>
    <t>000782.  Pembuatan/Penataan ruang kerja kantor BRSDM Gambir</t>
  </si>
  <si>
    <t>WA.2378.EBB.971.102.A.533111.000782</t>
  </si>
  <si>
    <t>000782</t>
  </si>
  <si>
    <t>000787.  Fotocopy/Penggandaan</t>
  </si>
  <si>
    <t>WA.2378.EBC.954.101.A.521211.000787</t>
  </si>
  <si>
    <t>000787</t>
  </si>
  <si>
    <t>000788. Tim Penguji Seleksi Calon Penerima Satyalancana</t>
  </si>
  <si>
    <t>WA.2378.EBC.954.101.A.521213.000788</t>
  </si>
  <si>
    <t>000788</t>
  </si>
  <si>
    <t>000789. Tim penguji Makalah Ujian Penyesuaian Ijazah</t>
  </si>
  <si>
    <t>WA.2378.EBC.954.101.A.521213.000789</t>
  </si>
  <si>
    <t>000789</t>
  </si>
  <si>
    <t>000790. Biaya Pemeriksaan Kesehatan Pegawai</t>
  </si>
  <si>
    <t>WA.2378.EBC.954.101.A.521219.000790</t>
  </si>
  <si>
    <t>000790</t>
  </si>
  <si>
    <t>000791. ATK</t>
  </si>
  <si>
    <t>WA.2378.EBC.954.101.A.521811.000791</t>
  </si>
  <si>
    <t>000791</t>
  </si>
  <si>
    <t>000792. Bahan Komputer</t>
  </si>
  <si>
    <t>WA.2378.EBC.954.101.A.521811.000792</t>
  </si>
  <si>
    <t>000792</t>
  </si>
  <si>
    <t>000793. Narasumber pejabat/setara eselon II</t>
  </si>
  <si>
    <t>WA.2378.EBC.954.101.A.522151.000793</t>
  </si>
  <si>
    <t>000793</t>
  </si>
  <si>
    <t>000794. Narasumber pejabat/setara eselon III</t>
  </si>
  <si>
    <t>WA.2378.EBC.954.101.A.522151.000794</t>
  </si>
  <si>
    <t>000794</t>
  </si>
  <si>
    <t>000795. Diklat Pejabat Fungsional Sekretariat dan Pusat</t>
  </si>
  <si>
    <t>WA.2378.EBC.954.101.A.522191.000795</t>
  </si>
  <si>
    <t>000795</t>
  </si>
  <si>
    <t>000796. Diklat Pegawai Pelaksana Sekretariat dan Pusat</t>
  </si>
  <si>
    <t>WA.2378.EBC.954.101.A.522191.000796</t>
  </si>
  <si>
    <t>000796</t>
  </si>
  <si>
    <t>000797. Dalam rangka Diklat Fungsional  Bimtek magang peingkatan kapasitas</t>
  </si>
  <si>
    <t>WA.2378.EBC.954.101.A.524111.000797</t>
  </si>
  <si>
    <t>000797</t>
  </si>
  <si>
    <t>000798. Dalam Rangka kegiatan Kepegawaian, Ujian,Kapasitas, Monev Tubel dan penghargaan Satyalancana</t>
  </si>
  <si>
    <t>WA.2378.EBC.954.101.A.524111.000798</t>
  </si>
  <si>
    <t>000798</t>
  </si>
  <si>
    <t>000799. Transportasi Lokal</t>
  </si>
  <si>
    <t>WA.2378.EBC.954.101.A.524114.000799</t>
  </si>
  <si>
    <t>000799</t>
  </si>
  <si>
    <t>000800. Perjalanan dalam kota lebih dari 8 Jam  6 ORANG x 5 KALI</t>
  </si>
  <si>
    <t>WA.2378.EBC.954.101.A.524114.000800</t>
  </si>
  <si>
    <t>000800</t>
  </si>
  <si>
    <t>000801. Perlengkapan Peserta  (130 org x 1 Kali)</t>
  </si>
  <si>
    <t>WA.2378.EBC.954.101.B.521211.000801</t>
  </si>
  <si>
    <t>000801</t>
  </si>
  <si>
    <t>000802. Penggandaan</t>
  </si>
  <si>
    <t>WA.2378.EBC.954.101.B.521211.000802</t>
  </si>
  <si>
    <t>000802</t>
  </si>
  <si>
    <t>000803. Kegiatan Capacity Building</t>
  </si>
  <si>
    <t>WA.2378.EBC.954.101.B.522191.000803</t>
  </si>
  <si>
    <t>000803</t>
  </si>
  <si>
    <t>000804. Perjalanan dinas dalam rangka peningkatan kapasitas pegawai (42 orang x 1 KALI)</t>
  </si>
  <si>
    <t>WA.2378.EBC.954.101.B.524111.000804</t>
  </si>
  <si>
    <t>000804</t>
  </si>
  <si>
    <t>000805. Penggandaan/Penjilidan</t>
  </si>
  <si>
    <t>WA.2378.EBC.954.102.A.521211.000805</t>
  </si>
  <si>
    <t>000805</t>
  </si>
  <si>
    <t>000806. Pencetakan Peraturan/Juknis</t>
  </si>
  <si>
    <t>WA.2378.EBC.954.102.A.521211.000806</t>
  </si>
  <si>
    <t>000806</t>
  </si>
  <si>
    <t>000807. Pencetakan Laporan Penilaian Angka Kredit</t>
  </si>
  <si>
    <t>WA.2378.EBC.954.102.A.521211.000807</t>
  </si>
  <si>
    <t>000807</t>
  </si>
  <si>
    <t>000808. Pengadaan lisensi aplikasi untuk penyelenggaraan rapat secara online/video conference berbayar</t>
  </si>
  <si>
    <t>WA.2378.EBC.954.102.A.521241.000808</t>
  </si>
  <si>
    <t>000808</t>
  </si>
  <si>
    <t>000809. Biaya Biaya komunikasi dlm bentuk pulsa telepon atau paket data internet</t>
  </si>
  <si>
    <t>WA.2378.EBC.954.102.A.521241.000809</t>
  </si>
  <si>
    <t>000809</t>
  </si>
  <si>
    <t>000810. ATK</t>
  </si>
  <si>
    <t>WA.2378.EBC.954.102.A.521811.000810</t>
  </si>
  <si>
    <t>000810</t>
  </si>
  <si>
    <t>000811. Bahan Komputer</t>
  </si>
  <si>
    <t>WA.2378.EBC.954.102.A.521811.000811</t>
  </si>
  <si>
    <t>000811</t>
  </si>
  <si>
    <t>000812. Narasumber pejabat/setara eselon III</t>
  </si>
  <si>
    <t>WA.2378.EBC.954.102.A.522151.000812</t>
  </si>
  <si>
    <t>000812</t>
  </si>
  <si>
    <t>000813. Pembayaran Pelaksanaan Rapid/PCR Test COVID-19</t>
  </si>
  <si>
    <t>WA.2378.EBC.954.102.A.522192.000813</t>
  </si>
  <si>
    <t>000813</t>
  </si>
  <si>
    <t>000814. Identifikasi, Pembinaan, Sosialisasi dan Koordinasi</t>
  </si>
  <si>
    <t>WA.2378.EBC.954.102.A.524111.000814</t>
  </si>
  <si>
    <t>000814</t>
  </si>
  <si>
    <t>000815. Penilaian Angka Kredit Jabatan Fungsional</t>
  </si>
  <si>
    <t>WA.2378.EBC.954.102.A.524111.000815</t>
  </si>
  <si>
    <t>000815</t>
  </si>
  <si>
    <t>000816. Perjalanan Dalam Kota Lebih dari 8 Jam</t>
  </si>
  <si>
    <t>WA.2378.EBC.954.102.A.524114.000816</t>
  </si>
  <si>
    <t>000816</t>
  </si>
  <si>
    <t>000817. Transport Lokal</t>
  </si>
  <si>
    <t>WA.2378.EBC.954.102.A.524114.000817</t>
  </si>
  <si>
    <t>000817</t>
  </si>
  <si>
    <t>000818. Fotocopy/Penggandaan</t>
  </si>
  <si>
    <t>WA.2378.EBC.954.102.B.521211.000818</t>
  </si>
  <si>
    <t>000818</t>
  </si>
  <si>
    <t>000819. Pencetakan Laporan</t>
  </si>
  <si>
    <t>WA.2378.EBC.954.102.B.521211.000819</t>
  </si>
  <si>
    <t>000819</t>
  </si>
  <si>
    <t>000820. ATK</t>
  </si>
  <si>
    <t>WA.2378.EBC.954.102.B.521811.000820</t>
  </si>
  <si>
    <t>000820</t>
  </si>
  <si>
    <t>000821. Bahan Komputer</t>
  </si>
  <si>
    <t>WA.2378.EBC.954.102.B.521811.000821</t>
  </si>
  <si>
    <t>000821</t>
  </si>
  <si>
    <t>000822. Singkronisasi Data Epegawai dan Pengelolaan Presensi</t>
  </si>
  <si>
    <t>WA.2378.EBC.954.102.B.524111.000822</t>
  </si>
  <si>
    <t>000822</t>
  </si>
  <si>
    <t>000823. Fotocopy/penggandaan</t>
  </si>
  <si>
    <t>WA.2378.EBC.954.103.A.521211.000823</t>
  </si>
  <si>
    <t>000823</t>
  </si>
  <si>
    <t>000824. ATK</t>
  </si>
  <si>
    <t>WA.2378.EBC.954.103.A.521811.000824</t>
  </si>
  <si>
    <t>000824</t>
  </si>
  <si>
    <t>000825. Bahan Komputer</t>
  </si>
  <si>
    <t>WA.2378.EBC.954.103.A.521811.000825</t>
  </si>
  <si>
    <t>000825</t>
  </si>
  <si>
    <t>000826. Honorarium Rohaniawan (3 Orang, 16 Kali)</t>
  </si>
  <si>
    <t>WA.2378.EBC.954.103.A.522151.000826</t>
  </si>
  <si>
    <t>000826</t>
  </si>
  <si>
    <t>000827. Pengepakan dan Pengiriman Barang Pejabat yang Mutasi</t>
  </si>
  <si>
    <t>WA.2378.EBC.954.103.A.522191.000827</t>
  </si>
  <si>
    <t>000827</t>
  </si>
  <si>
    <t>000828. Dalam rangka Mutasi Pejabat, Monev IKU IP dan Pelantikan Pejabat</t>
  </si>
  <si>
    <t>WA.2378.EBC.954.103.A.524111.000828</t>
  </si>
  <si>
    <t>000828</t>
  </si>
  <si>
    <t>000829. Transportasi Lokal</t>
  </si>
  <si>
    <t>WA.2378.EBC.954.103.A.524114.000829</t>
  </si>
  <si>
    <t>000829</t>
  </si>
  <si>
    <t>000830. Perjalanan dalam kota lebih dari 8 Jam  6 ORANG x 5 KALI</t>
  </si>
  <si>
    <t>WA.2378.EBC.954.103.A.524114.000830</t>
  </si>
  <si>
    <t>000830</t>
  </si>
  <si>
    <t>000831. Fotocopy/penggandaan</t>
  </si>
  <si>
    <t>WA.2378.EBC.954.103.B.521211.000831</t>
  </si>
  <si>
    <t>000831</t>
  </si>
  <si>
    <t>000832. Biaya Biaya komunikasi dlm bentuk pulsa telepon atau paket data internet (7 orang x 12 bulan)</t>
  </si>
  <si>
    <t>WA.2378.EBC.954.103.B.521241.000832</t>
  </si>
  <si>
    <t>000832</t>
  </si>
  <si>
    <t>000833. Pengadaan lisensi aplikasi untuk penyelenggaraan rapat secara online/video conference berbayar</t>
  </si>
  <si>
    <t>WA.2378.EBC.954.103.B.521241.000833</t>
  </si>
  <si>
    <t>000833</t>
  </si>
  <si>
    <t>000834. ATK</t>
  </si>
  <si>
    <t>WA.2378.EBC.954.103.B.521811.000834</t>
  </si>
  <si>
    <t>000834</t>
  </si>
  <si>
    <t>000835. Bahan Komputer</t>
  </si>
  <si>
    <t>WA.2378.EBC.954.103.B.521811.000835</t>
  </si>
  <si>
    <t>000835</t>
  </si>
  <si>
    <t>000836. Pembayaran Pelaksanaan Rapid Test COVID-19</t>
  </si>
  <si>
    <t>WA.2378.EBC.954.103.B.522192.000836</t>
  </si>
  <si>
    <t>000836</t>
  </si>
  <si>
    <t>000837. Monitoring dan Evaluasi Kepatuhan Pengisian LHKASN</t>
  </si>
  <si>
    <t>WA.2378.EBC.954.103.B.524111.000837</t>
  </si>
  <si>
    <t>000837</t>
  </si>
  <si>
    <t>000838. Transport Lokal Dalam Rangka Internalisasi Nilai-Nilai Kebangsaan</t>
  </si>
  <si>
    <t>WA.2378.EBC.954.103.B.524114.000838</t>
  </si>
  <si>
    <t>000838</t>
  </si>
  <si>
    <t>000839. Transportasi Lokal</t>
  </si>
  <si>
    <t>WA.2378.EBC.954.103.B.524114.000839</t>
  </si>
  <si>
    <t>000839</t>
  </si>
  <si>
    <t>000840. Perjalanan dalam kota lebih dari 8 Jam  6 ORANG x 5 KALI</t>
  </si>
  <si>
    <t>WA.2378.EBC.954.103.B.524114.000840</t>
  </si>
  <si>
    <t>000840</t>
  </si>
  <si>
    <t>000842. Penggandaan materi Renja</t>
  </si>
  <si>
    <t>WA.2378.EBD.952.101.A.521211.000842</t>
  </si>
  <si>
    <t>000842</t>
  </si>
  <si>
    <t>000843. Penggandaan laporan</t>
  </si>
  <si>
    <t>WA.2378.EBD.952.101.A.521211.000843</t>
  </si>
  <si>
    <t>000843</t>
  </si>
  <si>
    <t>000844. Penggandaan dan pencetakan Renja</t>
  </si>
  <si>
    <t>WA.2378.EBD.952.101.A.521211.000844</t>
  </si>
  <si>
    <t>000844</t>
  </si>
  <si>
    <t>000845. Backdrop</t>
  </si>
  <si>
    <t>WA.2378.EBD.952.101.A.521211.000845</t>
  </si>
  <si>
    <t>000845</t>
  </si>
  <si>
    <t>000846. Perlengkapan peserta, panitia dan narasumber</t>
  </si>
  <si>
    <t>WA.2378.EBD.952.101.A.521211.000846</t>
  </si>
  <si>
    <t>000846</t>
  </si>
  <si>
    <t>000847. ATK</t>
  </si>
  <si>
    <t>WA.2378.EBD.952.101.A.521811.000847</t>
  </si>
  <si>
    <t>000847</t>
  </si>
  <si>
    <t>000848. bahan komputer</t>
  </si>
  <si>
    <t>WA.2378.EBD.952.101.A.521811.000848</t>
  </si>
  <si>
    <t>000848</t>
  </si>
  <si>
    <t>000849. Narasumber pejabat/setara eselon II</t>
  </si>
  <si>
    <t>WA.2378.EBD.952.101.A.522151.000849</t>
  </si>
  <si>
    <t>000849</t>
  </si>
  <si>
    <t>000850. Narasumber pejabat/setara eselon III</t>
  </si>
  <si>
    <t>WA.2378.EBD.952.101.A.522151.000850</t>
  </si>
  <si>
    <t>000850</t>
  </si>
  <si>
    <t>000851. Dalam rangka penyusunan Renja BRSDM, koordinasi/ konsolidasi penyusunan program wilayah timur dan Wilayah Tengan,  Pembinaan Peren</t>
  </si>
  <si>
    <t>WA.2378.EBD.952.101.A.524111.000851</t>
  </si>
  <si>
    <t>000851</t>
  </si>
  <si>
    <t>000852. Transport lokal</t>
  </si>
  <si>
    <t>WA.2378.EBD.952.101.A.524113.000852</t>
  </si>
  <si>
    <t>000852</t>
  </si>
  <si>
    <t>000853. transport Menghadiri undangan dari unit kerja/instansi lain</t>
  </si>
  <si>
    <t>WA.2378.EBD.952.101.A.524114.000853</t>
  </si>
  <si>
    <t>000853</t>
  </si>
  <si>
    <t>000854. Uang harian Menghadiri undangan dari unit kerja/instansi lain</t>
  </si>
  <si>
    <t>WA.2378.EBD.952.101.A.524114.000854</t>
  </si>
  <si>
    <t>000854</t>
  </si>
  <si>
    <t>000856. Pelaksanaan Renja (100 org x 1 kl x 2 hari)</t>
  </si>
  <si>
    <t>WA.2378.EBD.952.101.A.524119.000856</t>
  </si>
  <si>
    <t>000856</t>
  </si>
  <si>
    <t>000857. Uang harian  Renja (100 org x 2 hari)</t>
  </si>
  <si>
    <t>WA.2378.EBD.952.101.A.524119.000857</t>
  </si>
  <si>
    <t>000857</t>
  </si>
  <si>
    <t>000858. transport  (30 org x 1 kali)</t>
  </si>
  <si>
    <t>WA.2378.EBD.952.101.A.524119.000858</t>
  </si>
  <si>
    <t>000858</t>
  </si>
  <si>
    <t>000859. Penggandaan penjilidan</t>
  </si>
  <si>
    <t>WA.2378.EBD.952.101.B.521211.000859</t>
  </si>
  <si>
    <t>000859</t>
  </si>
  <si>
    <t>000860. Pencetakan Dokumen RKAKL</t>
  </si>
  <si>
    <t>WA.2378.EBD.952.101.B.521211.000860</t>
  </si>
  <si>
    <t>000860</t>
  </si>
  <si>
    <t>000861. ATK</t>
  </si>
  <si>
    <t>WA.2378.EBD.952.101.B.521811.000861</t>
  </si>
  <si>
    <t>000861</t>
  </si>
  <si>
    <t>000862. Bahan Komputer</t>
  </si>
  <si>
    <t>WA.2378.EBD.952.101.B.521811.000862</t>
  </si>
  <si>
    <t>000862</t>
  </si>
  <si>
    <t>000863. Narasumber pejabat/setara eselon II</t>
  </si>
  <si>
    <t>WA.2378.EBD.952.101.B.522151.000863</t>
  </si>
  <si>
    <t>000863</t>
  </si>
  <si>
    <t>000864. Narasumber pejabat/setara eselon III</t>
  </si>
  <si>
    <t>WA.2378.EBD.952.101.B.522151.000864</t>
  </si>
  <si>
    <t>000864</t>
  </si>
  <si>
    <t>000865. Dalam rangka identifikasi perencanaan anggaran, koordinasi,konsolidasi</t>
  </si>
  <si>
    <t>WA.2378.EBD.952.101.B.524111.000865</t>
  </si>
  <si>
    <t>000865</t>
  </si>
  <si>
    <t>000866. Dalam rangka integrasi, pembinaan perencanaan anggaran serta fasilitasi revisi anggaran,</t>
  </si>
  <si>
    <t>WA.2378.EBD.952.101.B.524111.000866</t>
  </si>
  <si>
    <t>000866</t>
  </si>
  <si>
    <t>000867. Rakor perencanaan anggaran Menghadiri undangan dari unit kerja/instansi lain</t>
  </si>
  <si>
    <t>WA.2378.EBD.952.101.B.524111.000867</t>
  </si>
  <si>
    <t>000867</t>
  </si>
  <si>
    <t>000868. Transport lokal dalam rangka rapat dan koodinasi</t>
  </si>
  <si>
    <t>WA.2378.EBD.952.101.B.524113.000868</t>
  </si>
  <si>
    <t>000868</t>
  </si>
  <si>
    <t>000869. Uang harian rapat 8 jam</t>
  </si>
  <si>
    <t>WA.2378.EBD.952.101.B.524113.000869</t>
  </si>
  <si>
    <t>000869</t>
  </si>
  <si>
    <t>000870.  Transport lokal dalam rangka rapat dan koodinasi</t>
  </si>
  <si>
    <t>WA.2378.EBD.952.101.B.524114.000870</t>
  </si>
  <si>
    <t>000870</t>
  </si>
  <si>
    <t>000871. Uang harian rapat 8 jam</t>
  </si>
  <si>
    <t>WA.2378.EBD.952.101.B.524114.000871</t>
  </si>
  <si>
    <t>000871</t>
  </si>
  <si>
    <t>000872. Uang harian Menghadiri undangan dari unit kerja/instansi lain</t>
  </si>
  <si>
    <t>WA.2378.EBD.952.101.B.524114.000872</t>
  </si>
  <si>
    <t>000872</t>
  </si>
  <si>
    <t>000873. transport Menghadiri undangan dari unit kerja/instansi lain</t>
  </si>
  <si>
    <t>WA.2378.EBD.952.101.B.524114.000873</t>
  </si>
  <si>
    <t>000873</t>
  </si>
  <si>
    <t>000874. ATK</t>
  </si>
  <si>
    <t>WA.2378.EBD.952.101.C.521811.000874</t>
  </si>
  <si>
    <t>000874</t>
  </si>
  <si>
    <t>000875. Bahan Komputer</t>
  </si>
  <si>
    <t>WA.2378.EBD.952.101.C.521811.000875</t>
  </si>
  <si>
    <t>000875</t>
  </si>
  <si>
    <t>000876. Narasumber pejabat/setara eselon II</t>
  </si>
  <si>
    <t>WA.2378.EBD.952.101.C.522151.000876</t>
  </si>
  <si>
    <t>000876</t>
  </si>
  <si>
    <t>000877. Narasumber pejabat/setara eselon III</t>
  </si>
  <si>
    <t>WA.2378.EBD.952.101.C.522151.000877</t>
  </si>
  <si>
    <t>000877</t>
  </si>
  <si>
    <t>000878. Dalam rangka identifikasi dan penyusunan perencanaan kinerja</t>
  </si>
  <si>
    <t>WA.2378.EBD.952.101.C.524111.000878</t>
  </si>
  <si>
    <t>000878</t>
  </si>
  <si>
    <t>000879. Dalam rangka koordinasi,konsolidasi,integrasi, pembinaan Perencanaan kinerja</t>
  </si>
  <si>
    <t>WA.2378.EBD.952.101.C.524111.000879</t>
  </si>
  <si>
    <t>000879</t>
  </si>
  <si>
    <t>000880. Transport lokal dalam rangka rapat dan koordinasi</t>
  </si>
  <si>
    <t>WA.2378.EBD.952.101.C.524113.000880</t>
  </si>
  <si>
    <t>000880</t>
  </si>
  <si>
    <t>000881. UH Menghadiri undangan dari unit kerja/instansi lain</t>
  </si>
  <si>
    <t>WA.2378.EBD.952.101.C.524114.000881</t>
  </si>
  <si>
    <t>000881</t>
  </si>
  <si>
    <t>000882. transport Menghadiri undangan dari unit kerja/instansi lain</t>
  </si>
  <si>
    <t>WA.2378.EBD.952.101.C.524114.000882</t>
  </si>
  <si>
    <t>000882</t>
  </si>
  <si>
    <t>000884. Backdrop</t>
  </si>
  <si>
    <t>WA.2378.EBD.952.101.D.521211.000884</t>
  </si>
  <si>
    <t>000884</t>
  </si>
  <si>
    <t>000885. Perlengkapan peserta, panitia dan narasumber</t>
  </si>
  <si>
    <t>WA.2378.EBD.952.101.D.521211.000885</t>
  </si>
  <si>
    <t>000885</t>
  </si>
  <si>
    <t>000886. Pencetakan prosiding</t>
  </si>
  <si>
    <t>WA.2378.EBD.952.101.D.521211.000886</t>
  </si>
  <si>
    <t>000886</t>
  </si>
  <si>
    <t>000887. Spanduk</t>
  </si>
  <si>
    <t>WA.2378.EBD.952.101.D.521211.000887</t>
  </si>
  <si>
    <t>000887</t>
  </si>
  <si>
    <t>000888. ATK</t>
  </si>
  <si>
    <t>WA.2378.EBD.952.101.D.521211.000888</t>
  </si>
  <si>
    <t>000888</t>
  </si>
  <si>
    <t>000889. Bahan Komputer</t>
  </si>
  <si>
    <t>WA.2378.EBD.952.101.D.521211.000889</t>
  </si>
  <si>
    <t>000889</t>
  </si>
  <si>
    <t>000890. Penggandaan dan penjilidan bahan</t>
  </si>
  <si>
    <t>WA.2378.EBD.952.101.D.521211.000890</t>
  </si>
  <si>
    <t>000890</t>
  </si>
  <si>
    <t>000891. Pencetakan Raker/RDP</t>
  </si>
  <si>
    <t>WA.2378.EBD.952.101.D.521211.000891</t>
  </si>
  <si>
    <t>000891</t>
  </si>
  <si>
    <t>000893. ATK</t>
  </si>
  <si>
    <t>WA.2378.EBD.952.101.D.521211.000893</t>
  </si>
  <si>
    <t>000893</t>
  </si>
  <si>
    <t>000894. Bahan Komputer</t>
  </si>
  <si>
    <t>WA.2378.EBD.952.101.D.521211.000894</t>
  </si>
  <si>
    <t>000894</t>
  </si>
  <si>
    <t>000895. Penggandaan bahan materi</t>
  </si>
  <si>
    <t>WA.2378.EBD.952.101.D.521211.000895</t>
  </si>
  <si>
    <t>000895</t>
  </si>
  <si>
    <t>001338. Backdroup</t>
  </si>
  <si>
    <t>WA.2378.EBD.952.101.D.521211.001338</t>
  </si>
  <si>
    <t>001338</t>
  </si>
  <si>
    <t>001339. Perlengkapan peserta panitia dan narasumber</t>
  </si>
  <si>
    <t>WA.2378.EBD.952.101.D.521211.001339</t>
  </si>
  <si>
    <t>001339</t>
  </si>
  <si>
    <t>000896. Pengadaan lisensi aplikasi untuk penyelenggaraan rapat secara online/video conference berbayar</t>
  </si>
  <si>
    <t>WA.2378.EBD.952.101.D.521241.000896</t>
  </si>
  <si>
    <t>000896</t>
  </si>
  <si>
    <t>000897. Pengadaan lisensi aplikasi penyelenggaran rapat</t>
  </si>
  <si>
    <t>WA.2378.EBD.952.101.D.521241.000897</t>
  </si>
  <si>
    <t>000897</t>
  </si>
  <si>
    <t>000898. Paket Data dan Komunikasi Pejabat Eselon 3/yang setara ke bawah</t>
  </si>
  <si>
    <t>WA.2378.EBD.952.101.D.521241.000898</t>
  </si>
  <si>
    <t>000898</t>
  </si>
  <si>
    <t>000899. ATK</t>
  </si>
  <si>
    <t>WA.2378.EBD.952.101.D.521811.000899</t>
  </si>
  <si>
    <t>000899</t>
  </si>
  <si>
    <t>000900. Bahan Komputer</t>
  </si>
  <si>
    <t>WA.2378.EBD.952.101.D.521811.000900</t>
  </si>
  <si>
    <t>000900</t>
  </si>
  <si>
    <t>000901. Narasumber pejabat/setara eselon I</t>
  </si>
  <si>
    <t>WA.2378.EBD.952.101.D.522151.000901</t>
  </si>
  <si>
    <t>000901</t>
  </si>
  <si>
    <t>000902. Narasumber pejabat/setara eselon II</t>
  </si>
  <si>
    <t>WA.2378.EBD.952.101.D.522151.000902</t>
  </si>
  <si>
    <t>000902</t>
  </si>
  <si>
    <t>000903.  Narasumber pejabat/setara eselon III</t>
  </si>
  <si>
    <t>WA.2378.EBD.952.101.D.522151.000903</t>
  </si>
  <si>
    <t>000903</t>
  </si>
  <si>
    <t>000904. Rapid Test/ PCR Covid-19</t>
  </si>
  <si>
    <t>WA.2378.EBD.952.101.D.522192.000904</t>
  </si>
  <si>
    <t>000904</t>
  </si>
  <si>
    <t>000905. Dalam rangka Penyelarasan program K/L dan  Prioritas KP</t>
  </si>
  <si>
    <t>WA.2378.EBD.952.101.D.524111.000905</t>
  </si>
  <si>
    <t>000905</t>
  </si>
  <si>
    <t>000906. UH Menghadiri undangan dari unit kerja/instansi lain</t>
  </si>
  <si>
    <t>WA.2378.EBD.952.101.D.524114.000906</t>
  </si>
  <si>
    <t>000906</t>
  </si>
  <si>
    <t>000907.  transport Menghadiri undangan dari unit kerja/instansi lain</t>
  </si>
  <si>
    <t>WA.2378.EBD.952.101.D.524114.000907</t>
  </si>
  <si>
    <t>000907</t>
  </si>
  <si>
    <t xml:space="preserve">001341. Pelaksanaan Sosialisasi (70 org x 1 kl x 2 hari) </t>
  </si>
  <si>
    <t>WA.2378.EBD.952.101.D.524114.001341</t>
  </si>
  <si>
    <t>001341</t>
  </si>
  <si>
    <t>001342. Uang saku  Sosialisasi (70 org x 3 hari)</t>
  </si>
  <si>
    <t>WA.2378.EBD.952.101.D.524114.001342</t>
  </si>
  <si>
    <t>001342</t>
  </si>
  <si>
    <t>001343. transport  (70 org x 1 kali)</t>
  </si>
  <si>
    <t>WA.2378.EBD.952.101.D.524114.001343</t>
  </si>
  <si>
    <t>001343</t>
  </si>
  <si>
    <t>000908. Pelaksanaan Rakernis (200 org x 1 kl x 3 hari)</t>
  </si>
  <si>
    <t>WA.2378.EBD.952.101.D.524119.000908</t>
  </si>
  <si>
    <t>000908</t>
  </si>
  <si>
    <t>000909. UH  Rakernis (200 org x 3 hari)</t>
  </si>
  <si>
    <t>WA.2378.EBD.952.101.D.524119.000909</t>
  </si>
  <si>
    <t>000909</t>
  </si>
  <si>
    <t>000910. transport  (30 org x 1 kali)</t>
  </si>
  <si>
    <t>WA.2378.EBD.952.101.D.524119.000910</t>
  </si>
  <si>
    <t>000910</t>
  </si>
  <si>
    <t>000911. ATK</t>
  </si>
  <si>
    <t>WA.2378.EBD.952.201.A.521211.000911</t>
  </si>
  <si>
    <t>000911</t>
  </si>
  <si>
    <t>000912. Bahan Komputer</t>
  </si>
  <si>
    <t>WA.2378.EBD.952.201.A.521211.000912</t>
  </si>
  <si>
    <t>000912</t>
  </si>
  <si>
    <t>000913. Snack Rapat</t>
  </si>
  <si>
    <t>WA.2378.EBD.952.201.A.521211.000913</t>
  </si>
  <si>
    <t>000913</t>
  </si>
  <si>
    <t>000914. Pencetakan dan Penggandaan</t>
  </si>
  <si>
    <t>WA.2378.EBD.952.201.A.521211.000914</t>
  </si>
  <si>
    <t>000914</t>
  </si>
  <si>
    <t>WA.2378.EBD.952.201.A.524111.000915</t>
  </si>
  <si>
    <t>000915</t>
  </si>
  <si>
    <t>000916. ATK</t>
  </si>
  <si>
    <t>WA.2378.EBD.952.201.B.521211.000916</t>
  </si>
  <si>
    <t>000916</t>
  </si>
  <si>
    <t>000917. Bahan Komputer</t>
  </si>
  <si>
    <t>WA.2378.EBD.952.201.B.521211.000917</t>
  </si>
  <si>
    <t>000917</t>
  </si>
  <si>
    <t>000918. Snack Rapat (20 org x 5 kali)</t>
  </si>
  <si>
    <t>WA.2378.EBD.952.201.B.521211.000918</t>
  </si>
  <si>
    <t>000918</t>
  </si>
  <si>
    <t>000919. Pencetakan dan Penggandaan</t>
  </si>
  <si>
    <t>WA.2378.EBD.952.201.B.521211.000919</t>
  </si>
  <si>
    <t>000919</t>
  </si>
  <si>
    <t>000920. Perjalanan Menghadiri Undangan Sosialisasi dan Koordinasi</t>
  </si>
  <si>
    <t>WA.2378.EBD.952.201.B.524111.000920</t>
  </si>
  <si>
    <t>000920</t>
  </si>
  <si>
    <t>000921. Transport dalam kota (2 Orang x 10 Kali)</t>
  </si>
  <si>
    <t>WA.2378.EBD.952.201.B.524113.000921</t>
  </si>
  <si>
    <t>000921</t>
  </si>
  <si>
    <t>000922. ATK</t>
  </si>
  <si>
    <t>WA.2378.EBD.952.201.C.521211.000922</t>
  </si>
  <si>
    <t>000922</t>
  </si>
  <si>
    <t>000923. Bahan Komputer</t>
  </si>
  <si>
    <t>WA.2378.EBD.952.201.C.521211.000923</t>
  </si>
  <si>
    <t>000923</t>
  </si>
  <si>
    <t>000924. Backdrop</t>
  </si>
  <si>
    <t>WA.2378.EBD.952.201.C.521211.000924</t>
  </si>
  <si>
    <t>000924</t>
  </si>
  <si>
    <t>000925. Seminar Kit (80 org x 2 pkt)</t>
  </si>
  <si>
    <t>WA.2378.EBD.952.201.C.521211.000925</t>
  </si>
  <si>
    <t>000925</t>
  </si>
  <si>
    <t>000926. Pencetakan dan Penggandaan</t>
  </si>
  <si>
    <t>WA.2378.EBD.952.201.C.521211.000926</t>
  </si>
  <si>
    <t>000926</t>
  </si>
  <si>
    <t>000927. Snack Rapat (25 org x 3 kali)</t>
  </si>
  <si>
    <t>WA.2378.EBD.952.201.C.521211.000927</t>
  </si>
  <si>
    <t>000927</t>
  </si>
  <si>
    <t>000928. Narasumber Eselon I  (2 Orang x 2 jam x 2 Kali)</t>
  </si>
  <si>
    <t>WA.2378.EBD.952.201.C.522151.000928</t>
  </si>
  <si>
    <t>000928</t>
  </si>
  <si>
    <t>000929. Narasumber Eselon II   (2 Orang x 2 jam x 2 Kali)</t>
  </si>
  <si>
    <t>WA.2378.EBD.952.201.C.522151.000929</t>
  </si>
  <si>
    <t>000929</t>
  </si>
  <si>
    <t>000930. Narasumber Es III   (3 Orang x 2 jam x 2 Kali)</t>
  </si>
  <si>
    <t>WA.2378.EBD.952.201.C.522151.000930</t>
  </si>
  <si>
    <t>000930</t>
  </si>
  <si>
    <t>000931. Perjalanan Menghadiri Undangan Identifikasi Koordinasi dan Sosialisasi</t>
  </si>
  <si>
    <t>WA.2378.EBD.952.201.C.524111.000931</t>
  </si>
  <si>
    <t>000931</t>
  </si>
  <si>
    <t>000932. Paket meeting fullboard (80 Orang x 2 hari x 2 kali)</t>
  </si>
  <si>
    <t>WA.2378.EBD.952.201.C.524119.000932</t>
  </si>
  <si>
    <t>000932</t>
  </si>
  <si>
    <t>000933. Perjalanan menghadiri Rapat</t>
  </si>
  <si>
    <t>WA.2378.EBD.952.201.C.524119.000933</t>
  </si>
  <si>
    <t>000933</t>
  </si>
  <si>
    <t>000934. ATK</t>
  </si>
  <si>
    <t>WA.2378.EBD.952.201.D.521211.000934</t>
  </si>
  <si>
    <t>000934</t>
  </si>
  <si>
    <t>000935. Bahan Komputer</t>
  </si>
  <si>
    <t>WA.2378.EBD.952.201.D.521211.000935</t>
  </si>
  <si>
    <t>000935</t>
  </si>
  <si>
    <t>000936. Pencetakan dan Penggandaan</t>
  </si>
  <si>
    <t>WA.2378.EBD.952.201.D.521211.000936</t>
  </si>
  <si>
    <t>000936</t>
  </si>
  <si>
    <t>000937. Snack dan Makan Rapat (20 org x 10 kali)</t>
  </si>
  <si>
    <t>WA.2378.EBD.952.201.D.521211.000937</t>
  </si>
  <si>
    <t>000937</t>
  </si>
  <si>
    <t>000938. Biaya Paket data dan Komunikasi (5 org x 12 bulan)</t>
  </si>
  <si>
    <t>WA.2378.EBD.952.201.D.521241.000938</t>
  </si>
  <si>
    <t>000938</t>
  </si>
  <si>
    <t>000939. Narasumber pakar (1 Orang x 1 Kali x 3 Jam)</t>
  </si>
  <si>
    <t>WA.2378.EBD.952.201.D.522151.000939</t>
  </si>
  <si>
    <t>000939</t>
  </si>
  <si>
    <t>000940. Narasumber eselon I   (1 Orang x 2 Kali x 2 Jam)</t>
  </si>
  <si>
    <t>WA.2378.EBD.952.201.D.522151.000940</t>
  </si>
  <si>
    <t>000940</t>
  </si>
  <si>
    <t>000941. Narasumber eselon II   (1 Orang x 2 Kali x 2 Jam)</t>
  </si>
  <si>
    <t>WA.2378.EBD.952.201.D.522151.000941</t>
  </si>
  <si>
    <t>000941</t>
  </si>
  <si>
    <t>000942. Narasumber Eselon III   (2 Orang x 2 Kali x 2 Jam)</t>
  </si>
  <si>
    <t>WA.2378.EBD.952.201.D.522151.000942</t>
  </si>
  <si>
    <t>000942</t>
  </si>
  <si>
    <t>000943. Pembuatan Buku Penyelenggaraan Pelatihan dan Penyuluhan KP</t>
  </si>
  <si>
    <t>WA.2378.EBD.952.201.D.522191.000943</t>
  </si>
  <si>
    <t>000943</t>
  </si>
  <si>
    <t>000944. Perjalanan Menghadiri Undangan Identifikasi Koordinasi dan Sosialisasi Perencanaan dan Evaluasi</t>
  </si>
  <si>
    <t>WA.2378.EBD.952.201.D.524111.000944</t>
  </si>
  <si>
    <t>000944</t>
  </si>
  <si>
    <t>000945. Perjalanan dalam kota  (2 Orang x 10 Kali)</t>
  </si>
  <si>
    <t>WA.2378.EBD.952.201.D.524113.000945</t>
  </si>
  <si>
    <t>000945</t>
  </si>
  <si>
    <t>000946. Konsumsi/bahan makanan</t>
  </si>
  <si>
    <t>WA.2378.EBD.952.301.A.521211.000946</t>
  </si>
  <si>
    <t>000946</t>
  </si>
  <si>
    <t>000947. Penggadaan</t>
  </si>
  <si>
    <t>WA.2378.EBD.952.301.A.521211.000947</t>
  </si>
  <si>
    <t>000947</t>
  </si>
  <si>
    <t>000948. Bahan Komputer</t>
  </si>
  <si>
    <t>WA.2378.EBD.952.301.A.521211.000948</t>
  </si>
  <si>
    <t>000948</t>
  </si>
  <si>
    <t>000949. ATK</t>
  </si>
  <si>
    <t>WA.2378.EBD.952.301.A.521211.000949</t>
  </si>
  <si>
    <t>000949</t>
  </si>
  <si>
    <t>000950. Pencetakan</t>
  </si>
  <si>
    <t>WA.2378.EBD.952.301.A.521211.000950</t>
  </si>
  <si>
    <t>000950</t>
  </si>
  <si>
    <t>000951. Langganan biaya video conference</t>
  </si>
  <si>
    <t>WA.2378.EBD.952.301.A.521219.000951</t>
  </si>
  <si>
    <t>000951</t>
  </si>
  <si>
    <t>000952. Perjalanan Penyusunan Perencanaan Kinerja Pendidikan KP</t>
  </si>
  <si>
    <t>WA.2378.EBD.952.301.A.524111.000952</t>
  </si>
  <si>
    <t>000952</t>
  </si>
  <si>
    <t>000953. Konsumsi/bahan makanan</t>
  </si>
  <si>
    <t>WA.2378.EBD.952.301.B.521211.000953</t>
  </si>
  <si>
    <t>000953</t>
  </si>
  <si>
    <t>000954. Penggadaan</t>
  </si>
  <si>
    <t>WA.2378.EBD.952.301.B.521211.000954</t>
  </si>
  <si>
    <t>000954</t>
  </si>
  <si>
    <t>000955. Bahan Komputer</t>
  </si>
  <si>
    <t>WA.2378.EBD.952.301.B.521211.000955</t>
  </si>
  <si>
    <t>000955</t>
  </si>
  <si>
    <t>000956. ATK</t>
  </si>
  <si>
    <t>WA.2378.EBD.952.301.B.521211.000956</t>
  </si>
  <si>
    <t>000956</t>
  </si>
  <si>
    <t>000957. Pencetakan</t>
  </si>
  <si>
    <t>WA.2378.EBD.952.301.B.521211.000957</t>
  </si>
  <si>
    <t>000957</t>
  </si>
  <si>
    <t>000958. Langganan biaya video conference</t>
  </si>
  <si>
    <t>WA.2378.EBD.952.301.B.521219.000958</t>
  </si>
  <si>
    <t>000958</t>
  </si>
  <si>
    <t>000959. Narasumber/Pembahas</t>
  </si>
  <si>
    <t>WA.2378.EBD.952.301.B.522151.000959</t>
  </si>
  <si>
    <t>000959</t>
  </si>
  <si>
    <t>000960. Perjalanan Sinkronisasi Kegiatan Pendidikan KP</t>
  </si>
  <si>
    <t>WA.2378.EBD.952.301.B.524111.000960</t>
  </si>
  <si>
    <t>000960</t>
  </si>
  <si>
    <t>000961. Konsumsi/bahan makanan</t>
  </si>
  <si>
    <t>WA.2378.EBD.952.301.C.521211.000961</t>
  </si>
  <si>
    <t>000961</t>
  </si>
  <si>
    <t>000962. Penggadaan</t>
  </si>
  <si>
    <t>WA.2378.EBD.952.301.C.521211.000962</t>
  </si>
  <si>
    <t>000962</t>
  </si>
  <si>
    <t>000963. Bahan Komputer</t>
  </si>
  <si>
    <t>WA.2378.EBD.952.301.C.521211.000963</t>
  </si>
  <si>
    <t>000963</t>
  </si>
  <si>
    <t>000964. ATK</t>
  </si>
  <si>
    <t>WA.2378.EBD.952.301.C.521211.000964</t>
  </si>
  <si>
    <t>000964</t>
  </si>
  <si>
    <t>000965. Pencetakan</t>
  </si>
  <si>
    <t>WA.2378.EBD.952.301.C.521211.000965</t>
  </si>
  <si>
    <t>000965</t>
  </si>
  <si>
    <t>000966. Langganan biaya video conference</t>
  </si>
  <si>
    <t>WA.2378.EBD.952.301.C.521219.000966</t>
  </si>
  <si>
    <t>000966</t>
  </si>
  <si>
    <t>000967. Narasumber/Pembahas</t>
  </si>
  <si>
    <t>WA.2378.EBD.952.301.C.522151.000967</t>
  </si>
  <si>
    <t>000967</t>
  </si>
  <si>
    <t>000968. Perjalanan Penyusunan Anggaran Pendidikan KP</t>
  </si>
  <si>
    <t>WA.2378.EBD.952.301.C.524111.000968</t>
  </si>
  <si>
    <t>000968</t>
  </si>
  <si>
    <t>000969. Konsumsi/bahan makanan</t>
  </si>
  <si>
    <t>WA.2378.EBD.952.301.D.521211.000969</t>
  </si>
  <si>
    <t>000969</t>
  </si>
  <si>
    <t>000970. Penggadaan</t>
  </si>
  <si>
    <t>WA.2378.EBD.952.301.D.521211.000970</t>
  </si>
  <si>
    <t>000970</t>
  </si>
  <si>
    <t>000971. Bahan Komputer</t>
  </si>
  <si>
    <t>WA.2378.EBD.952.301.D.521211.000971</t>
  </si>
  <si>
    <t>000971</t>
  </si>
  <si>
    <t>000972. ATK</t>
  </si>
  <si>
    <t>WA.2378.EBD.952.301.D.521211.000972</t>
  </si>
  <si>
    <t>000972</t>
  </si>
  <si>
    <t>000973. Perjalanan Penyusunan Rencana Kerja Pendidikan KP</t>
  </si>
  <si>
    <t>WA.2378.EBD.952.301.D.524111.000973</t>
  </si>
  <si>
    <t>000973</t>
  </si>
  <si>
    <t>000974. Konsumsi/bahan makanan</t>
  </si>
  <si>
    <t>WA.2378.EBD.952.301.E.521211.000974</t>
  </si>
  <si>
    <t>000974</t>
  </si>
  <si>
    <t>000975. Penggadaan</t>
  </si>
  <si>
    <t>WA.2378.EBD.952.301.E.521211.000975</t>
  </si>
  <si>
    <t>000975</t>
  </si>
  <si>
    <t>000976. Bahan Komputer</t>
  </si>
  <si>
    <t>WA.2378.EBD.952.301.E.521211.000976</t>
  </si>
  <si>
    <t>000976</t>
  </si>
  <si>
    <t>000977. ATK</t>
  </si>
  <si>
    <t>WA.2378.EBD.952.301.E.521211.000977</t>
  </si>
  <si>
    <t>000977</t>
  </si>
  <si>
    <t>000978. Perjalanan Revisi Anggaran Pendidikan KP</t>
  </si>
  <si>
    <t>WA.2378.EBD.952.301.E.524111.000978</t>
  </si>
  <si>
    <t>000978</t>
  </si>
  <si>
    <t>000979. Konsumsi/bahan makanan</t>
  </si>
  <si>
    <t>WA.2378.EBD.952.301.F.521211.000979</t>
  </si>
  <si>
    <t>000979</t>
  </si>
  <si>
    <t>000980. Penggadaan</t>
  </si>
  <si>
    <t>WA.2378.EBD.952.301.F.521211.000980</t>
  </si>
  <si>
    <t>000980</t>
  </si>
  <si>
    <t>000981. Bahan Komputer</t>
  </si>
  <si>
    <t>WA.2378.EBD.952.301.F.521211.000981</t>
  </si>
  <si>
    <t>000981</t>
  </si>
  <si>
    <t>000982. ATK</t>
  </si>
  <si>
    <t>WA.2378.EBD.952.301.F.521211.000982</t>
  </si>
  <si>
    <t>000982</t>
  </si>
  <si>
    <t>000983. Cetakan</t>
  </si>
  <si>
    <t>WA.2378.EBD.952.301.F.521211.000983</t>
  </si>
  <si>
    <t>000983</t>
  </si>
  <si>
    <t>000984. Perlengkapan Peserta</t>
  </si>
  <si>
    <t>WA.2378.EBD.952.301.F.521211.000984</t>
  </si>
  <si>
    <t>000984</t>
  </si>
  <si>
    <t>000985. Narasumber/Pembahas</t>
  </si>
  <si>
    <t>WA.2378.EBD.952.301.F.522151.000985</t>
  </si>
  <si>
    <t>000985</t>
  </si>
  <si>
    <t>000986. Perjalanan Persiapan Rateknis Pendidikan KP</t>
  </si>
  <si>
    <t>WA.2378.EBD.952.301.F.524111.000986</t>
  </si>
  <si>
    <t>000986</t>
  </si>
  <si>
    <t>000987. Paket Fullboard Meeting (80 Org X 2 Hari)</t>
  </si>
  <si>
    <t>WA.2378.EBD.952.301.F.524119.000987</t>
  </si>
  <si>
    <t>000987</t>
  </si>
  <si>
    <t>000988. Uang Harian Fullboard Meeting (80 orang x 3 Hari)</t>
  </si>
  <si>
    <t>WA.2378.EBD.952.301.F.524119.000988</t>
  </si>
  <si>
    <t>000988</t>
  </si>
  <si>
    <t>000989. Perjalanan Fullboard Meeting</t>
  </si>
  <si>
    <t>WA.2378.EBD.952.301.F.524119.000989</t>
  </si>
  <si>
    <t>000989</t>
  </si>
  <si>
    <t>001146. Penggandaan</t>
  </si>
  <si>
    <t>WA.2378.EBD.953.101.A.521211.001146</t>
  </si>
  <si>
    <t>001146</t>
  </si>
  <si>
    <t>001147. Spanduk dan backdrop</t>
  </si>
  <si>
    <t>WA.2378.EBD.953.101.A.521211.001147</t>
  </si>
  <si>
    <t>001147</t>
  </si>
  <si>
    <t>001148. Pencetakan buku panduan</t>
  </si>
  <si>
    <t>WA.2378.EBD.953.101.A.521211.001148</t>
  </si>
  <si>
    <t>001148</t>
  </si>
  <si>
    <t>001149. Perlengkapan Peserta</t>
  </si>
  <si>
    <t>WA.2378.EBD.953.101.A.521211.001149</t>
  </si>
  <si>
    <t>001149</t>
  </si>
  <si>
    <t>001150. Pencetakan laporan</t>
  </si>
  <si>
    <t>WA.2378.EBD.953.101.A.521211.001150</t>
  </si>
  <si>
    <t>001150</t>
  </si>
  <si>
    <t>001151. Pencetakaan Dokumen</t>
  </si>
  <si>
    <t>WA.2378.EBD.953.101.A.521211.001151</t>
  </si>
  <si>
    <t>001151</t>
  </si>
  <si>
    <t>001152. Paket Data Internet Monitoring dan Evaluasi Kinerja</t>
  </si>
  <si>
    <t>WA.2378.EBD.953.101.A.521241.001152</t>
  </si>
  <si>
    <t>001152</t>
  </si>
  <si>
    <t>001153. ATK</t>
  </si>
  <si>
    <t>WA.2378.EBD.953.101.A.521811.001153</t>
  </si>
  <si>
    <t>001153</t>
  </si>
  <si>
    <t>001154. Bahan Komputer</t>
  </si>
  <si>
    <t>WA.2378.EBD.953.101.A.521811.001154</t>
  </si>
  <si>
    <t>001154</t>
  </si>
  <si>
    <t>001155.  Narasumber pejabat/setara eselon II</t>
  </si>
  <si>
    <t>WA.2378.EBD.953.101.A.522151.001155</t>
  </si>
  <si>
    <t>001155</t>
  </si>
  <si>
    <t>001156. Narasumber pejabat/setara eselon III</t>
  </si>
  <si>
    <t>WA.2378.EBD.953.101.A.522151.001156</t>
  </si>
  <si>
    <t>001156</t>
  </si>
  <si>
    <t>001157. Rapid Test/ PCR Covid-19</t>
  </si>
  <si>
    <t>WA.2378.EBD.953.101.A.522192.001157</t>
  </si>
  <si>
    <t>001157</t>
  </si>
  <si>
    <t>001158.  Identifikasi pembinaan sosialisasi dan koordinasi monitoring kinerja manajerial</t>
  </si>
  <si>
    <t>WA.2378.EBD.953.101.A.524111.001158</t>
  </si>
  <si>
    <t>001158</t>
  </si>
  <si>
    <t>001159.  Identifikasi pembinaan sosialisasi koordinasi dan validasi pengukuran mandiri SAKIP</t>
  </si>
  <si>
    <t>WA.2378.EBD.953.101.A.524111.001159</t>
  </si>
  <si>
    <t>001159</t>
  </si>
  <si>
    <t>001160.   Identifikasi pendampingan dan koordinasi tindak lanjut temuan SAKIP</t>
  </si>
  <si>
    <t>WA.2378.EBD.953.101.A.524111.001160</t>
  </si>
  <si>
    <t>001160</t>
  </si>
  <si>
    <t>001161.  Identifikasi pendampingan dan koordinasi monitoring kinerja tematik</t>
  </si>
  <si>
    <t>WA.2378.EBD.953.101.A.524111.001161</t>
  </si>
  <si>
    <t>001161</t>
  </si>
  <si>
    <t>001162. Perjalanan dalam kota lebih dari 8 jam</t>
  </si>
  <si>
    <t>WA.2378.EBD.953.101.A.524113.001162</t>
  </si>
  <si>
    <t>001162</t>
  </si>
  <si>
    <t>001163. Transport lokal</t>
  </si>
  <si>
    <t>WA.2378.EBD.953.101.A.524113.001163</t>
  </si>
  <si>
    <t>001164. Penggandaan</t>
  </si>
  <si>
    <t>WA.2378.EBD.953.101.B.521211.001164</t>
  </si>
  <si>
    <t>001165. Spanduk dan backdrop</t>
  </si>
  <si>
    <t>WA.2378.EBD.953.101.B.521211.001165</t>
  </si>
  <si>
    <t>001166. Pencetakan buku panduan</t>
  </si>
  <si>
    <t>WA.2378.EBD.953.101.B.521211.001166</t>
  </si>
  <si>
    <t>001167. Perlengkapan Peserta</t>
  </si>
  <si>
    <t>WA.2378.EBD.953.101.B.521211.001167</t>
  </si>
  <si>
    <t>001168. Pencetakan laporan</t>
  </si>
  <si>
    <t>WA.2378.EBD.953.101.B.521211.001168</t>
  </si>
  <si>
    <t>001168</t>
  </si>
  <si>
    <t>001169. ATK</t>
  </si>
  <si>
    <t>WA.2378.EBD.953.101.B.521811.001169</t>
  </si>
  <si>
    <t>001170. Bahan Komputer</t>
  </si>
  <si>
    <t>WA.2378.EBD.953.101.B.521811.001170</t>
  </si>
  <si>
    <t>001170</t>
  </si>
  <si>
    <t>001171.  Narasumber pejabat/setara eselon II</t>
  </si>
  <si>
    <t>WA.2378.EBD.953.101.B.522151.001171</t>
  </si>
  <si>
    <t>001172. Narasumber pejabat/setara eselon III</t>
  </si>
  <si>
    <t>WA.2378.EBD.953.101.B.522151.001172</t>
  </si>
  <si>
    <t>001173.  Identifikasi pembinaan dan koordinasi Monitoring Program dan Kegiatan Prioritas Riset dan SDM</t>
  </si>
  <si>
    <t>WA.2378.EBD.953.101.B.524111.001173</t>
  </si>
  <si>
    <t>001173</t>
  </si>
  <si>
    <t>001174.  Identifikasi pengukuran dan evaluasi Kinerja Outcome</t>
  </si>
  <si>
    <t>WA.2378.EBD.953.101.B.524111.001174</t>
  </si>
  <si>
    <t>001175.    Identifikasi pembinaan dan evaluasi Rencana Aksi Kinerja</t>
  </si>
  <si>
    <t>WA.2378.EBD.953.101.B.524111.001175</t>
  </si>
  <si>
    <t>001176. Perjalanan dalam kota lebih dari 8 jam</t>
  </si>
  <si>
    <t>WA.2378.EBD.953.101.B.524113.001176</t>
  </si>
  <si>
    <t>001176</t>
  </si>
  <si>
    <t>001177. Transport lokal</t>
  </si>
  <si>
    <t>WA.2378.EBD.953.101.B.524113.001177</t>
  </si>
  <si>
    <t>001177</t>
  </si>
  <si>
    <t>001178. Penggandaan</t>
  </si>
  <si>
    <t>WA.2378.EBD.953.101.C.521211.001178</t>
  </si>
  <si>
    <t>001179. Spanduk dan backdrop</t>
  </si>
  <si>
    <t>WA.2378.EBD.953.101.C.521211.001179</t>
  </si>
  <si>
    <t>001179</t>
  </si>
  <si>
    <t>001180. Pencetakan buku panduan</t>
  </si>
  <si>
    <t>WA.2378.EBD.953.101.C.521211.001180</t>
  </si>
  <si>
    <t>001181. Perlengkapan Peserta</t>
  </si>
  <si>
    <t>WA.2378.EBD.953.101.C.521211.001181</t>
  </si>
  <si>
    <t>001181</t>
  </si>
  <si>
    <t>001182. Pencetakan laporan</t>
  </si>
  <si>
    <t>WA.2378.EBD.953.101.C.521211.001182</t>
  </si>
  <si>
    <t>001183. ATK</t>
  </si>
  <si>
    <t>WA.2378.EBD.953.101.C.521811.001183</t>
  </si>
  <si>
    <t>001183</t>
  </si>
  <si>
    <t>001184. Bahan Komputer</t>
  </si>
  <si>
    <t>WA.2378.EBD.953.101.C.521811.001184</t>
  </si>
  <si>
    <t>001185.  Narasumber pejabat/setara eselon II</t>
  </si>
  <si>
    <t>WA.2378.EBD.953.101.C.522151.001185</t>
  </si>
  <si>
    <t>001185</t>
  </si>
  <si>
    <t>001186. Narasumber pejabat/setara eselon III</t>
  </si>
  <si>
    <t>WA.2378.EBD.953.101.C.522151.001186</t>
  </si>
  <si>
    <t>001187.   Identifikasi pembinaan sosialisasi dan koordinasi (Monitoring Terpadu)</t>
  </si>
  <si>
    <t>WA.2378.EBD.953.101.C.524111.001187</t>
  </si>
  <si>
    <t>001188. Penggandaan</t>
  </si>
  <si>
    <t>WA.2378.EBD.953.101.D.521211.001188</t>
  </si>
  <si>
    <t>001188</t>
  </si>
  <si>
    <t>001189. Spanduk dan backdrop</t>
  </si>
  <si>
    <t>WA.2378.EBD.953.101.D.521211.001189</t>
  </si>
  <si>
    <t>001189</t>
  </si>
  <si>
    <t>001190. Pencetakan buku panduan</t>
  </si>
  <si>
    <t>WA.2378.EBD.953.101.D.521211.001190</t>
  </si>
  <si>
    <t>001191. Perlengkapan Peserta</t>
  </si>
  <si>
    <t>WA.2378.EBD.953.101.D.521211.001191</t>
  </si>
  <si>
    <t>001192. Pencetakan laporan</t>
  </si>
  <si>
    <t>WA.2378.EBD.953.101.D.521211.001192</t>
  </si>
  <si>
    <t>001193. Pencetakaan Dokumen</t>
  </si>
  <si>
    <t>WA.2378.EBD.953.101.D.521211.001193</t>
  </si>
  <si>
    <t>001194. ATK</t>
  </si>
  <si>
    <t>WA.2378.EBD.953.101.D.521811.001194</t>
  </si>
  <si>
    <t>001194</t>
  </si>
  <si>
    <t>001195. Bahan Komputer</t>
  </si>
  <si>
    <t>WA.2378.EBD.953.101.D.521811.001195</t>
  </si>
  <si>
    <t>001195</t>
  </si>
  <si>
    <t>001196.  Narasumber pejabat/setara eselon II</t>
  </si>
  <si>
    <t>WA.2378.EBD.953.101.D.522151.001196</t>
  </si>
  <si>
    <t>001196</t>
  </si>
  <si>
    <t>001197. Narasumber pejabat/setara eselon III</t>
  </si>
  <si>
    <t>WA.2378.EBD.953.101.D.522151.001197</t>
  </si>
  <si>
    <t>001197</t>
  </si>
  <si>
    <t>001198. Praktisi</t>
  </si>
  <si>
    <t>WA.2378.EBD.953.101.D.522151.001198</t>
  </si>
  <si>
    <t>001198</t>
  </si>
  <si>
    <t>001199.  Identifikasi pembinaan sosialisasi pendampingan dan validasi data aplikasi monev</t>
  </si>
  <si>
    <t>WA.2378.EBD.953.101.D.524111.001199</t>
  </si>
  <si>
    <t>001199</t>
  </si>
  <si>
    <t>001200. Penggandaan</t>
  </si>
  <si>
    <t>WA.2378.EBD.953.102.A.521211.001200</t>
  </si>
  <si>
    <t>001200</t>
  </si>
  <si>
    <t>001201. Pencetakan laporan</t>
  </si>
  <si>
    <t>WA.2378.EBD.953.102.A.521211.001201</t>
  </si>
  <si>
    <t>001201</t>
  </si>
  <si>
    <t>001202. ATK</t>
  </si>
  <si>
    <t>WA.2378.EBD.953.102.A.521811.001202</t>
  </si>
  <si>
    <t>001202</t>
  </si>
  <si>
    <t>001203. Bahan Komputer</t>
  </si>
  <si>
    <t>WA.2378.EBD.953.102.A.521811.001203</t>
  </si>
  <si>
    <t>001203</t>
  </si>
  <si>
    <t>001204.  Honorarium Narasumber /Pakar / Praktisi/ Profesional   3 ORANG x 3 KEG x 3 JAM</t>
  </si>
  <si>
    <t>WA.2378.EBD.953.102.A.522151.001204</t>
  </si>
  <si>
    <t>001204</t>
  </si>
  <si>
    <t>001205. Rapid Test/ PCR Covid-19</t>
  </si>
  <si>
    <t>WA.2378.EBD.953.102.A.522192.001205</t>
  </si>
  <si>
    <t>001205</t>
  </si>
  <si>
    <t>001206.  Reviu/Pengukuran Kinerja Lingkup BRSDM</t>
  </si>
  <si>
    <t>WA.2378.EBD.953.102.A.524111.001206</t>
  </si>
  <si>
    <t>001206</t>
  </si>
  <si>
    <t>001207. Penggandaan</t>
  </si>
  <si>
    <t>WA.2378.EBD.953.102.B.521211.001207</t>
  </si>
  <si>
    <t>001207</t>
  </si>
  <si>
    <t>001208.  Pencetakan bahan rapim dan bahan pimpinan</t>
  </si>
  <si>
    <t>WA.2378.EBD.953.102.B.521211.001208</t>
  </si>
  <si>
    <t>001208</t>
  </si>
  <si>
    <t>001209. ATK</t>
  </si>
  <si>
    <t>WA.2378.EBD.953.102.B.521811.001209</t>
  </si>
  <si>
    <t>001209</t>
  </si>
  <si>
    <t>001210. Bahan Komputer</t>
  </si>
  <si>
    <t>WA.2378.EBD.953.102.B.521811.001210</t>
  </si>
  <si>
    <t>001210</t>
  </si>
  <si>
    <t>001211.  Honorarium Narasumber /Pakar / Praktisi/ Profesional   3 ORANG x 3 KEG x 3 JAM</t>
  </si>
  <si>
    <t>WA.2378.EBD.953.102.B.522151.001211</t>
  </si>
  <si>
    <t>001211</t>
  </si>
  <si>
    <t>001212. Perjalanan pendampingan pimpinan/partisipasi kegiatan/penyiapan bahan pimpinan</t>
  </si>
  <si>
    <t>WA.2378.EBD.953.102.B.524111.001212</t>
  </si>
  <si>
    <t>001212</t>
  </si>
  <si>
    <t>001213. Perjalanan dalam kota lebih dari 8 jam</t>
  </si>
  <si>
    <t>WA.2378.EBD.953.102.B.524113.001213</t>
  </si>
  <si>
    <t>001213</t>
  </si>
  <si>
    <t>001214. Transport lokal</t>
  </si>
  <si>
    <t>WA.2378.EBD.953.102.B.524113.001214</t>
  </si>
  <si>
    <t>001214</t>
  </si>
  <si>
    <t>001215.  Pencetakan buku LKj BRSDM interim 2023</t>
  </si>
  <si>
    <t>WA.2378.EBD.953.102.C.521211.001215</t>
  </si>
  <si>
    <t>001215</t>
  </si>
  <si>
    <t>001216. Pencetakan buku LKj Sekretariat BRSDM interim tahun 2023</t>
  </si>
  <si>
    <t>WA.2378.EBD.953.102.C.521211.001216</t>
  </si>
  <si>
    <t>001216</t>
  </si>
  <si>
    <t>001217. Pencetakan buku LKj Sekretariat BRSDM tahun 2022</t>
  </si>
  <si>
    <t>WA.2378.EBD.953.102.C.521211.001217</t>
  </si>
  <si>
    <t>001217</t>
  </si>
  <si>
    <t>001218.   Pencetakan buku LKj BRSDM 2022</t>
  </si>
  <si>
    <t>WA.2378.EBD.953.102.C.521211.001218</t>
  </si>
  <si>
    <t>001218</t>
  </si>
  <si>
    <t>001219.  Penggandaan</t>
  </si>
  <si>
    <t>WA.2378.EBD.953.102.C.521211.001219</t>
  </si>
  <si>
    <t>001219</t>
  </si>
  <si>
    <t>001220. ATK</t>
  </si>
  <si>
    <t>WA.2378.EBD.953.102.C.521811.001220</t>
  </si>
  <si>
    <t>001220</t>
  </si>
  <si>
    <t>001221. Bahan Komputer</t>
  </si>
  <si>
    <t>WA.2378.EBD.953.102.C.521811.001221</t>
  </si>
  <si>
    <t>001221</t>
  </si>
  <si>
    <t>001222. Desain Grafis dan lay out Buku Laporan LKj BRSDM interim 2023</t>
  </si>
  <si>
    <t>WA.2378.EBD.953.102.C.522191.001222</t>
  </si>
  <si>
    <t>001222</t>
  </si>
  <si>
    <t>WA.2378.EBD.953.102.C.522191.001223</t>
  </si>
  <si>
    <t>001223</t>
  </si>
  <si>
    <t>001224. Desain Grafis dan lay out Buku Laporan LKj Sekretariat BRSDM Tahun 2022</t>
  </si>
  <si>
    <t>WA.2378.EBD.953.102.C.522191.001224</t>
  </si>
  <si>
    <t>001224</t>
  </si>
  <si>
    <t>001225. Desain Grafis dan lay out Buku Laporan LKj BRSDM Tahun 2022</t>
  </si>
  <si>
    <t>WA.2378.EBD.953.102.C.522191.001225</t>
  </si>
  <si>
    <t>001225</t>
  </si>
  <si>
    <t>001226. Koordinasi/pembinaan dan penyusunan LKj</t>
  </si>
  <si>
    <t>WA.2378.EBD.953.102.C.524111.001226</t>
  </si>
  <si>
    <t>001226</t>
  </si>
  <si>
    <t>001227. Uang Harian Kegiatan Rapat/Pertemuan di Luar Kantor</t>
  </si>
  <si>
    <t>WA.2378.EBD.953.102.C.524114.001227</t>
  </si>
  <si>
    <t>001227</t>
  </si>
  <si>
    <t>001228. Transport lokal</t>
  </si>
  <si>
    <t>WA.2378.EBD.953.102.C.524114.001228</t>
  </si>
  <si>
    <t>001228</t>
  </si>
  <si>
    <t>001229. Pencetakan buku Refleksi Outlook</t>
  </si>
  <si>
    <t>WA.2378.EBD.953.102.D.521211.001229</t>
  </si>
  <si>
    <t>001229</t>
  </si>
  <si>
    <t>001230.  Pencetakan buku laporan bulanan</t>
  </si>
  <si>
    <t>WA.2378.EBD.953.102.D.521211.001230</t>
  </si>
  <si>
    <t>001230</t>
  </si>
  <si>
    <t>001231. Pencetakan buku Laporan Tahunan 2022</t>
  </si>
  <si>
    <t>WA.2378.EBD.953.102.D.521211.001231</t>
  </si>
  <si>
    <t>001231</t>
  </si>
  <si>
    <t>001232.  Penggandaan</t>
  </si>
  <si>
    <t>WA.2378.EBD.953.102.D.521211.001232</t>
  </si>
  <si>
    <t>001232</t>
  </si>
  <si>
    <t>001233. Biaya Komunikasi dalam bentuk Pulsa dan Paket Data</t>
  </si>
  <si>
    <t>WA.2378.EBD.953.102.D.521241.001233</t>
  </si>
  <si>
    <t>001233</t>
  </si>
  <si>
    <t>001234. ATK</t>
  </si>
  <si>
    <t>WA.2378.EBD.953.102.D.521811.001234</t>
  </si>
  <si>
    <t>001234</t>
  </si>
  <si>
    <t>001235. Bahan Komputer</t>
  </si>
  <si>
    <t>WA.2378.EBD.953.102.D.521811.001235</t>
  </si>
  <si>
    <t>001235</t>
  </si>
  <si>
    <t>001236.  Honorarium Narasumber /Pakar / Praktisi/ Profesional   2 ORANG x 3 KEG x 3 JAM</t>
  </si>
  <si>
    <t>WA.2378.EBD.953.102.D.522151.001236</t>
  </si>
  <si>
    <t>001236</t>
  </si>
  <si>
    <t>001237. Desain Grafis dan lay out Buku Laporan tahunan BRSDM  2022</t>
  </si>
  <si>
    <t>WA.2378.EBD.953.102.D.522191.001237</t>
  </si>
  <si>
    <t>001237</t>
  </si>
  <si>
    <t>001238. Desain Grafis dan lay out Buku refleksi outlook</t>
  </si>
  <si>
    <t>WA.2378.EBD.953.102.D.522191.001238</t>
  </si>
  <si>
    <t>001238</t>
  </si>
  <si>
    <t>001239. Desain Grafis dan lay out Buku laporan bulanan</t>
  </si>
  <si>
    <t>WA.2378.EBD.953.102.D.522191.001239</t>
  </si>
  <si>
    <t>001239</t>
  </si>
  <si>
    <t>001240. Perjalanan penyusunan laporan kegiatan/kinerja</t>
  </si>
  <si>
    <t>WA.2378.EBD.953.102.D.524111.001240</t>
  </si>
  <si>
    <t>001240</t>
  </si>
  <si>
    <t>001241. Uang Harian Kegiatan Rapat/Pertemuan di Luar Kantor</t>
  </si>
  <si>
    <t>WA.2378.EBD.953.102.D.524114.001241</t>
  </si>
  <si>
    <t>001241</t>
  </si>
  <si>
    <t>001242. Transport lokal</t>
  </si>
  <si>
    <t>WA.2378.EBD.953.102.D.524114.001242</t>
  </si>
  <si>
    <t>001242</t>
  </si>
  <si>
    <t>001243. Snack dan Makan Rapat   (20 orang x 4 KALI)</t>
  </si>
  <si>
    <t>WA.2378.EBD.953.201.A.521211.001243</t>
  </si>
  <si>
    <t>001243</t>
  </si>
  <si>
    <t>001244. ATK</t>
  </si>
  <si>
    <t>WA.2378.EBD.953.201.A.521211.001244</t>
  </si>
  <si>
    <t>001244</t>
  </si>
  <si>
    <t>001245. Komputer Suplies</t>
  </si>
  <si>
    <t>WA.2378.EBD.953.201.A.521211.001245</t>
  </si>
  <si>
    <t>001245</t>
  </si>
  <si>
    <t>001246. Fotocopy dan Pencetakan Penyusunan Laporan Monev , Kuisionaer Penyelenggaraan Pelatihan dan penyuluhan KP</t>
  </si>
  <si>
    <t>WA.2378.EBD.953.201.A.521211.001246</t>
  </si>
  <si>
    <t>001246</t>
  </si>
  <si>
    <t>001247. Perjalanan Monitoring  dan Evaluasi Penyelenggaraan Pelatihan dan Penyuluhan KP dan Manajerial</t>
  </si>
  <si>
    <t>WA.2378.EBD.953.201.A.524111.001247</t>
  </si>
  <si>
    <t>001247</t>
  </si>
  <si>
    <t>001248. Penggandaan dan Penjilidan serta Laporan</t>
  </si>
  <si>
    <t>WA.2378.EBD.953.201.B.521211.001248</t>
  </si>
  <si>
    <t>001248</t>
  </si>
  <si>
    <t>001249. Konsumsi Rapat   (25 orang x 4 KALI)</t>
  </si>
  <si>
    <t>WA.2378.EBD.953.201.B.521211.001249</t>
  </si>
  <si>
    <t>001249</t>
  </si>
  <si>
    <t>001250. ATK</t>
  </si>
  <si>
    <t>WA.2378.EBD.953.201.B.521211.001250</t>
  </si>
  <si>
    <t>001250</t>
  </si>
  <si>
    <t>001251. Sosialisasi dan Uji Petik penyusunan Juklak Juknis ke UPT (3 ORANG x 5 Lokasi )</t>
  </si>
  <si>
    <t>WA.2378.EBD.953.201.B.524111.001251</t>
  </si>
  <si>
    <t>001251</t>
  </si>
  <si>
    <t>001252. Penggandaan dan Penjilidan</t>
  </si>
  <si>
    <t>WA.2378.EBD.953.202.A.521211.001252</t>
  </si>
  <si>
    <t>001252</t>
  </si>
  <si>
    <t>001253. Konsumsi Rapat  (25 orang x 4 KALI)</t>
  </si>
  <si>
    <t>WA.2378.EBD.953.202.A.521211.001253</t>
  </si>
  <si>
    <t>001253</t>
  </si>
  <si>
    <t>001254.  ATK</t>
  </si>
  <si>
    <t>WA.2378.EBD.953.202.A.521211.001254</t>
  </si>
  <si>
    <t>001254</t>
  </si>
  <si>
    <t>001255. Uji Petik penyusunan Laporan Kinerja ke UPT (6 ORANG x 6 Lokasi x 1 kali)</t>
  </si>
  <si>
    <t>WA.2378.EBD.953.202.A.524111.001255</t>
  </si>
  <si>
    <t>001255</t>
  </si>
  <si>
    <t>001256. Penggandaan dan Penjilidan serta Percetakan</t>
  </si>
  <si>
    <t>WA.2378.EBD.953.202.B.521211.001256</t>
  </si>
  <si>
    <t>001256</t>
  </si>
  <si>
    <t>001257. Konsumsi Rapat di dalam Kantor  (20 orang x 4 KALI)</t>
  </si>
  <si>
    <t>WA.2378.EBD.953.202.B.521211.001257</t>
  </si>
  <si>
    <t>001257</t>
  </si>
  <si>
    <t>001258.  ATK</t>
  </si>
  <si>
    <t>WA.2378.EBD.953.202.B.521211.001258</t>
  </si>
  <si>
    <t>001258</t>
  </si>
  <si>
    <t>001259. Perjalanan dan Uji Petik Penilaian SAKIP MANDIRI dan WBK</t>
  </si>
  <si>
    <t>WA.2378.EBD.953.202.B.524111.001259</t>
  </si>
  <si>
    <t>001259</t>
  </si>
  <si>
    <t>001260. ATK</t>
  </si>
  <si>
    <t>WA.2378.EBD.953.202.C.521211.001260</t>
  </si>
  <si>
    <t>001260</t>
  </si>
  <si>
    <t>001261. Konsumsi Rapat (25 orang x 4 KALI)</t>
  </si>
  <si>
    <t>WA.2378.EBD.953.202.C.521211.001261</t>
  </si>
  <si>
    <t>001261</t>
  </si>
  <si>
    <t>001262. Fotocopy dan Pencetakan Penyusunan Laporan Rencana aksi dan Evaluasi Rencana Aksi</t>
  </si>
  <si>
    <t>WA.2378.EBD.953.202.C.521211.001262</t>
  </si>
  <si>
    <t>001262</t>
  </si>
  <si>
    <t>001263. Perjalanan Pelayanan Publlik (PPID), Laporan Tahunan, Refreks Outlook dan Evaluasi Rencana Aksi</t>
  </si>
  <si>
    <t>WA.2378.EBD.953.202.C.524111.001263</t>
  </si>
  <si>
    <t>001263</t>
  </si>
  <si>
    <t>001264. Penggandaan dan Penjilidan Laporan SIMLATLUH</t>
  </si>
  <si>
    <t>WA.2378.EBD.953.202.D.521211.001264</t>
  </si>
  <si>
    <t>001264</t>
  </si>
  <si>
    <t>001265. Konsumsi Rapat di dalam Kantor (20 ORANG x 10 Kali)</t>
  </si>
  <si>
    <t>WA.2378.EBD.953.202.D.521211.001265</t>
  </si>
  <si>
    <t>001265</t>
  </si>
  <si>
    <t>001266. ATK</t>
  </si>
  <si>
    <t>WA.2378.EBD.953.202.D.521211.001266</t>
  </si>
  <si>
    <t>001266</t>
  </si>
  <si>
    <t>001267. Komputer Supply</t>
  </si>
  <si>
    <t>WA.2378.EBD.953.202.D.521211.001267</t>
  </si>
  <si>
    <t>001267</t>
  </si>
  <si>
    <t>001268. Biaya Komunikasi Pulsa Data atau Paket Internet (5 orang x 12 bln)</t>
  </si>
  <si>
    <t>WA.2378.EBD.953.202.D.521241.001268</t>
  </si>
  <si>
    <t>001268</t>
  </si>
  <si>
    <t>001269. Pemeiharaan Aplikasi SIMLATLUH KP</t>
  </si>
  <si>
    <t>WA.2378.EBD.953.202.D.523121.001269</t>
  </si>
  <si>
    <t>001269</t>
  </si>
  <si>
    <t>001270. Perjalanan Kegiatan SIMLATLUH KP</t>
  </si>
  <si>
    <t>WA.2378.EBD.953.202.D.524111.001270</t>
  </si>
  <si>
    <t>001270</t>
  </si>
  <si>
    <t>001271. Konsumsi/bahan makanan</t>
  </si>
  <si>
    <t>WA.2378.EBD.953.301.A.521211.001271</t>
  </si>
  <si>
    <t>001271</t>
  </si>
  <si>
    <t>001272. Penggadaan</t>
  </si>
  <si>
    <t>WA.2378.EBD.953.301.A.521211.001272</t>
  </si>
  <si>
    <t>001272</t>
  </si>
  <si>
    <t>001273. Bahan Komputer</t>
  </si>
  <si>
    <t>WA.2378.EBD.953.301.A.521211.001273</t>
  </si>
  <si>
    <t>001273</t>
  </si>
  <si>
    <t>001274. ATK</t>
  </si>
  <si>
    <t>WA.2378.EBD.953.301.A.521211.001274</t>
  </si>
  <si>
    <t>001274</t>
  </si>
  <si>
    <t>001275. Pencetakan</t>
  </si>
  <si>
    <t>WA.2378.EBD.953.301.A.521211.001275</t>
  </si>
  <si>
    <t>001275</t>
  </si>
  <si>
    <t>001276. Langganan biaya aplikasi komunikasi daring (zoom/linktree/zoho)</t>
  </si>
  <si>
    <t>WA.2378.EBD.953.301.A.521219.001276</t>
  </si>
  <si>
    <t>001276</t>
  </si>
  <si>
    <t>001277. Perjalanan Monitoring Evaluasi Kinerja Pendidikan KP</t>
  </si>
  <si>
    <t>WA.2378.EBD.953.301.A.524111.001277</t>
  </si>
  <si>
    <t>001277</t>
  </si>
  <si>
    <t>001278. Konsumsi/bahan makanan</t>
  </si>
  <si>
    <t>WA.2378.EBD.953.301.B.521211.001278</t>
  </si>
  <si>
    <t>001278</t>
  </si>
  <si>
    <t>001279. Penggadaan</t>
  </si>
  <si>
    <t>WA.2378.EBD.953.301.B.521211.001279</t>
  </si>
  <si>
    <t>001279</t>
  </si>
  <si>
    <t>001280. Bahan Komputer</t>
  </si>
  <si>
    <t>WA.2378.EBD.953.301.B.521211.001280</t>
  </si>
  <si>
    <t>001280</t>
  </si>
  <si>
    <t>001281. ATK</t>
  </si>
  <si>
    <t>WA.2378.EBD.953.301.B.521211.001281</t>
  </si>
  <si>
    <t>001281</t>
  </si>
  <si>
    <t>001282. Cetakan Buku Pusat Pendidikan Dalam Angka</t>
  </si>
  <si>
    <t>WA.2378.EBD.953.301.B.521211.001282</t>
  </si>
  <si>
    <t>001282</t>
  </si>
  <si>
    <t>001283. Langganan biaya aplikasi komunikasi daring (zoom/linktree/zoho)</t>
  </si>
  <si>
    <t>WA.2378.EBD.953.301.B.521219.001283</t>
  </si>
  <si>
    <t>001283</t>
  </si>
  <si>
    <t>001284. Dukungan Kegiatan Data dan Informasi Pendidikan KP</t>
  </si>
  <si>
    <t>WA.2378.EBD.953.301.B.521219.001284</t>
  </si>
  <si>
    <t>001284</t>
  </si>
  <si>
    <t>001285. Narasumber/Pembahas</t>
  </si>
  <si>
    <t>WA.2378.EBD.953.301.B.522151.001285</t>
  </si>
  <si>
    <t>001285</t>
  </si>
  <si>
    <t>001286. Perjalanan Monitoring Evaluasi Kegiatan dan Anggaran Pendidikan KP</t>
  </si>
  <si>
    <t>WA.2378.EBD.953.301.B.524111.001286</t>
  </si>
  <si>
    <t>001286</t>
  </si>
  <si>
    <t>001287. Konsumsi/bahan makanan</t>
  </si>
  <si>
    <t>WA.2378.EBD.953.301.C.521211.001287</t>
  </si>
  <si>
    <t>001287</t>
  </si>
  <si>
    <t>001288. Penggadaan</t>
  </si>
  <si>
    <t>WA.2378.EBD.953.301.C.521211.001288</t>
  </si>
  <si>
    <t>001288</t>
  </si>
  <si>
    <t>001289. Bahan Komputer</t>
  </si>
  <si>
    <t>WA.2378.EBD.953.301.C.521211.001289</t>
  </si>
  <si>
    <t>001289</t>
  </si>
  <si>
    <t>001290. ATK</t>
  </si>
  <si>
    <t>WA.2378.EBD.953.301.C.521211.001290</t>
  </si>
  <si>
    <t>001290</t>
  </si>
  <si>
    <t>001291. Pencetakan</t>
  </si>
  <si>
    <t>WA.2378.EBD.953.301.C.521211.001291</t>
  </si>
  <si>
    <t>001291</t>
  </si>
  <si>
    <t>001292. Langganan biaya aplikasi komunikasi daring (zoom/linktree/zoho)</t>
  </si>
  <si>
    <t>WA.2378.EBD.953.301.C.521219.001292</t>
  </si>
  <si>
    <t>001292</t>
  </si>
  <si>
    <t>001293. Perjalanan Monitoring Evaluasi Pendidikan KP</t>
  </si>
  <si>
    <t>WA.2378.EBD.953.301.C.524111.001293</t>
  </si>
  <si>
    <t>001293</t>
  </si>
  <si>
    <t>001294. Konsumsi/bahan makanan</t>
  </si>
  <si>
    <t>WA.2378.EBD.953.302.A.521211.001294</t>
  </si>
  <si>
    <t>001294</t>
  </si>
  <si>
    <t>001295. Penggadaan</t>
  </si>
  <si>
    <t>WA.2378.EBD.953.302.A.521211.001295</t>
  </si>
  <si>
    <t>001295</t>
  </si>
  <si>
    <t>001296. Bahan Komputer</t>
  </si>
  <si>
    <t>WA.2378.EBD.953.302.A.521211.001296</t>
  </si>
  <si>
    <t>001296</t>
  </si>
  <si>
    <t>001297. ATK</t>
  </si>
  <si>
    <t>WA.2378.EBD.953.302.A.521211.001297</t>
  </si>
  <si>
    <t>001297</t>
  </si>
  <si>
    <t>001298. Cetakan</t>
  </si>
  <si>
    <t>WA.2378.EBD.953.302.A.521211.001298</t>
  </si>
  <si>
    <t>001298</t>
  </si>
  <si>
    <t>001299. Perjalanan Penyusunan Laporan Kinerja</t>
  </si>
  <si>
    <t>WA.2378.EBD.953.302.A.524111.001299</t>
  </si>
  <si>
    <t>001299</t>
  </si>
  <si>
    <t>001015. Perlengkapan peserta</t>
  </si>
  <si>
    <t>WA.2378.EBD.955.101.A.521211.001015</t>
  </si>
  <si>
    <t>001015</t>
  </si>
  <si>
    <t>001016. Penggandaan Materi dan Laporan kegiatan</t>
  </si>
  <si>
    <t>WA.2378.EBD.955.101.A.521211.001016</t>
  </si>
  <si>
    <t>001016</t>
  </si>
  <si>
    <t>001017. backdrop</t>
  </si>
  <si>
    <t>WA.2378.EBD.955.101.A.521211.001017</t>
  </si>
  <si>
    <t>001017</t>
  </si>
  <si>
    <t>001018. Pencetakan laporan keuangan triwulanan</t>
  </si>
  <si>
    <t>WA.2378.EBD.955.101.A.521211.001018</t>
  </si>
  <si>
    <t>001018</t>
  </si>
  <si>
    <t>001019. ATK</t>
  </si>
  <si>
    <t>WA.2378.EBD.955.101.A.521211.001019</t>
  </si>
  <si>
    <t>001019</t>
  </si>
  <si>
    <t>001020. Bahan Komputer</t>
  </si>
  <si>
    <t>WA.2378.EBD.955.101.A.521211.001020</t>
  </si>
  <si>
    <t>001020</t>
  </si>
  <si>
    <t>001021. Pencetakan dan penggandaan data dukung Dokumen LK</t>
  </si>
  <si>
    <t>WA.2378.EBD.955.101.A.521211.001021</t>
  </si>
  <si>
    <t>001021</t>
  </si>
  <si>
    <t>001022. ATK</t>
  </si>
  <si>
    <t>WA.2378.EBD.955.101.A.521811.001022</t>
  </si>
  <si>
    <t>001022</t>
  </si>
  <si>
    <t>001023. Bahan Komputer</t>
  </si>
  <si>
    <t>WA.2378.EBD.955.101.A.521811.001023</t>
  </si>
  <si>
    <t>001024.  Narasumber pejabat/setara eselon III</t>
  </si>
  <si>
    <t>WA.2378.EBD.955.101.A.522151.001024</t>
  </si>
  <si>
    <t>001024</t>
  </si>
  <si>
    <t>001025. koordinasi Penyusunan Laporan Keuangan tingkat Eselon I</t>
  </si>
  <si>
    <t>WA.2378.EBD.955.101.A.524111.001025</t>
  </si>
  <si>
    <t>001025</t>
  </si>
  <si>
    <t>001026. pra Penyusunan Laporan Keuangan tingkat kementerian</t>
  </si>
  <si>
    <t>WA.2378.EBD.955.101.A.524111.001026</t>
  </si>
  <si>
    <t>WA.2378.EBD.955.101.A.524111.001027</t>
  </si>
  <si>
    <t>001028. Pembinaan teknis penyusunan LK</t>
  </si>
  <si>
    <t>WA.2378.EBD.955.101.A.524111.001028</t>
  </si>
  <si>
    <t>001029. dalam rangka koordinasi dengan kantor pusat</t>
  </si>
  <si>
    <t>WA.2378.EBD.955.101.A.524113.001029</t>
  </si>
  <si>
    <t>001030.  dalam rangka menghadiri undangan</t>
  </si>
  <si>
    <t>WA.2378.EBD.955.101.A.524119.001030</t>
  </si>
  <si>
    <t>001031. Perlengkapan peserta</t>
  </si>
  <si>
    <t>WA.2378.EBD.955.101.B.521211.001031</t>
  </si>
  <si>
    <t>001031</t>
  </si>
  <si>
    <t>001032. Penggandaan Materi dan Laporan kegiatan</t>
  </si>
  <si>
    <t>WA.2378.EBD.955.101.B.521211.001032</t>
  </si>
  <si>
    <t>001032</t>
  </si>
  <si>
    <t>001033. backdrop</t>
  </si>
  <si>
    <t>WA.2378.EBD.955.101.B.521211.001033</t>
  </si>
  <si>
    <t>001034. Pencetakan proposal target PNBP 2024</t>
  </si>
  <si>
    <t>WA.2378.EBD.955.101.B.521211.001034</t>
  </si>
  <si>
    <t>001035. ATK</t>
  </si>
  <si>
    <t>WA.2378.EBD.955.101.B.521211.001035</t>
  </si>
  <si>
    <t>001036. Bahan Komputer</t>
  </si>
  <si>
    <t>WA.2378.EBD.955.101.B.521211.001036</t>
  </si>
  <si>
    <t>001036</t>
  </si>
  <si>
    <t>001037. ATK</t>
  </si>
  <si>
    <t>WA.2378.EBD.955.101.B.521811.001037</t>
  </si>
  <si>
    <t>001038. Bahan Komputer</t>
  </si>
  <si>
    <t>WA.2378.EBD.955.101.B.521811.001038</t>
  </si>
  <si>
    <t>001039.  Narasumber pejabat/setara eselon III</t>
  </si>
  <si>
    <t>WA.2378.EBD.955.101.B.522151.001039</t>
  </si>
  <si>
    <t>001039</t>
  </si>
  <si>
    <t>001040. Pembinaan pelaksanaan PNBP</t>
  </si>
  <si>
    <t>WA.2378.EBD.955.101.B.524111.001040</t>
  </si>
  <si>
    <t>001040</t>
  </si>
  <si>
    <t>001041. dalam rangka koordinasi dengan kantor pusat</t>
  </si>
  <si>
    <t>WA.2378.EBD.955.101.B.524113.001041</t>
  </si>
  <si>
    <t>001042.  dalam rangka menghadiri undangan</t>
  </si>
  <si>
    <t>WA.2378.EBD.955.101.B.524119.001042</t>
  </si>
  <si>
    <t>001043. Pencetakan Petunjuk Pelaksanaan Anggaran dan Kegiatan BRSDM TA 2022</t>
  </si>
  <si>
    <t>WA.2378.EBD.955.101.C.521211.001043</t>
  </si>
  <si>
    <t>001043</t>
  </si>
  <si>
    <t>001044. Penggandaan Materi dan Laporan kegiatan</t>
  </si>
  <si>
    <t>WA.2378.EBD.955.101.C.521211.001044</t>
  </si>
  <si>
    <t>001045. ATK</t>
  </si>
  <si>
    <t>WA.2378.EBD.955.101.C.521211.001045</t>
  </si>
  <si>
    <t>001045</t>
  </si>
  <si>
    <t>001046. Bahan Komputer</t>
  </si>
  <si>
    <t>WA.2378.EBD.955.101.C.521211.001046</t>
  </si>
  <si>
    <t>001046</t>
  </si>
  <si>
    <t>001047. Koordinasi pembahasan draft Juklak 2022</t>
  </si>
  <si>
    <t>WA.2378.EBD.955.101.C.524111.001047</t>
  </si>
  <si>
    <t>001047</t>
  </si>
  <si>
    <t>001048. Pencetakan dan Penjilidan LPJ bendahara</t>
  </si>
  <si>
    <t>WA.2378.EBD.955.101.D.521211.001048</t>
  </si>
  <si>
    <t>001048</t>
  </si>
  <si>
    <t>001049. Pencetakan dan Penjilidan laporan IKPA BRSDM</t>
  </si>
  <si>
    <t>WA.2378.EBD.955.101.D.521211.001049</t>
  </si>
  <si>
    <t>001049</t>
  </si>
  <si>
    <t>001050.  Pulsa pegawai</t>
  </si>
  <si>
    <t>WA.2378.EBD.955.101.D.521241.001050</t>
  </si>
  <si>
    <t>001050</t>
  </si>
  <si>
    <t>001051. Lisensi Zoom</t>
  </si>
  <si>
    <t>WA.2378.EBD.955.101.D.521241.001051</t>
  </si>
  <si>
    <t>001051</t>
  </si>
  <si>
    <t>001052. ATK</t>
  </si>
  <si>
    <t>WA.2378.EBD.955.101.D.521811.001052</t>
  </si>
  <si>
    <t>001052</t>
  </si>
  <si>
    <t>001053. Bahan Komputer</t>
  </si>
  <si>
    <t>WA.2378.EBD.955.101.D.521811.001053</t>
  </si>
  <si>
    <t>001053</t>
  </si>
  <si>
    <t>001054.  Narasumber pejabat/setara Es III</t>
  </si>
  <si>
    <t>WA.2378.EBD.955.101.D.522151.001054</t>
  </si>
  <si>
    <t>001054</t>
  </si>
  <si>
    <t>001055. dalam rangka rekonsiliasi perbendaharaan</t>
  </si>
  <si>
    <t>WA.2378.EBD.955.101.D.524111.001055</t>
  </si>
  <si>
    <t>001055</t>
  </si>
  <si>
    <t>001056.  dalam rangka pembinaan administrasi perbendaharaan</t>
  </si>
  <si>
    <t>WA.2378.EBD.955.101.D.524111.001056</t>
  </si>
  <si>
    <t>001056</t>
  </si>
  <si>
    <t>001057. dalam rangka koordinasi dengan mitra (KPPN, Bank, BPJS)</t>
  </si>
  <si>
    <t>WA.2378.EBD.955.101.D.524113.001057</t>
  </si>
  <si>
    <t>001057</t>
  </si>
  <si>
    <t>001058. Perlengkapan peserta</t>
  </si>
  <si>
    <t>WA.2378.EBD.955.101.E.521211.001058</t>
  </si>
  <si>
    <t>001058</t>
  </si>
  <si>
    <t>001059. Penggandaan Materi dan Laporan PPIK</t>
  </si>
  <si>
    <t>WA.2378.EBD.955.101.E.521211.001059</t>
  </si>
  <si>
    <t>001059</t>
  </si>
  <si>
    <t>001060. backdrop</t>
  </si>
  <si>
    <t>WA.2378.EBD.955.101.E.521211.001060</t>
  </si>
  <si>
    <t>001060</t>
  </si>
  <si>
    <t>001061. Pencetakan dan penjilidan bahan Maturitas</t>
  </si>
  <si>
    <t>WA.2378.EBD.955.101.E.521211.001061</t>
  </si>
  <si>
    <t>001061</t>
  </si>
  <si>
    <t>001062. Pencetakan dan Penjilidan Laporan SPIP Sekretariat (laporan rutin bulanan berkala bulanan SPIP triwulanan)</t>
  </si>
  <si>
    <t>WA.2378.EBD.955.101.E.521211.001062</t>
  </si>
  <si>
    <t>001062</t>
  </si>
  <si>
    <t>001063.  Pencetakan dan Penjilidan Laporan SPIP BRSDM (laporan rutin bulanan berkala bulanan SPIP triwulanan)</t>
  </si>
  <si>
    <t>WA.2378.EBD.955.101.E.521211.001063</t>
  </si>
  <si>
    <t>001063</t>
  </si>
  <si>
    <t>001064. ATK</t>
  </si>
  <si>
    <t>WA.2378.EBD.955.101.E.521811.001064</t>
  </si>
  <si>
    <t>001064</t>
  </si>
  <si>
    <t>001065. Bahan Komputer</t>
  </si>
  <si>
    <t>WA.2378.EBD.955.101.E.521811.001065</t>
  </si>
  <si>
    <t>001065</t>
  </si>
  <si>
    <t>001066.  Pembinaan dan asistensi pelaksanaan SPIP dan PIPK</t>
  </si>
  <si>
    <t>WA.2378.EBD.955.101.E.524111.001066</t>
  </si>
  <si>
    <t>001066</t>
  </si>
  <si>
    <t>001067.  dalam rangka identifikasi dan penyusunan laporan SPIP</t>
  </si>
  <si>
    <t>WA.2378.EBD.955.101.E.524111.001067</t>
  </si>
  <si>
    <t>001067</t>
  </si>
  <si>
    <t>001068.  dalam rangka identifikasi penetapan akun signifikan dan penyusunan laporan PIPK</t>
  </si>
  <si>
    <t>WA.2378.EBD.955.101.E.524111.001068</t>
  </si>
  <si>
    <t>001068</t>
  </si>
  <si>
    <t>001069.  dalam rangka identifikasi dan pemenuhan data dukung penilaian maturitas SPIP</t>
  </si>
  <si>
    <t>WA.2378.EBD.955.101.E.524111.001069</t>
  </si>
  <si>
    <t>001069</t>
  </si>
  <si>
    <t>001070.  dalam rangka koordinasi dengan satker pusat</t>
  </si>
  <si>
    <t>WA.2378.EBD.955.101.E.524113.001070</t>
  </si>
  <si>
    <t>001070</t>
  </si>
  <si>
    <t>001071.  dalam rangka menghadiri undangan</t>
  </si>
  <si>
    <t>WA.2378.EBD.955.101.E.524119.001071</t>
  </si>
  <si>
    <t>001071</t>
  </si>
  <si>
    <t>001072. Penggandaan bahan kegiatan</t>
  </si>
  <si>
    <t>WA.2378.EBD.955.101.F.521211.001072</t>
  </si>
  <si>
    <t>001072</t>
  </si>
  <si>
    <t>001073. ATK</t>
  </si>
  <si>
    <t>WA.2378.EBD.955.101.F.521211.001073</t>
  </si>
  <si>
    <t>001073</t>
  </si>
  <si>
    <t>001074. Bahan Komputer</t>
  </si>
  <si>
    <t>WA.2378.EBD.955.101.F.521211.001074</t>
  </si>
  <si>
    <t>001074</t>
  </si>
  <si>
    <t>001075. ATK</t>
  </si>
  <si>
    <t>WA.2378.EBD.955.101.F.521811.001075</t>
  </si>
  <si>
    <t>001075</t>
  </si>
  <si>
    <t>001076. Bahan Komputer</t>
  </si>
  <si>
    <t>WA.2378.EBD.955.101.F.521811.001076</t>
  </si>
  <si>
    <t>001076</t>
  </si>
  <si>
    <t>001077.  Narasumber pejabat/setara Eselon III</t>
  </si>
  <si>
    <t>WA.2378.EBD.955.101.F.522151.001077</t>
  </si>
  <si>
    <t>001077</t>
  </si>
  <si>
    <t>001078. Pendampingan Pemeriksaan dan Penyelesaian Tindak Lanjut Temuan Itjen KKP dan BPK RI</t>
  </si>
  <si>
    <t>WA.2378.EBD.955.101.F.524111.001078</t>
  </si>
  <si>
    <t>001078</t>
  </si>
  <si>
    <t>001079.  Koordinasi tindak lanjut pemeriksaan APIP dan BPK RI</t>
  </si>
  <si>
    <t>WA.2378.EBD.955.101.F.524111.001079</t>
  </si>
  <si>
    <t>001079</t>
  </si>
  <si>
    <t>001080. dalam rangka koordinasi percepatan tindak lanjut dengan Satker Pusat</t>
  </si>
  <si>
    <t>WA.2378.EBD.955.101.F.524113.001080</t>
  </si>
  <si>
    <t>001080</t>
  </si>
  <si>
    <t>001081.  Menghadiri undangan pemutakhiran data tindak lanjut</t>
  </si>
  <si>
    <t>WA.2378.EBD.955.101.F.524119.001081</t>
  </si>
  <si>
    <t>001081</t>
  </si>
  <si>
    <t>001082. ATK</t>
  </si>
  <si>
    <t>WA.2378.EBD.955.201.A.521211.001082</t>
  </si>
  <si>
    <t>001082</t>
  </si>
  <si>
    <t>001083. Bahan Komputer</t>
  </si>
  <si>
    <t>WA.2378.EBD.955.201.A.521211.001083</t>
  </si>
  <si>
    <t>001083</t>
  </si>
  <si>
    <t>001084. Snack dan Makan Rapat (14 orang x 1 kali)</t>
  </si>
  <si>
    <t>WA.2378.EBD.955.201.A.521211.001084</t>
  </si>
  <si>
    <t>001084</t>
  </si>
  <si>
    <t>001085. Seminar Kit (40 org x 1 pkt)</t>
  </si>
  <si>
    <t>WA.2378.EBD.955.201.A.521211.001085</t>
  </si>
  <si>
    <t>001085</t>
  </si>
  <si>
    <t>001086. Pejabat Eselon II ( 3 Org x 2 jam x 1 kali)</t>
  </si>
  <si>
    <t>WA.2378.EBD.955.201.A.522151.001086</t>
  </si>
  <si>
    <t>001086</t>
  </si>
  <si>
    <t>001087. Paket meeting fullboard (40 org x 2 hari x 1 kali)</t>
  </si>
  <si>
    <t>WA.2378.EBD.955.201.A.524119.001087</t>
  </si>
  <si>
    <t>001087</t>
  </si>
  <si>
    <t>001088. Perjalanan Rapat</t>
  </si>
  <si>
    <t>WA.2378.EBD.955.201.A.524119.001088</t>
  </si>
  <si>
    <t>001088</t>
  </si>
  <si>
    <t>001089. ATK</t>
  </si>
  <si>
    <t>WA.2378.EBD.955.201.B.521211.001089</t>
  </si>
  <si>
    <t>001089</t>
  </si>
  <si>
    <t>001090. Bahan Komputer</t>
  </si>
  <si>
    <t>WA.2378.EBD.955.201.B.521211.001090</t>
  </si>
  <si>
    <t>001090</t>
  </si>
  <si>
    <t>001091. Penggandaan dan Penjilidan Laporan</t>
  </si>
  <si>
    <t>WA.2378.EBD.955.201.B.521211.001091</t>
  </si>
  <si>
    <t>001091</t>
  </si>
  <si>
    <t>001092. Snack Rapat Biasa</t>
  </si>
  <si>
    <t>WA.2378.EBD.955.201.B.521211.001092</t>
  </si>
  <si>
    <t>001092</t>
  </si>
  <si>
    <t>001093. Perjalanan Dinas Undangan FGD Sosialisasi Koordinasi Puslatluh KP  (3 ORG x 3 kali)</t>
  </si>
  <si>
    <t>WA.2378.EBD.955.201.B.524111.001093</t>
  </si>
  <si>
    <t>001093</t>
  </si>
  <si>
    <t>001094. Perjalanan Koordinasi SPIP ke Satminkal (3 org x 9 lokasi)</t>
  </si>
  <si>
    <t>WA.2378.EBD.955.201.B.524111.001094</t>
  </si>
  <si>
    <t>001094</t>
  </si>
  <si>
    <t>001095. ATK</t>
  </si>
  <si>
    <t>WA.2378.EBD.955.201.C.521211.001095</t>
  </si>
  <si>
    <t>001095</t>
  </si>
  <si>
    <t>001096. Bahan Komputer</t>
  </si>
  <si>
    <t>WA.2378.EBD.955.201.C.521211.001096</t>
  </si>
  <si>
    <t>001096</t>
  </si>
  <si>
    <t>001097. Snack Rapat Biasa (15 org x 4 kali)</t>
  </si>
  <si>
    <t>WA.2378.EBD.955.201.C.521211.001097</t>
  </si>
  <si>
    <t>001097</t>
  </si>
  <si>
    <t>001098. Perjalanan Dinas Undangan Rekonsiliasi/Koordinasi Keuangan Puslatluh KP  (2 ORG x 2 kali)</t>
  </si>
  <si>
    <t>WA.2378.EBD.955.201.C.524111.001098</t>
  </si>
  <si>
    <t>001098</t>
  </si>
  <si>
    <t>001099. Transport lokal dalam rangka koodinasi  2 ORG x 4 KALI</t>
  </si>
  <si>
    <t>WA.2378.EBD.955.201.C.524113.001099</t>
  </si>
  <si>
    <t>001099</t>
  </si>
  <si>
    <t>001100.  ATK</t>
  </si>
  <si>
    <t>WA.2378.EBD.955.201.D.521211.001100</t>
  </si>
  <si>
    <t>001100</t>
  </si>
  <si>
    <t>001101. Bahan Komputer</t>
  </si>
  <si>
    <t>WA.2378.EBD.955.201.D.521211.001101</t>
  </si>
  <si>
    <t>001101</t>
  </si>
  <si>
    <t>001102. Perjalanan Penyelesaian TL (2 org x 9 lokasi)</t>
  </si>
  <si>
    <t>WA.2378.EBD.955.201.D.524111.001102</t>
  </si>
  <si>
    <t>001102</t>
  </si>
  <si>
    <t>001103. Konsumsi/bahan makanan</t>
  </si>
  <si>
    <t>WA.2378.EBD.955.301.A.521211.001103</t>
  </si>
  <si>
    <t>001103</t>
  </si>
  <si>
    <t>001104. Penggadaan</t>
  </si>
  <si>
    <t>WA.2378.EBD.955.301.A.521211.001104</t>
  </si>
  <si>
    <t>001104</t>
  </si>
  <si>
    <t>001105. Bahan Komputer</t>
  </si>
  <si>
    <t>WA.2378.EBD.955.301.A.521211.001105</t>
  </si>
  <si>
    <t>001105</t>
  </si>
  <si>
    <t>001106. ATK</t>
  </si>
  <si>
    <t>WA.2378.EBD.955.301.A.521211.001106</t>
  </si>
  <si>
    <t>001106</t>
  </si>
  <si>
    <t>001107. Penyusunan Program dan Anggaran Lingkup Pusdik KP</t>
  </si>
  <si>
    <t>WA.2378.EBD.955.301.A.524111.001107</t>
  </si>
  <si>
    <t>001107</t>
  </si>
  <si>
    <t>001108. Transport Lokal</t>
  </si>
  <si>
    <t>WA.2378.EBD.955.301.A.524113.001108</t>
  </si>
  <si>
    <t>001108</t>
  </si>
  <si>
    <t>001109. Konsumsi/bahan makanan</t>
  </si>
  <si>
    <t>WA.2378.EBD.955.301.B.521211.001109</t>
  </si>
  <si>
    <t>001109</t>
  </si>
  <si>
    <t>001110. Penggadaan</t>
  </si>
  <si>
    <t>WA.2378.EBD.955.301.B.521211.001110</t>
  </si>
  <si>
    <t>001110</t>
  </si>
  <si>
    <t>001111. Bahan Komputer</t>
  </si>
  <si>
    <t>WA.2378.EBD.955.301.B.521211.001111</t>
  </si>
  <si>
    <t>001111</t>
  </si>
  <si>
    <t>001112. ATK</t>
  </si>
  <si>
    <t>WA.2378.EBD.955.301.B.521211.001112</t>
  </si>
  <si>
    <t>001112</t>
  </si>
  <si>
    <t>001113. Evaluasi dan Penyusunan SPIP MR</t>
  </si>
  <si>
    <t>WA.2378.EBD.955.301.B.524111.001113</t>
  </si>
  <si>
    <t>001113</t>
  </si>
  <si>
    <t>001114. Transport Lokal</t>
  </si>
  <si>
    <t>WA.2378.EBD.955.301.B.524113.001114</t>
  </si>
  <si>
    <t>001114</t>
  </si>
  <si>
    <t>001115. Konsumsi/bahan makanan</t>
  </si>
  <si>
    <t>WA.2378.EBD.955.301.C.521211.001115</t>
  </si>
  <si>
    <t>001115</t>
  </si>
  <si>
    <t>001116. Cetakan formulir verifikasi SPJ</t>
  </si>
  <si>
    <t>WA.2378.EBD.955.301.C.521211.001116</t>
  </si>
  <si>
    <t>001116</t>
  </si>
  <si>
    <t>001117. Penggandaan/Penjilidan</t>
  </si>
  <si>
    <t>WA.2378.EBD.955.301.C.521211.001117</t>
  </si>
  <si>
    <t>001117</t>
  </si>
  <si>
    <t>001118. Bahan Komputer</t>
  </si>
  <si>
    <t>WA.2378.EBD.955.301.C.521211.001118</t>
  </si>
  <si>
    <t>001118</t>
  </si>
  <si>
    <t>001119. ATK</t>
  </si>
  <si>
    <t>WA.2378.EBD.955.301.C.521211.001119</t>
  </si>
  <si>
    <t>001119</t>
  </si>
  <si>
    <t>001120. Perjalanan Verifikasi dan Validasi Pertanggung Jawaban Kegiatan</t>
  </si>
  <si>
    <t>WA.2378.EBD.955.301.C.524111.001120</t>
  </si>
  <si>
    <t>001120</t>
  </si>
  <si>
    <t>001121. Transport Lokal</t>
  </si>
  <si>
    <t>WA.2378.EBD.955.301.C.524113.001121</t>
  </si>
  <si>
    <t>001121</t>
  </si>
  <si>
    <t>001122. Konsumsi/bahan makanan</t>
  </si>
  <si>
    <t>WA.2378.EBD.955.301.D.521211.001122</t>
  </si>
  <si>
    <t>001122</t>
  </si>
  <si>
    <t>001123. Penggandaan/Penjilidan</t>
  </si>
  <si>
    <t>WA.2378.EBD.955.301.D.521211.001123</t>
  </si>
  <si>
    <t>001123</t>
  </si>
  <si>
    <t>001124. Bahan Komputer</t>
  </si>
  <si>
    <t>WA.2378.EBD.955.301.D.521211.001124</t>
  </si>
  <si>
    <t>001124</t>
  </si>
  <si>
    <t>001125. ATK</t>
  </si>
  <si>
    <t>WA.2378.EBD.955.301.D.521211.001125</t>
  </si>
  <si>
    <t>001125</t>
  </si>
  <si>
    <t>001126. Perjalanan Pengelolaan PNBP Lingkup Satuan Pendidikan KP</t>
  </si>
  <si>
    <t>WA.2378.EBD.955.301.D.524111.001126</t>
  </si>
  <si>
    <t>001126</t>
  </si>
  <si>
    <t>001127. Transport Lokal</t>
  </si>
  <si>
    <t>WA.2378.EBD.955.301.D.524113.001127</t>
  </si>
  <si>
    <t>001127</t>
  </si>
  <si>
    <t>001128. Konsumsi/bahan makanan</t>
  </si>
  <si>
    <t>WA.2378.EBD.955.301.E.521211.001128</t>
  </si>
  <si>
    <t>001128</t>
  </si>
  <si>
    <t>001129. Penggandaan/Penjilidan</t>
  </si>
  <si>
    <t>WA.2378.EBD.955.301.E.521211.001129</t>
  </si>
  <si>
    <t>001129</t>
  </si>
  <si>
    <t>001130. Bahan Komputer</t>
  </si>
  <si>
    <t>WA.2378.EBD.955.301.E.521211.001130</t>
  </si>
  <si>
    <t>001130</t>
  </si>
  <si>
    <t>001131. ATK</t>
  </si>
  <si>
    <t>WA.2378.EBD.955.301.E.521211.001131</t>
  </si>
  <si>
    <t>001131</t>
  </si>
  <si>
    <t>001132. Perjalanan Penyelesaian Administrasi Keuangan</t>
  </si>
  <si>
    <t>WA.2378.EBD.955.301.E.524111.001132</t>
  </si>
  <si>
    <t>001132</t>
  </si>
  <si>
    <t>001133. Transport Lokal</t>
  </si>
  <si>
    <t>WA.2378.EBD.955.301.E.524113.001133</t>
  </si>
  <si>
    <t>001133</t>
  </si>
  <si>
    <t>001134. Konsumsi/bahan makanan</t>
  </si>
  <si>
    <t>WA.2378.EBD.955.301.F.521211.001134</t>
  </si>
  <si>
    <t>001134</t>
  </si>
  <si>
    <t>001135. Penggandaan/Penjilidan</t>
  </si>
  <si>
    <t>WA.2378.EBD.955.301.F.521211.001135</t>
  </si>
  <si>
    <t>001135</t>
  </si>
  <si>
    <t>001136. Bahan Komputer</t>
  </si>
  <si>
    <t>WA.2378.EBD.955.301.F.521211.001136</t>
  </si>
  <si>
    <t>001136</t>
  </si>
  <si>
    <t>001137. ATK</t>
  </si>
  <si>
    <t>WA.2378.EBD.955.301.F.521211.001137</t>
  </si>
  <si>
    <t>001137</t>
  </si>
  <si>
    <t>001138. Narasumber/Pembahas</t>
  </si>
  <si>
    <t>WA.2378.EBD.955.301.F.522151.001138</t>
  </si>
  <si>
    <t>001138</t>
  </si>
  <si>
    <t>001139. Perjalanan Dukungan Kegiatan BRSDMKP</t>
  </si>
  <si>
    <t>WA.2378.EBD.955.301.F.524111.001139</t>
  </si>
  <si>
    <t>001139</t>
  </si>
  <si>
    <t>001140. Konsumsi/bahan makanan</t>
  </si>
  <si>
    <t>WA.2378.EBD.955.301.G.521211.001140</t>
  </si>
  <si>
    <t>001140</t>
  </si>
  <si>
    <t>001141. Penggandaan/Penjilidan</t>
  </si>
  <si>
    <t>WA.2378.EBD.955.301.G.521211.001141</t>
  </si>
  <si>
    <t>001141</t>
  </si>
  <si>
    <t>001142. Bahan Komputer</t>
  </si>
  <si>
    <t>WA.2378.EBD.955.301.G.521211.001142</t>
  </si>
  <si>
    <t>001142</t>
  </si>
  <si>
    <t>001143. ATK</t>
  </si>
  <si>
    <t>WA.2378.EBD.955.301.G.521211.001143</t>
  </si>
  <si>
    <t>001143</t>
  </si>
  <si>
    <t>001144. Narasumber/Pembahas</t>
  </si>
  <si>
    <t>WA.2378.EBD.955.301.G.522151.001144</t>
  </si>
  <si>
    <t>001144</t>
  </si>
  <si>
    <t>001145. Perjalanan Pembinaan Kewirausahaan dan Tefa</t>
  </si>
  <si>
    <t>WA.2378.EBD.955.301.G.524111.001145</t>
  </si>
  <si>
    <t>001145</t>
  </si>
  <si>
    <t>000990.  Pencetakan Laporan</t>
  </si>
  <si>
    <t>WA.2378.EBD.974.101.A.521211.000990</t>
  </si>
  <si>
    <t>000990</t>
  </si>
  <si>
    <t>000991. ATK</t>
  </si>
  <si>
    <t>WA.2378.EBD.974.101.A.521811.000991</t>
  </si>
  <si>
    <t>000991</t>
  </si>
  <si>
    <t>000992. Bahan Komputer</t>
  </si>
  <si>
    <t>WA.2378.EBD.974.101.A.521811.000992</t>
  </si>
  <si>
    <t>000992</t>
  </si>
  <si>
    <t>000993. Pelaksanaan/pendampingan pengawasan kearsipan lingkup BRSDM</t>
  </si>
  <si>
    <t>WA.2378.EBD.974.101.A.524111.000993</t>
  </si>
  <si>
    <t>000993</t>
  </si>
  <si>
    <t>000994. Penggandaan Bahan</t>
  </si>
  <si>
    <t>WA.2378.EBD.974.101.B.521211.000994</t>
  </si>
  <si>
    <t>000994</t>
  </si>
  <si>
    <t>000995. ATK</t>
  </si>
  <si>
    <t>WA.2378.EBD.974.101.B.521811.000995</t>
  </si>
  <si>
    <t>000995</t>
  </si>
  <si>
    <t>000996. Bahan Komputer</t>
  </si>
  <si>
    <t>WA.2378.EBD.974.101.B.521811.000996</t>
  </si>
  <si>
    <t>000996</t>
  </si>
  <si>
    <t>000997. Narasumber pejabat/setara Eselon III</t>
  </si>
  <si>
    <t>WA.2378.EBD.974.101.B.522151.000997</t>
  </si>
  <si>
    <t>000997</t>
  </si>
  <si>
    <t>000998.  Identifikasi permasalahan, Pembinaan dan Sosialisasi peraturan dan kebijat tentang pengelolaan arsip</t>
  </si>
  <si>
    <t>WA.2378.EBD.974.101.B.524111.000998</t>
  </si>
  <si>
    <t>000998</t>
  </si>
  <si>
    <t>000999. Perjalanan dalam kota lebih dari 8 jam</t>
  </si>
  <si>
    <t>WA.2378.EBD.974.101.B.524114.000999</t>
  </si>
  <si>
    <t>000999</t>
  </si>
  <si>
    <t>001000. Transportasi Lokal</t>
  </si>
  <si>
    <t>WA.2378.EBD.974.101.B.524114.001000</t>
  </si>
  <si>
    <t>001000</t>
  </si>
  <si>
    <t>001001. Pencetakan Laporan</t>
  </si>
  <si>
    <t>WA.2378.EBD.974.101.C.521211.001001</t>
  </si>
  <si>
    <t>001001</t>
  </si>
  <si>
    <t>001002. ATK</t>
  </si>
  <si>
    <t>WA.2378.EBD.974.101.C.521811.001002</t>
  </si>
  <si>
    <t>001002</t>
  </si>
  <si>
    <t>001003. Bahan Komputer</t>
  </si>
  <si>
    <t>WA.2378.EBD.974.101.C.521811.001003</t>
  </si>
  <si>
    <t>001003</t>
  </si>
  <si>
    <t>001004. Perjalanan dalam kota lebih dari 8 jam</t>
  </si>
  <si>
    <t>WA.2378.EBD.974.101.C.524111.001004</t>
  </si>
  <si>
    <t>001004</t>
  </si>
  <si>
    <t>001005. Backdrop</t>
  </si>
  <si>
    <t>WA.2378.EBD.974.101.D.521211.001005</t>
  </si>
  <si>
    <t>001005</t>
  </si>
  <si>
    <t>001006. ATK</t>
  </si>
  <si>
    <t>WA.2378.EBD.974.101.D.521211.001006</t>
  </si>
  <si>
    <t>001006</t>
  </si>
  <si>
    <t>001007. Bahan Komputer</t>
  </si>
  <si>
    <t>WA.2378.EBD.974.101.D.521211.001007</t>
  </si>
  <si>
    <t>001007</t>
  </si>
  <si>
    <t>001008. Fotocopy/Penggandaan</t>
  </si>
  <si>
    <t>WA.2378.EBD.974.101.D.521211.001008</t>
  </si>
  <si>
    <t>001008</t>
  </si>
  <si>
    <t>001009. Perlengkapan Peserta</t>
  </si>
  <si>
    <t>WA.2378.EBD.974.101.D.521211.001009</t>
  </si>
  <si>
    <t>001009</t>
  </si>
  <si>
    <t>001010. Narasumber pejabat/setara eselon II  2 ORG x 2 JAM</t>
  </si>
  <si>
    <t>WA.2378.EBD.974.101.D.522151.001010</t>
  </si>
  <si>
    <t>001010</t>
  </si>
  <si>
    <t>001011. Narasumber pejabat/setara eselon III  3 ORG x 3 JAM</t>
  </si>
  <si>
    <t>WA.2378.EBD.974.101.D.522151.001011</t>
  </si>
  <si>
    <t>001011</t>
  </si>
  <si>
    <t>001012.  Paket Kegiatan Fullboard Meeting 95 ORG x 1 KALI</t>
  </si>
  <si>
    <t>WA.2378.EBD.974.101.D.524119.001012</t>
  </si>
  <si>
    <t>001012</t>
  </si>
  <si>
    <t>001013. Uang Harian  95 ORG x 2 hari x 1 KALI</t>
  </si>
  <si>
    <t>WA.2378.EBD.974.101.D.524119.001013</t>
  </si>
  <si>
    <t>001013</t>
  </si>
  <si>
    <t>001014. Transportasi  15 ORG x 1 KALI</t>
  </si>
  <si>
    <t>WA.2378.EBD.974.101.D.524119.001014</t>
  </si>
  <si>
    <t>001014</t>
  </si>
  <si>
    <t>001300.  Jasa Pengelolaan Aplikasi Sistem Informasi BRSDM</t>
  </si>
  <si>
    <t>WA.2378.FAB.001.101.A.522191.001300</t>
  </si>
  <si>
    <t>001300</t>
  </si>
  <si>
    <t>001301. Konsumsi/bahan makanan</t>
  </si>
  <si>
    <t>WA.4345.EBC.996.301.A.521211.001301</t>
  </si>
  <si>
    <t>001301</t>
  </si>
  <si>
    <t>001302. Penggadaan</t>
  </si>
  <si>
    <t>WA.4345.EBC.996.301.A.521211.001302</t>
  </si>
  <si>
    <t>001302</t>
  </si>
  <si>
    <t>001303. Bahan Komputer</t>
  </si>
  <si>
    <t>WA.4345.EBC.996.301.A.521211.001303</t>
  </si>
  <si>
    <t>001303</t>
  </si>
  <si>
    <t>001304. ATK</t>
  </si>
  <si>
    <t>WA.4345.EBC.996.301.A.521211.001304</t>
  </si>
  <si>
    <t>001304</t>
  </si>
  <si>
    <t>001305. Perlengkapan TPA Toefl</t>
  </si>
  <si>
    <t>WA.4345.EBC.996.301.A.521211.001305</t>
  </si>
  <si>
    <t>001305</t>
  </si>
  <si>
    <t>001306. Buku TPA Toefl</t>
  </si>
  <si>
    <t>WA.4345.EBC.996.301.A.521211.001306</t>
  </si>
  <si>
    <t>001306</t>
  </si>
  <si>
    <t>001307. Dukungan Penyelenggaraan Tugas Belajar</t>
  </si>
  <si>
    <t>WA.4345.EBC.996.301.A.521219.001307</t>
  </si>
  <si>
    <t>001307</t>
  </si>
  <si>
    <t>001308. Langganan biaya video conference</t>
  </si>
  <si>
    <t>WA.4345.EBC.996.301.A.521219.001308</t>
  </si>
  <si>
    <t>001308</t>
  </si>
  <si>
    <t>001309. Narasumber/Pembahas</t>
  </si>
  <si>
    <t>WA.4345.EBC.996.301.A.522151.001309</t>
  </si>
  <si>
    <t>001309</t>
  </si>
  <si>
    <t>001310. Pelaksanaan TOEFL/TPA</t>
  </si>
  <si>
    <t>WA.4345.EBC.996.301.A.522191.001310</t>
  </si>
  <si>
    <t>001310</t>
  </si>
  <si>
    <t>001311. Perjalanan Koordinasi dan pengadministrasian Tugas Belajar</t>
  </si>
  <si>
    <t>WA.4345.EBC.996.301.A.524111.001311</t>
  </si>
  <si>
    <t>001311</t>
  </si>
  <si>
    <t>001312. Perjalanan Peserta Tugas Belajar</t>
  </si>
  <si>
    <t>WA.4345.EBC.996.301.A.524111.001312</t>
  </si>
  <si>
    <t>001313. Konsumsi/bahan makanan</t>
  </si>
  <si>
    <t>WA.4345.EBC.996.301.B.521211.001313</t>
  </si>
  <si>
    <t>001314. Penggadaan</t>
  </si>
  <si>
    <t>WA.4345.EBC.996.301.B.521211.001314</t>
  </si>
  <si>
    <t>001314</t>
  </si>
  <si>
    <t>001315. Bahan Komputer</t>
  </si>
  <si>
    <t>WA.4345.EBC.996.301.B.521211.001315</t>
  </si>
  <si>
    <t>001316. ATK</t>
  </si>
  <si>
    <t>WA.4345.EBC.996.301.B.521211.001316</t>
  </si>
  <si>
    <t>001317. Cetakan</t>
  </si>
  <si>
    <t>WA.4345.EBC.996.301.B.521211.001317</t>
  </si>
  <si>
    <t>001318. Perlengkapan Peserta</t>
  </si>
  <si>
    <t>WA.4345.EBC.996.301.B.521211.001318</t>
  </si>
  <si>
    <t>001318</t>
  </si>
  <si>
    <t>001319. Dukungan Penyelenggaraan Tugas Belajar</t>
  </si>
  <si>
    <t>WA.4345.EBC.996.301.B.521219.001319</t>
  </si>
  <si>
    <t>001320. Langganan biaya video conference</t>
  </si>
  <si>
    <t>WA.4345.EBC.996.301.B.521219.001320</t>
  </si>
  <si>
    <t>001321. Narasumber/Pembahas</t>
  </si>
  <si>
    <t>WA.4345.EBC.996.301.B.522151.001321</t>
  </si>
  <si>
    <t>001322. Perjalanan Koordinasi dan pengadministrasian Tugas Belajar</t>
  </si>
  <si>
    <t>WA.4345.EBC.996.301.B.524111.001322</t>
  </si>
  <si>
    <t>001323. Perjalanan Peserta Tugas Belajar</t>
  </si>
  <si>
    <t>WA.4345.EBC.996.301.B.524111.001323</t>
  </si>
  <si>
    <t>001324. Paket meeting fullboard (54 org x 2 hari)</t>
  </si>
  <si>
    <t>WA.4345.EBC.996.301.B.524119.001324</t>
  </si>
  <si>
    <t>001324</t>
  </si>
  <si>
    <t>001325. Uang harian paket meeting</t>
  </si>
  <si>
    <t>WA.4345.EBC.996.301.B.524119.001325</t>
  </si>
  <si>
    <t>001325</t>
  </si>
  <si>
    <t>001326. Perjalanan peserta</t>
  </si>
  <si>
    <t>WA.4345.EBC.996.301.B.524119.001326</t>
  </si>
  <si>
    <t>001327. Penggadaan</t>
  </si>
  <si>
    <t>WA.4345.EBC.996.301.C.521211.001327</t>
  </si>
  <si>
    <t>001327</t>
  </si>
  <si>
    <t>001328. Bahan Komputer</t>
  </si>
  <si>
    <t>WA.4345.EBC.996.301.C.521211.001328</t>
  </si>
  <si>
    <t>001329. ATK</t>
  </si>
  <si>
    <t>WA.4345.EBC.996.301.C.521211.001329</t>
  </si>
  <si>
    <t>001329</t>
  </si>
  <si>
    <t>001330. Dukungan Penyelenggaraan Tugas Belajar Luar Negeri</t>
  </si>
  <si>
    <t>WA.4345.EBC.996.301.C.521219.001330</t>
  </si>
  <si>
    <t>001331. Perjalanan peserta tugas belajar, Koordinasi dan Pendampingan tugas belajar</t>
  </si>
  <si>
    <t>WA.4345.EBC.996.301.C.524211.001331</t>
  </si>
  <si>
    <t>001332. Konsumsi/bahan makanan</t>
  </si>
  <si>
    <t>WA.4345.EBC.996.302.A.521211.001332</t>
  </si>
  <si>
    <t>001333. Penggadaan</t>
  </si>
  <si>
    <t>WA.4345.EBC.996.302.A.521211.001333</t>
  </si>
  <si>
    <t>001334. Bahan Komputer</t>
  </si>
  <si>
    <t>WA.4345.EBC.996.302.A.521211.001334</t>
  </si>
  <si>
    <t>001335. ATK</t>
  </si>
  <si>
    <t>WA.4345.EBC.996.302.A.521211.001335</t>
  </si>
  <si>
    <t>001335</t>
  </si>
  <si>
    <t>001336. Perjalanan Koordinasi dan pengadministrasian izin Belajar</t>
  </si>
  <si>
    <t>WA.4345.EBC.996.302.A.524111.001336</t>
  </si>
  <si>
    <t>MAK Akun</t>
  </si>
  <si>
    <t>000073. Perjalanan Kegiatan Rapat/Pertemuan di Luar Kantor (20 Org x 4 Paket )</t>
  </si>
  <si>
    <t>000253. UH menghadiri undangan dari unit kerja/instansi  lain</t>
  </si>
  <si>
    <t>000279. Narasumber pejabat/setara Eselon 1 (promosi/publikasi)</t>
  </si>
  <si>
    <t>000307. Pencetakan dan Penggandaan Dokumen Kerjasama Triwulan III</t>
  </si>
  <si>
    <t>000421. Honorarium Anggota (UAPPA/Barang) 2 Orang x 12 Bulan</t>
  </si>
  <si>
    <t>000915. Perjalanan Menghadiri Undangan Sosialisasi dan Koordinasi</t>
  </si>
  <si>
    <t>001223. Desain Grafis dan lay out Buku Laporan LKj  Sekretariat BRSDM interim Tahun 2023</t>
  </si>
  <si>
    <t>001027. koordinasi Penyusunan Laporan Keuangan tingkat kementerian</t>
  </si>
  <si>
    <t>Pagu - Blokir</t>
  </si>
  <si>
    <t>Lock Pagu
 (Proses Revisi)</t>
  </si>
  <si>
    <t>Lock Pagu 
(Proses Revisi)</t>
  </si>
  <si>
    <t>Satker/Kegiatan</t>
  </si>
  <si>
    <t>Rincian Realisasi SP2D Pusat Pendidikan KP</t>
  </si>
  <si>
    <t>PAGU DAN REALISASI SP2D (LAPORAN FA DETIL 16 SEGMEN)</t>
  </si>
  <si>
    <t xml:space="preserve">%Sisa </t>
  </si>
  <si>
    <t>Sub Koordinator</t>
  </si>
  <si>
    <t>LINGKUP PUSAT PENDIDIKAN KP</t>
  </si>
  <si>
    <t>Layanan Kerja sama, Perencanaan dan Penganggaran</t>
  </si>
  <si>
    <t>Pagu
(Termasuk Blokir)</t>
  </si>
  <si>
    <t>Pagu SAKTI
(dikurangi blokir)</t>
  </si>
  <si>
    <t>Index</t>
  </si>
  <si>
    <t>000001. Honor Narasumber (10 org x 1 jam)</t>
  </si>
  <si>
    <t>000001. Perjalanan Dinas Konsultasi Publik, Verifikasi Eksternal, Undangan, Sosialisasi dan Penyusunan Kerangka Kualifikasi Nasional Indon</t>
  </si>
  <si>
    <t>000001. Paket Meeting Rapat (40 Orang x 1 Hari x 1 Kali)</t>
  </si>
  <si>
    <t>000002. Perjalanan Peserta (40 Orang x 1 Kali)</t>
  </si>
  <si>
    <t>000002. Makan dan snack Rapat (1 pkt x 20 orang x 4 kali)</t>
  </si>
  <si>
    <t>000001. Honor Narasumber (8 org x 1 jam x 2 kali)</t>
  </si>
  <si>
    <t>000001. Perjalanan Dinas Verifikasi Eksternal, Undangan, Sosialisasi dan Penyusunan Standar Kompetensi Kerja Nasional Indonesia</t>
  </si>
  <si>
    <t>000001. Fullboard Meeting Peserta (40 Orang x 1 Hari x 1 Kali)</t>
  </si>
  <si>
    <t>000002. Perjalanan Peserta (40 Orang x 1 Hari x 1 Kali)</t>
  </si>
  <si>
    <t>000002. Snack dan Makan Rapat  (1 pkt x 15 orang x 2 kali)</t>
  </si>
  <si>
    <t>000001. Perjalanan Dinas Supervisi, FGD, Sosialisasi, Undangan, Koordinasi Kegiatan Sertifikasi dan Standardisasi Kompetensi SDMKP</t>
  </si>
  <si>
    <t>000002. Snack dan Makan Rapat (2 pkt x 20 Org x 4 Kali)</t>
  </si>
  <si>
    <t>000001. Honor Narasumber (3 org x 2 jam)</t>
  </si>
  <si>
    <t>000001. Biaya Jasa Survailance ISO</t>
  </si>
  <si>
    <t>000002. Biaya Jasa Sistem Manual Mutu  ISO  9001-2015</t>
  </si>
  <si>
    <t>000001. Biaya Perjalanan Dinas Kegiatan Pembinaan, Verfikasi, Klasifikasi,  Koordinasi dan Undangan Kegiatan Standardisasi Lembaga Pelatih</t>
  </si>
  <si>
    <t>000002. Biaya Perjalanan Dinas Kegiatan Survailance Sistem Manajemn Mutu ISO 9001-2015</t>
  </si>
  <si>
    <t>000001. ATK</t>
  </si>
  <si>
    <t>000002. Bahan Komputer</t>
  </si>
  <si>
    <t>000003. Penggandaan</t>
  </si>
  <si>
    <t>000004. Snack dan Makan Rapat (15 org x 3 pkt x 4 kali)</t>
  </si>
  <si>
    <t>000001. Honor Narasumber (6 org x 2 jam)</t>
  </si>
  <si>
    <t>000001. Perjalanan Pendampingan, Audit, Pembinaan pelaksanaan ujian/akreditasi, Supervisi,  Undangan dan Koordinasi</t>
  </si>
  <si>
    <t>000002. Biaya Perjalanan Pendampingan, Audit, Pembinaan pelaksanaan ujian/akreditasi, Supervisi,  Undangan dan Koordinasi Kegiatan Penjami</t>
  </si>
  <si>
    <t>000003. Konsumsi Rapat Penyusunan GBPP (20 Org x 6 Paket x 1 kali)</t>
  </si>
  <si>
    <t>000003. Konsumsi Rapat Penyusunan Modul (15 Org x 4 paket x 2 kali)</t>
  </si>
  <si>
    <t>000004. Pencetakan Modul</t>
  </si>
  <si>
    <t>000001. Penyusunan Modul Diklat</t>
  </si>
  <si>
    <t>000001. Biaya komunikasi pulsa Data atau paket internet (6 ORG x 12 Bln x 1 Kali)</t>
  </si>
  <si>
    <t>000001. Perjalanan Dinas Identifikasi, FGD, Sosialisasi,Koordinasi Penyusunan Modul Pelatihan KP</t>
  </si>
  <si>
    <t>000001. Perjalanan Kegiatan Rapat/Pertemuan di Luar Kantor (20 Org x 4 Paket )</t>
  </si>
  <si>
    <t>000002. Paket Rapat Fullboard  (20 Org x 4 Paket x 2 Hari)</t>
  </si>
  <si>
    <t>000003. Snack Rapat Penyusunan Kurikulum (15 Org x 3 paket x 1 kali)</t>
  </si>
  <si>
    <t>000003. Konsumsi Rapat Penyusunan Modul (15 Org x 3 paket x 2 kali)</t>
  </si>
  <si>
    <t>000001. Perjalanan Kegiatan Rapat/Pertemuan di Luar Kantor (20 Org x 3 Paket)</t>
  </si>
  <si>
    <t>000002. Paket Meeting Fullboard  (20 Org x 3 Paket x 2 Hari )</t>
  </si>
  <si>
    <t>000003. Konsumsi Rapat  (15 Org x 2 paket x 2 kali)</t>
  </si>
  <si>
    <t>000004. Pencetakan Pedoman</t>
  </si>
  <si>
    <t>000001. Transport Lokal</t>
  </si>
  <si>
    <t>000001. Uang Saku Rapat Lebih dari 8 Jam</t>
  </si>
  <si>
    <t>000003. Konsumsi Rapat Penyusunan NSPK (20 Org  x 2 kali)</t>
  </si>
  <si>
    <t>000001. Perjalanan Dinas Identifikasi, FGD, Sosialisasi, Koordinasi Penyusunan NSPK Bangkom ASN</t>
  </si>
  <si>
    <t>000002.  Bahan Komputer</t>
  </si>
  <si>
    <t>000003. Penggandaan NSPK</t>
  </si>
  <si>
    <t>000004. Snack rapat dalam kota (20 orang x 2 kali)</t>
  </si>
  <si>
    <t>000005. Snack dan makan Sosialisasi NSPK (30 org x 9 satminkal)</t>
  </si>
  <si>
    <t>000001. Perjalanan tim pusat dalam rangka supervisi koordinasi dan sosialisasi NSPK (2 orang x 9 lokasi)</t>
  </si>
  <si>
    <t>000001. Transport Lokal (25 orang x 1 Paket)</t>
  </si>
  <si>
    <t>000002. Uang saku Rapat di luar kantor (25 orang x 1 Paket)</t>
  </si>
  <si>
    <t>000001.   Transport rapat dan uang saku Peserta Sosialisasi (30 orang x 9 Satminkal)</t>
  </si>
  <si>
    <t>000003. Penggandaan dan laporan</t>
  </si>
  <si>
    <t>000004. Konsumsi Rapat biasa (20 orang )</t>
  </si>
  <si>
    <t>000005. Konsumsi Rapat diluar kantor (20 orang x 9 lokasi)</t>
  </si>
  <si>
    <t>000001. Honorarium Narasumber/Pembahas setara Es. III  (1 Org x 2 Jam x 9 lokasi)</t>
  </si>
  <si>
    <t>000001. Perjalanan pusat dalam rangka supervisi, koordinasi dan pembinaan  Kelembagaan dan Ketenagaan (2 orang x 9 lokasi)</t>
  </si>
  <si>
    <t>000001. Perjalanan/transport peserta dan uang saku (20 orang x 9 LOKASI)</t>
  </si>
  <si>
    <t>000004. Konsumsi Rapat dalam Kota (20 Orang x  1 kali)</t>
  </si>
  <si>
    <t>000005. Snack dan makan diluar kota (20 orang x 3 lokasi)</t>
  </si>
  <si>
    <t>000001. Bahan Unjuk Kerja dan Display (1 paket x 3 lokasi)</t>
  </si>
  <si>
    <t>000001. Honorarium Narasumber/Pembahas setara es. II eksternal (1 Org x 1 jam x 3 lokasi)</t>
  </si>
  <si>
    <t>000001. Perjalanan panitia dan narasumber pusat dalam rangka sosialisasi, koordinasi</t>
  </si>
  <si>
    <t>000001. Uang saku Rapat di luar kantor (20 orang x 1 kali)</t>
  </si>
  <si>
    <t>000002. Transport Lokal (20 orang x 1 kali)</t>
  </si>
  <si>
    <t>000001. Perjalanan/transport peserta dan uang saku (20 orang x 3 LOKASI)</t>
  </si>
  <si>
    <t>000003. Penggandaan Dokumen, kuisioner dan laporan</t>
  </si>
  <si>
    <t>000004. Perlengkapan Peserta FGD (25 orang)</t>
  </si>
  <si>
    <t>000005. Konsumsi Rapat dalam Kota (25 Orang x  2 kali)</t>
  </si>
  <si>
    <t>000001. Honorarium Narasumber/Pembahas setara Es. II (2 Org x 2 Jam)</t>
  </si>
  <si>
    <t>000002. Honorarium Narasumber/Pembahas setara es. III (2 org x 2 Jam)</t>
  </si>
  <si>
    <t>000001. Perjalanan koordinasi, supervisi dan Identifikasi dalam rangka pemanfaatan Sarpras (2 orang x 5 propinsi/lokasi)</t>
  </si>
  <si>
    <t>000001. Fullday Meeting dalam kota  (25 orang x 1 kali)</t>
  </si>
  <si>
    <t>000002. Perjalanan Rapat (25 orang x 1 kali)</t>
  </si>
  <si>
    <t>000004. Konsumsi Rapat Biasa (25 orang x 3 kali)</t>
  </si>
  <si>
    <t>000005. konsumsi Rapat uji petik (25 orang x 3 lokasi)</t>
  </si>
  <si>
    <t>000001. Perjalanan koordinasi dan menghadiri undangan</t>
  </si>
  <si>
    <t>000002. Perjalanan pusat dalam rangka supervisi, koordinasi dan pembinaan  NSPK</t>
  </si>
  <si>
    <t>000001. Perjalanan dinas paket meeting dalam kota (25 orang x 3 kali )</t>
  </si>
  <si>
    <t>000003. Fotokopi, Penggandaan, Penjilidan Pelaporan</t>
  </si>
  <si>
    <t>000004. Pencetakan Programa</t>
  </si>
  <si>
    <t>000005. Konsumsi Rapat Biasa (25 orang x 2 kali)</t>
  </si>
  <si>
    <t>000006. Konsumsi Rapat diluar kantor (25 orang x 2 kali)</t>
  </si>
  <si>
    <t>000001.  Perjalanan Pengambilan Bahan dan Sosialisasi Programa</t>
  </si>
  <si>
    <t>000001. Perjalanan dinas paket meeting dalam kota (25 orang x 2 kali )</t>
  </si>
  <si>
    <t>000001. Perjalanan dinas paket meeting luar kota (25 orang x 2 kali)</t>
  </si>
  <si>
    <t>000001. Konsumsi peserta vicon (10 org x 30 kali)</t>
  </si>
  <si>
    <t>000002. ATK</t>
  </si>
  <si>
    <t>000003. Bahan Komputer</t>
  </si>
  <si>
    <t>000004. Penggandaan</t>
  </si>
  <si>
    <t>000001. Narasumber Es III kebawah (1 orang x 1 Jam x 10 kali)</t>
  </si>
  <si>
    <t>000001. Perjalanan Vicon on the spot (2 org x 5 kali)</t>
  </si>
  <si>
    <t>000001. Perjalanan dinas paket meeting dalam kota (20 orang x 10 kali )</t>
  </si>
  <si>
    <t>000003. Bahan Cetakan</t>
  </si>
  <si>
    <t>000004. Fotokopi, penggandaan dan penjilidan laporan</t>
  </si>
  <si>
    <t>000005. Konsumsi Rapat biasa (15 orang x 4 kali)</t>
  </si>
  <si>
    <t>000001. Perjalanan Pengumpulan/hunting materi penyuluhan</t>
  </si>
  <si>
    <t>000001. Perjalanan dinas paket meeting dalam kota (15 orang x 2 kali )</t>
  </si>
  <si>
    <t>000001. Konsumsi/bahan makanan</t>
  </si>
  <si>
    <t>000002. Penggadaan</t>
  </si>
  <si>
    <t>000004. ATK</t>
  </si>
  <si>
    <t>000001. Narasumber/Pembahas</t>
  </si>
  <si>
    <t>000001. Perjalanan Bimbingan dan Pembinaan Metode dan Kurikulum</t>
  </si>
  <si>
    <t>000001. Perjalanan Fasilitasi/koordinasi Penyusunan NSPK</t>
  </si>
  <si>
    <t>000004. Cetak</t>
  </si>
  <si>
    <t>000001. NSPK Peserta Didik Standar Sarana dan Prasarana Pendidikan KP</t>
  </si>
  <si>
    <t>000004. Cetakan</t>
  </si>
  <si>
    <t>000001. Perjalanan Pengendalian Sarana Prasarana</t>
  </si>
  <si>
    <t>000005. Cetakan Kelembagaan Pendidikan Vokasi</t>
  </si>
  <si>
    <t>000001. Perjalanan Pembentukan Kelembagaan Pendidikan KP</t>
  </si>
  <si>
    <t>000001. Transport lokal</t>
  </si>
  <si>
    <t>000001. Penyusunan NSPK Kelembagaan Pendidikan</t>
  </si>
  <si>
    <t>000001. Perjalanan Penyiapan Pendidik dan Tenaga Kependidikan</t>
  </si>
  <si>
    <t>000005. Perlengkapan Kegiatan Beban Kerja Guru dan Dosen</t>
  </si>
  <si>
    <t>000001. Perjalanan Evaluasi Beban Kerja Guru dan Dosen</t>
  </si>
  <si>
    <t>000001. Peralatan Teknologi Informasi dan Komunikasi Pusdik KP</t>
  </si>
  <si>
    <t>000001. Penggandaan Laporan BMN UAKPB Sekretariat BRSDMP (Tahunan, Semester I  Triwulan III)</t>
  </si>
  <si>
    <t>000002. Penggandaan Laporan BMN UAKPB Sekretariat BRSDMP (Tahunan, Semester I  Triwulan III)</t>
  </si>
  <si>
    <t>000002. bahan komputer</t>
  </si>
  <si>
    <t>000001. Narasumber pejabat/setara eselon III 2 ORG x 2 JAM x 3 kali</t>
  </si>
  <si>
    <t>000001. Penyusunan Laporan Semesteran dan Triwulan (Sekretariat dan Eselon I BRSDM) Koordinasi, Rekonsiliasi, pembinaan dan sosialisasi ke</t>
  </si>
  <si>
    <t>000002. Bahan komputer</t>
  </si>
  <si>
    <t>000001. Narasumber pejabat/setara eselon III  2 ORG x 2 JAM x 3 kali</t>
  </si>
  <si>
    <t>000001. Pengendalian Pengelolaan BMN Rumah Negara lingkup Satker BRSDM</t>
  </si>
  <si>
    <t>000001. Transport lokal Pengelolaan BMN Lingkup BRSDM 2 ORG x 12 KALI</t>
  </si>
  <si>
    <t>000001. Penggantian Pulsa/paket Internet</t>
  </si>
  <si>
    <t>000002. Rapat secara online/video conference berbayar</t>
  </si>
  <si>
    <t>000001. Narasumber pejabat/setara Eselon III</t>
  </si>
  <si>
    <t>000001. Koordinasi penyelesaian permasalahan pada Satker BRSDM KP</t>
  </si>
  <si>
    <t>000002. Pendampingan Pemeriksaan Aparat Periksaan Keuangan</t>
  </si>
  <si>
    <t>000001. Perjalanan dalam kota lebih dari 8 jam</t>
  </si>
  <si>
    <t>000002. Transport lokal</t>
  </si>
  <si>
    <t>000004. Backdrop</t>
  </si>
  <si>
    <t>000005. Perlengkapan Peserta</t>
  </si>
  <si>
    <t>000001. Narasumber pejabat/setara eselon II</t>
  </si>
  <si>
    <t>000002. Narasumber pejabata/setara Eselon III</t>
  </si>
  <si>
    <t>000001. Penginapan/Hotel Peserta, Panitia  Narasumber, Uang Saku dan transportasi Panitia</t>
  </si>
  <si>
    <t>000001. Narasumber pejabat/setara eselon III</t>
  </si>
  <si>
    <t>000001. Penyelesaian PSP pada Satker lingkup BRSDM KP</t>
  </si>
  <si>
    <t>000002. Verifikasi dan Validasi Usulan Penghapusan BMN Satker lingkup BRSDM KP</t>
  </si>
  <si>
    <t>000001. Narasumber pejabata/setara Eselon II</t>
  </si>
  <si>
    <t>000001. Penginapan/Hotel Peserta, Panitia  Narasumber, Uang Harian dan transportasi Panitia</t>
  </si>
  <si>
    <t>000001. Identifikasi, pembinaan,sosialisasi dan koordinasi</t>
  </si>
  <si>
    <t>000001. Pencetakan Dokumen Perundang-Undangan</t>
  </si>
  <si>
    <t>000002. Penggandaan materi legislasi</t>
  </si>
  <si>
    <t>000001. Biaya Biaya komunikasi dlm bentuk pulsa telepon atau paket data internet</t>
  </si>
  <si>
    <t>000001. Dalam rangka penyusunan peraturan perundang-undangan, harmonisasi peraturan perundang-undangan</t>
  </si>
  <si>
    <t>000001. Transport menghandiri undangan dari unit kerja/instansi lain</t>
  </si>
  <si>
    <t>000002. UH menghadiri undangan dari unit kerja/instansi  lain</t>
  </si>
  <si>
    <t>000001. Penggandaan penjilidan materi advokasi hukum</t>
  </si>
  <si>
    <t>000001. Honorarium Pemberi Keterangan Ahli/Saksi Ahli</t>
  </si>
  <si>
    <t>000002. Honorarium Beracara</t>
  </si>
  <si>
    <t>000001. Dalam rangka melakukan pendampingan/bantuan hukum/advokasi hukum</t>
  </si>
  <si>
    <t>000001. UH menghadiri undangan dari unit kerja/instansi lain</t>
  </si>
  <si>
    <t>000002. Transport menghadiri undangan dari unit kerja/instansi lain</t>
  </si>
  <si>
    <t>000001. Pencetakan Buku AMAFRAD Press</t>
  </si>
  <si>
    <t>000001. Ketua  1 ORG x 12 BLN</t>
  </si>
  <si>
    <t>000002. Sekretaris  1 ORG x 12 BLN</t>
  </si>
  <si>
    <t>000003. Anggota  7 ORG x 12 BLN</t>
  </si>
  <si>
    <t>000004. Ketua  1 ORG x 12 BLN</t>
  </si>
  <si>
    <t>000005.  Sekretaris  1 ORG x 12 BLN</t>
  </si>
  <si>
    <t>000006.  Anggota  5 ORG x 12 BLN</t>
  </si>
  <si>
    <t>000007. Redaktur  2 ORG x 12 TERB</t>
  </si>
  <si>
    <t>000008. Penyunting/Editor  6 ORG x 12 TERB</t>
  </si>
  <si>
    <t>000009. Desain grafis  1 ORG x 12 TER</t>
  </si>
  <si>
    <t>000001. Biaya Komunikasi dalam bentuk pulsa telepon atau paket data internet</t>
  </si>
  <si>
    <t>000002. Pengadaan Lisensi aplikasi untuk penyelenggaraan rapat secara online/video conference berbayar</t>
  </si>
  <si>
    <t>000001. Narasumber pejabat/setara Eselon 1 (promosi/publikasi)</t>
  </si>
  <si>
    <t>000002. Narasumber pejabat/setara eselon II (Promosi/Publikasi)</t>
  </si>
  <si>
    <t>000003. Narasumber pejabat/setara eselon III (Promosi/publikasi)</t>
  </si>
  <si>
    <t>000001. Jasa penyelenggaraan kegiatan promosi hasil riset dan SDMKP</t>
  </si>
  <si>
    <t>000002. Jasa desain/pencetakan/penerbitan promosi dan publikasi hasil riset dan  SDM KP</t>
  </si>
  <si>
    <t>000001. Biaya Perjalanan Dinas dalam Rangka Kegiatan Peliputan</t>
  </si>
  <si>
    <t>000002. Biaya Perjalanan Dinas Dalam Rangka Pengelola Informasi dan Dokumentasi</t>
  </si>
  <si>
    <t>000001. Transport Lokal Dalam Kota</t>
  </si>
  <si>
    <t>000002. Uang Harian Perjalanan Dinas Dalam Kota</t>
  </si>
  <si>
    <t>000003. Penggandaan dan Penjilidan</t>
  </si>
  <si>
    <t>000001. Narasumber pejabat/setara eselon I</t>
  </si>
  <si>
    <t>000002. Narasumber pejabat/setara eselon II</t>
  </si>
  <si>
    <t>000001. Biaya Perjalanan dinas dalam rangka pelayanan publik</t>
  </si>
  <si>
    <t>000001. Biaya Perjanan Dinas Dalam Rangka Kegiatan Desiminasi</t>
  </si>
  <si>
    <t>000002.  Biaya Perjalanan Dinas Dalam Rangka Kegiatan Perpustakaan</t>
  </si>
  <si>
    <t>000001. pencetakan dan penggandaan dokumen kerja sama internasional</t>
  </si>
  <si>
    <t>000001. Pembinaan, Sosialisasi, Diseminasi, Koordinasi Kerja Sama dan Kegiatan Internasional</t>
  </si>
  <si>
    <t>000001. Perjalanan Dinas Dalam Kota lebih dari 8 jam (5 orang x 30 kali)</t>
  </si>
  <si>
    <t>000002. Transport Lokal (5 orang x 30 kali)</t>
  </si>
  <si>
    <t>000001. Fasilitasi Kerjasama ke Luar Negeri</t>
  </si>
  <si>
    <t>000001. Pencetakan dan Penggandaan Dokumen Kerjasama Triwulan I</t>
  </si>
  <si>
    <t>000002. Pencetakan dan Penggandaan Dokumen Kerjasama Triwulan II</t>
  </si>
  <si>
    <t>000003. Pencetakan dan Penggandaan Dokumen Kerjasama Triwulan III</t>
  </si>
  <si>
    <t>000004. Pencetakan dan Penggandaan Dokumen Kerjasama Triwulan IV</t>
  </si>
  <si>
    <t>000001. Biaya Paket Data  Komunikasi (5 orang x 12 kali)</t>
  </si>
  <si>
    <t>000001. Narasumber pejabat/setara Eselon I</t>
  </si>
  <si>
    <t>000002. Narasumber pejabat/setara Eselon III</t>
  </si>
  <si>
    <t>000003. Narasumber pejabat/setara Eselon II</t>
  </si>
  <si>
    <t>000001.  Identifikasi Pembinaan, Sosialisasi dan Koordinasi Kerja Sama Antar Lembaga</t>
  </si>
  <si>
    <t>000001. Perjalanan Dinas Dalam Kota lebih dari 8 jam</t>
  </si>
  <si>
    <t>000002. Transport Lokal</t>
  </si>
  <si>
    <t>000001. Perjalanan Dinas Paket Meeting Luar Kota Jawa Barat</t>
  </si>
  <si>
    <t>000001. Langganan biaya video conference</t>
  </si>
  <si>
    <t>000002. Dukungan Kerjasama Pendidikan KP</t>
  </si>
  <si>
    <t>000001. Perjalanan Kerjasama Pendidikan KP</t>
  </si>
  <si>
    <t>000001.  Penggandaan dan pencetakan materi penataan kelembagaan lingkup BRSDM</t>
  </si>
  <si>
    <t>000001. Pengadaan lisensi aplikasi untuk penyelenggaraan rapat secara online/video conference berbayar</t>
  </si>
  <si>
    <t>000001. Narasumber pejabata/setara eselon II</t>
  </si>
  <si>
    <t>000001. Dalam rangka penataan kelembagaan lingkup BRSDM, penataan dan perubahan nomenklatur, tugas dan fungsi pada unit pelaksana teknis d</t>
  </si>
  <si>
    <t>000001. UH Menghadiri undangan dari unit kerja/instansi lain</t>
  </si>
  <si>
    <t>000002. transport Menghadiri undangan dari unit kerja/instansi lain</t>
  </si>
  <si>
    <t>000001. Penggandaan dan penjilidan materi fasilitasi organisasi dan tata laksana</t>
  </si>
  <si>
    <t>000002. Narasumber pejabat/setara eselon III</t>
  </si>
  <si>
    <t>000001. Dalam rangka kegiatan evaluasi organisasi dan tata laksana, penyusunan proses bisnis, SOP, analisis jabatan, analisis beban kerja</t>
  </si>
  <si>
    <t>000001. Penggandaan dan pencetakan materi pendukung RB</t>
  </si>
  <si>
    <t>000001. Dalam rangka penilaian Reformasi Birokrasi, validasi bukti dukung, verifikasi bukti dukung serta evaluasi pelaksanaan RB</t>
  </si>
  <si>
    <t>000001. Penggandaan dan penjilidan</t>
  </si>
  <si>
    <t>000001.  Dalam rangka pendampingan UPT untuk pembangunan ZI, mendampingi tim pemeriksa untuk validasi dan verifikasi bukti dukung ke UPT</t>
  </si>
  <si>
    <t>000001. transport Menghadiri undangan dari unit kerja/instansi lain</t>
  </si>
  <si>
    <t>000001. Dalam rangka persiapan dan penilaian pemberian penghargaan Adibakti Mina Bahari (AMB) Prestasi dan penghargaan Adibakti Mina Bahar</t>
  </si>
  <si>
    <t>000001. Pencetakan Laporan</t>
  </si>
  <si>
    <t>000001. Identifikasi, Pembinaan, Sosialisasi  dan Koordinasi Pengelolaan Ketatausahaan dan Persuratan</t>
  </si>
  <si>
    <t>000002. Penyusunan dan implementasi pedoman pelaksanaan Tata Naskah Dinas lingkup BRSDM</t>
  </si>
  <si>
    <t>000001. Biaya Pulsa/Paket Data  Eselon I dan 2 (2 ORANG x 12 bulan)</t>
  </si>
  <si>
    <t>000002. Biaya Pulsa/Paket Data  (32 ORANG x 12 Bulan)</t>
  </si>
  <si>
    <t>000001. Narasumber pejabat/setara Eselon I  4 ORG x 3 JAM x 2 KALI</t>
  </si>
  <si>
    <t>000002. Narasumber pejabat/setara Eselon III 4 ORG x 2 JAM x 2 KALI</t>
  </si>
  <si>
    <t>000001. Dukungan Layanan Kegiatan Kesekretariatan dan Tata Kelola Rumahtangga dan Tata Usaha Pimpinan  serta Keprotokolan lingkup BRSDM</t>
  </si>
  <si>
    <t>000002. Pejabat Eselon I dan Pendamping</t>
  </si>
  <si>
    <t>000003. Perjalanan Eselon II dan pimpinan lainnya</t>
  </si>
  <si>
    <t>000001. Perjalanan dalam kota lebih dari 8 Jam</t>
  </si>
  <si>
    <t>000001. Snack Rapat (12 org x 3 kali)</t>
  </si>
  <si>
    <t>000001. Koordinasi bidang kepegawaian (2 org x 2 kali)</t>
  </si>
  <si>
    <t>000001. Menghadiri rapat administrasi kepegawaian (2 org x 5 kali)</t>
  </si>
  <si>
    <t>000002. Snack dan Makan Rapat  (25 orang x 4 kali)</t>
  </si>
  <si>
    <t>000001. Pejabat Eselon II ke bawah ( 3 Org x 2 jam x 1 kali)</t>
  </si>
  <si>
    <t>000001. Inventarisasi Sarpras di Papua dan Papua Barat (3 org x 2 lokasi)</t>
  </si>
  <si>
    <t>000002. Penyelesaian Permasalahan Aset BMN (2 org x 8 lokasi)</t>
  </si>
  <si>
    <t>000001. Menghadiri rapat dalam kota (2 org x 5 kali)</t>
  </si>
  <si>
    <t>000001. Koordinasi Pemberkasan dan Pemusnahan Arsip</t>
  </si>
  <si>
    <t>000002. Seminar Kit (10 Org)</t>
  </si>
  <si>
    <t>000003. Snack dan Makan Rapat (20 orang x 3 kali)</t>
  </si>
  <si>
    <t>000001. Honorarium Pakar Penyuluhan/Instansi terkait (5 orang x 2 jam x 1 kali)</t>
  </si>
  <si>
    <t>000001. Perjalanan Uji Petik (3 org x 9 lokasi)</t>
  </si>
  <si>
    <t>000002. Perjalanan Peserta (9 org)</t>
  </si>
  <si>
    <t>000001. Snack dan Makan Rapat (25 org x 6 kali)</t>
  </si>
  <si>
    <t>000001. Biaya Komunikasi Pulsa Data atau Paket Internet (22 Org x 12 Bln x 1 kali)</t>
  </si>
  <si>
    <t>000001. Rapid Swab Antigen</t>
  </si>
  <si>
    <t>000001. Perjalanan Dinas Dalam rangka Koordinasi</t>
  </si>
  <si>
    <t>000003. Konsumsi rapat biasa (20 org x 3 kali)</t>
  </si>
  <si>
    <t>000004. Konsumsi Pertemuan/kunjungan</t>
  </si>
  <si>
    <t>000001. Penanggungjawab</t>
  </si>
  <si>
    <t>000002. Ketua</t>
  </si>
  <si>
    <t>000003. Sekretaris</t>
  </si>
  <si>
    <t>000004. Anggota</t>
  </si>
  <si>
    <t>000001. Dukungan penyelenggaraan Koordinasi Pelatihan dan Penyuluhan KP</t>
  </si>
  <si>
    <t>000001. Sewa Kendaraan roda 4</t>
  </si>
  <si>
    <t>000001. Narasumber Eselon I  (2 Orang x 2 jam x 1 Kali)</t>
  </si>
  <si>
    <t>000002. Narasumber Eselon II   (2 Orang x 2 jam x 1 Kali)</t>
  </si>
  <si>
    <t>000001. Perjalanan Koordinasi</t>
  </si>
  <si>
    <t>000002. Perjalanan Panitia Pusat</t>
  </si>
  <si>
    <t>000001. Bantuan Perjalanan Peserta</t>
  </si>
  <si>
    <t>000001. Penggadaan</t>
  </si>
  <si>
    <t>000004. Cetakan Kegiatan Administrasi SIMAK BMN</t>
  </si>
  <si>
    <t>000001. Perjalanan Implementasi SIMAK - BMN</t>
  </si>
  <si>
    <t>000001. Koordinasi Implementasi SIMAK - BMN</t>
  </si>
  <si>
    <t>000001. Bahan Komputer</t>
  </si>
  <si>
    <t>000001.  Perjalanan Pembinaan dan Wisuda Kepala Pusdik KP</t>
  </si>
  <si>
    <t>000002. Perjalanan Koordinasi, Sinkronisasi, Wisuda dan Pendampingan Kepala Pusdik KP</t>
  </si>
  <si>
    <t>000004. Cetakan Kegiatan dan Laporan</t>
  </si>
  <si>
    <t>000001. Sewa Kendaraan / Mobil (2 kali)</t>
  </si>
  <si>
    <t>000001. Perjalanan Pengelolaan Penatausahaan Arsip dan Sinkronisasi Tata Naskah dan Persuratan</t>
  </si>
  <si>
    <t>000001. Perjalanan Penyusunan Bahan Tindak Lanjut dan Pemutakhiran Data</t>
  </si>
  <si>
    <t>000001. Peningkatan Kapasitas Pegawai</t>
  </si>
  <si>
    <t>000001. Perjalanan Pengelolaan SDM Aparatur</t>
  </si>
  <si>
    <t>000001. Perjalanan Penjaminan mutu pendidikan KP</t>
  </si>
  <si>
    <t>000001. Perjalanan Bimbingan Penelitian dan Pengabdian Kepada Masyarakat</t>
  </si>
  <si>
    <t>000001. Perjalanan Serapan Lulusan Pendidikan KP</t>
  </si>
  <si>
    <t>000001. Perjalanan Kehumasan Pusat Pendidikan KP</t>
  </si>
  <si>
    <t>000001. Buku BRSDM KP Dalam Angka Tahun 2023</t>
  </si>
  <si>
    <t>000002.  Buku Analisis Data BRSDM</t>
  </si>
  <si>
    <t>000001. Biaya Paket Data dan Komunikasi (8 orang x 12 kali)</t>
  </si>
  <si>
    <t>000001. Jasa Pengolahan dan penyajian data BRSDM</t>
  </si>
  <si>
    <t>000001. Dalam rangka koordinasi dan pembinaan penyelenggaraan data</t>
  </si>
  <si>
    <t>000002. Uang Harian</t>
  </si>
  <si>
    <t>000001. UH Menghadiri undangan rapat</t>
  </si>
  <si>
    <t>000002.  transport Menghadiri undangan rapat</t>
  </si>
  <si>
    <t>000001. Perlengkapan Peserta</t>
  </si>
  <si>
    <t>000004.  Fotocopy/Penggandaan</t>
  </si>
  <si>
    <t>000006. ATK</t>
  </si>
  <si>
    <t>000007. Bahan Komputer</t>
  </si>
  <si>
    <t>000008.  Fotocopy/Penggandaan</t>
  </si>
  <si>
    <t>000003. Narasumber pejabat/setara eselon II</t>
  </si>
  <si>
    <t>000004. Narasumber pejabat/setara eselon III</t>
  </si>
  <si>
    <t>000001. Dalam rangka menghadirkan narasumber dari luar kota</t>
  </si>
  <si>
    <t>000001. Paket Kegiatan Fullboard Meeting 50 ORG x 1 KALI</t>
  </si>
  <si>
    <t>000002. Uang Harian  50 ORG x 2 Hari</t>
  </si>
  <si>
    <t>000003.  Transportasi  50 ORG x 1 KALI</t>
  </si>
  <si>
    <t>000004. Paket Kegiatan Fullboard Meeting 50 ORG x 1 KALI</t>
  </si>
  <si>
    <t>000005. Uang Harian  50 ORG x 2 Hari</t>
  </si>
  <si>
    <t>000006.  Transportasi  50 ORG x 1 KALI</t>
  </si>
  <si>
    <t>000001. Penggandaan dan Penjilidan</t>
  </si>
  <si>
    <t>000001. Penanggung Jawab (1 orang x 2 TBT)</t>
  </si>
  <si>
    <t>000002. Redaktur (1 orang x 2 TBT)</t>
  </si>
  <si>
    <t>000003. Penyunting/ Editor (10 orang x 2 TBT)</t>
  </si>
  <si>
    <t>000004. Desain Grafis (1 orang x 2 TBT)</t>
  </si>
  <si>
    <t>000005. Sekretariat (2 orang x 2 TBT)</t>
  </si>
  <si>
    <t>000006. Sekretariat (2 orang x 2 TBT)</t>
  </si>
  <si>
    <t>000007. Desain Grafis (1 org x 2 TBT)</t>
  </si>
  <si>
    <t>000008. Penanggung Jawab (1 orang x 2 TBT)</t>
  </si>
  <si>
    <t>000009. Reviewer evaluasi naskah/MB-Squalen   5 ORG x 1 artikel x 3 KALI</t>
  </si>
  <si>
    <t>000010. Redaktur (1 orang x 2 TBT)</t>
  </si>
  <si>
    <t>000011. Penyunting/ Editor (10 orang x 2 TBT)</t>
  </si>
  <si>
    <t>000012. Penanggung Jawab (1 orang x 3 TBT)</t>
  </si>
  <si>
    <t>000013. Redaktur (1 orang x 3 TBT)</t>
  </si>
  <si>
    <t>000014. Penyunting/ Editor (10 orang x 3 TBT)</t>
  </si>
  <si>
    <t>000015. Desain Grafis (1 orang x 3 TBT)</t>
  </si>
  <si>
    <t>000016. Sekretariat (2 orang x 3 TBT)</t>
  </si>
  <si>
    <t>000017. Reviewer evaluasi naskah/MB-IAJ  9 ORG x 1 JAM x 2 KALI</t>
  </si>
  <si>
    <t>000018. Reviewer evaluasi naskah/MB-JKPI   5 ORG x 1 JAM x 2 KALI</t>
  </si>
  <si>
    <t>000019. Penanggung Jawab (1 orang x 12 bulan)</t>
  </si>
  <si>
    <t>000020. Redaktur (1 orang x 12 bulan)</t>
  </si>
  <si>
    <t>000021. Editor (1 orang x 12 bulan)</t>
  </si>
  <si>
    <t>000022. Web Admin (14 orang x 12 bulan)</t>
  </si>
  <si>
    <t>000001. Pembuatan DOI (Digital Object Identifier) Per artikel</t>
  </si>
  <si>
    <t>000002. Biaya tahunan keanggotaan/annual membership fee</t>
  </si>
  <si>
    <t>000003. Biaya Tahunan cek Plagiarisme</t>
  </si>
  <si>
    <t>000004. Biaya cek plagiarisme per dokumen</t>
  </si>
  <si>
    <t>000005. Biaya Tahunan Gramarly</t>
  </si>
  <si>
    <t>000001. Dalam rangka koordinasi dan pendampingan pengelolaan website dan OJS</t>
  </si>
  <si>
    <t>000001. Dalam rangka koordinasi, pendampingan dan pembinaan penerapan manajemen pengetahuan</t>
  </si>
  <si>
    <t>000001.  Transport Lokal</t>
  </si>
  <si>
    <t>000001. Belanja Gaji Pokok PNS</t>
  </si>
  <si>
    <t>000001. Belanja Pembulatan Gaji PNS</t>
  </si>
  <si>
    <t>000001. Belanja Tunj. Suami/Istri PNS</t>
  </si>
  <si>
    <t>000001. Belanja Tunj. Anak PNS</t>
  </si>
  <si>
    <t>000001. Belanja Tunj. Struktural PNS</t>
  </si>
  <si>
    <t>000001. Belanja Tunj. Fungsional PNS</t>
  </si>
  <si>
    <t>000001. Belanja Tunj. PPh PNS</t>
  </si>
  <si>
    <t>000001. Belanja Tunj. Beras PNS</t>
  </si>
  <si>
    <t>000001. Belanja Uang Makan PNS</t>
  </si>
  <si>
    <t>000001. Belanja Tunjangan Umum PNS</t>
  </si>
  <si>
    <t>000001. Belanja Pegawai (Tunjangan Khusus/Kegiatan/Kinerja)</t>
  </si>
  <si>
    <t>000001. Uang Lembur dan Uang Makan Lembur</t>
  </si>
  <si>
    <t>000001. Jamuan/Penerimaan Tamu/Rapat</t>
  </si>
  <si>
    <t>000002. cetakan,Penjilidan dan laminasi lingkup Pusat BRSDM KP</t>
  </si>
  <si>
    <t>000003. Belanja Pengaturan Estetika Kantor lingkup Pusat BRSDM KP</t>
  </si>
  <si>
    <t>000004. Pencetakan Balnko,amplop dan kop surat lingkup pusat BRSDMKP</t>
  </si>
  <si>
    <t>000005. Keperluan sehari-hari pegawai</t>
  </si>
  <si>
    <t>000006. Pencetakan bahan sosialisasi pengembangan SDM KP</t>
  </si>
  <si>
    <t>000007. Langganan Majalah dan surat kabar</t>
  </si>
  <si>
    <t>000001. Pengadaan Pakaian Dinas Pegawai BRSDM (2 STELL x 130 ORG)</t>
  </si>
  <si>
    <t>000001. Keperluan ATK lingkup Sekretariat BRSDM KP</t>
  </si>
  <si>
    <t>000002. Keperluan Bahan Komputer lingkup Sekretariat BRSDM KP</t>
  </si>
  <si>
    <t>000003. Biaya peralatan perkantoran</t>
  </si>
  <si>
    <t>000001. Biaya Medical Ceck UP</t>
  </si>
  <si>
    <t>000002. Biaya Jasa instruktur Senam</t>
  </si>
  <si>
    <t>000001. Langganan Daya dan Jasa di GMB III lantai 6 dan 7</t>
  </si>
  <si>
    <t>000001. Pengiriman Surat dan Dokumen /Barang lainnya BRSDM</t>
  </si>
  <si>
    <t>000001. Sewa mesin fotocopy  2 UNIT x 12 BLN</t>
  </si>
  <si>
    <t>000002. Sewa kendaraan opersional  2 UNIT x 12 BULAN</t>
  </si>
  <si>
    <t>000001. Pengadaan Paket APD, Hand sanitizer dan pencegahan penyebaran covid lainnya</t>
  </si>
  <si>
    <t>000002. Pengadaan Lisensi aplikasi Video Converence dan langganannya</t>
  </si>
  <si>
    <t>000003. Rapid antigen/swab PCR</t>
  </si>
  <si>
    <t>000001. Pemeliharaan Gedung Arsip</t>
  </si>
  <si>
    <t>000001. Laptop/Nonebook</t>
  </si>
  <si>
    <t>000002. Peralatan Meubeulair (Lemari, Kursi, cubical)</t>
  </si>
  <si>
    <t>000003. Perawatan Barang Inventaris Kantor</t>
  </si>
  <si>
    <t>000004. Instalasi Mekanikal Elektrikal Gedung Arsip</t>
  </si>
  <si>
    <t>000005. Pemeliharaan Peralatan Studio dan komunikasi</t>
  </si>
  <si>
    <t>000006. Perawatan kendaraan pejabat eselon I</t>
  </si>
  <si>
    <t>000007. Perawatan kendaraan pejabat eselon II</t>
  </si>
  <si>
    <t>000008. Perawatan kendaraan roda 4</t>
  </si>
  <si>
    <t>000009. Operasional Kendaraan Roda 4 (sewa)</t>
  </si>
  <si>
    <t>000010. Komputer PC</t>
  </si>
  <si>
    <t>000011. Perawatan kendaraan bermotor roda 2</t>
  </si>
  <si>
    <t>000012. Printer</t>
  </si>
  <si>
    <t>000013. LCD</t>
  </si>
  <si>
    <t>000014. scanner</t>
  </si>
  <si>
    <t>000015. handycam</t>
  </si>
  <si>
    <t>000016. CCTV</t>
  </si>
  <si>
    <t>000017. Wireless</t>
  </si>
  <si>
    <t>000018. Kamera digital</t>
  </si>
  <si>
    <t>000001. Pemeliharaan pengharum ruangan</t>
  </si>
  <si>
    <t>000002. Fumigasi gedung arsip depok</t>
  </si>
  <si>
    <t>000003. Pemeliharaan aquarium gedung kantor GMB III  2 UNIT x 12 BLN</t>
  </si>
  <si>
    <t>000001. Pramubakti/PelaksanaPramubakti  38 ORG x 13 BLN</t>
  </si>
  <si>
    <t>000002. Pengemudi  6 ORG x 13 BLN</t>
  </si>
  <si>
    <t>000003. iuran bpjs ketenagakerjaan pramubakti 38 orang x 12 bulan</t>
  </si>
  <si>
    <t>000004. iuran bpjs ketenagakerjaan pengemudi 4 orang x 12 bulan</t>
  </si>
  <si>
    <t>000001. Honorarium pejabat penguji tagihan penandatanganan spm (pagu dana di atas Rp.75 miliar s.d. arap.100 miliar)</t>
  </si>
  <si>
    <t>000002. Honorarium pejabat kuasa pengguna anggaran (pagu dana diatas Rp75 miliar s.d Rp100 miliar)</t>
  </si>
  <si>
    <t>000003. honorarium bendahara pengeluaran (pagu dana di atas Rp75 miliar s.d Rp100 miliar)</t>
  </si>
  <si>
    <t>000004. honorarium pejabat pembuat komitmen (pagu dana di atas Rp50 miliar s.d Rp75 miliar)</t>
  </si>
  <si>
    <t>000005. honorarium staf pembantu KPA (pagu dana di atas Rp50 miliar s.d Rp75 miliar) 2 orang x 12 bulan</t>
  </si>
  <si>
    <t>000006. honorarium staf pembantu PPK (pagu dana di atas Rp50 miliar s.d Rp75 miliar) 2 orang x 12 bulan</t>
  </si>
  <si>
    <t>000007. Honorarium Penanggung Jawab (UAPPA/Barang)</t>
  </si>
  <si>
    <t>000008. Honorarium Ketua (UAPPA/Barang)</t>
  </si>
  <si>
    <t>000009. Honorarium Koordinator (UAPPA/Barang)</t>
  </si>
  <si>
    <t>000010. BPP Kepegawaian (pagu dana di atas  Rp25 miliar s.d. Rp50 miliar)</t>
  </si>
  <si>
    <t>000011. Honorarium Anggota (UAPPA/Barang) 2 Orang x 12 Bulan</t>
  </si>
  <si>
    <t>000012. Honorarium Penanggung Jawab (UAPPA/Barang-EI)</t>
  </si>
  <si>
    <t>000013. Honorarium Koordinator (UAPPA/Barang-EI)</t>
  </si>
  <si>
    <t>000014. Honorarium Ketua (UAPPA/Barang-EI)</t>
  </si>
  <si>
    <t>000015. Honorarium Anggota (UAPPA/Barang-EI) 3 Orang x 12 Bulan</t>
  </si>
  <si>
    <t>000016. Pembuat Daftar Gaji (pagu dana di atas  Rp10 miliar s.d. Rp25 miliar)</t>
  </si>
  <si>
    <t>000017. Honorarium Pengurus/Penyimpan Bmn Tingkat Kuasa Pengguna Barang 1 Orang x 12 Bulan</t>
  </si>
  <si>
    <t>000018. Honorarium Pejabat Pengadaan Barang/Jasa 1 Orang x 12 Bulan</t>
  </si>
  <si>
    <t>000019. Honorarium Panitia Pengadaan Barang  (Non Konstruksi)pagu pengadaan di atas  Rp250 juta s.d. Rp500 juta</t>
  </si>
  <si>
    <t>000020. Panitia pengadaan jasa non konstruksi (pagu diatas 100 jt sd 250 jt)</t>
  </si>
  <si>
    <t>000021. Panitia pengadaan jasa non konstruksi (pagu diatas 250 jt sd 500 jt)</t>
  </si>
  <si>
    <t>000001. Pencetakan kertas kendali belanja</t>
  </si>
  <si>
    <t>000002. Pencetakan penggandaan cetak jilid dokumen</t>
  </si>
  <si>
    <t>000003. Penggandaan draft laporan satker</t>
  </si>
  <si>
    <t>000001. Barang operasional satker ATK dan Bahan Komputer</t>
  </si>
  <si>
    <t>000001. Iuran Sampah</t>
  </si>
  <si>
    <t>000002. Biaya Satpam</t>
  </si>
  <si>
    <t>000003. Biaya Clening Service</t>
  </si>
  <si>
    <t>000001. Langganan Listrik gedung ancol 1 dan 2</t>
  </si>
  <si>
    <t>000001. Langganan Telepon gedung ancol 1 dan 2</t>
  </si>
  <si>
    <t>000001. Langganan air gedung ancol 1 dan 2</t>
  </si>
  <si>
    <t>000001. Langganan Bandwitch gedung ancol 1 dan 2</t>
  </si>
  <si>
    <t>000001. Perawatan dan pemeliharaan rodent control/hama tikus</t>
  </si>
  <si>
    <t>000002. Pemeliharaan pengharum ruangan</t>
  </si>
  <si>
    <t>000001. Pemeliharaan Gedung Kantor BRSDM I dan II</t>
  </si>
  <si>
    <t>000001. LCD</t>
  </si>
  <si>
    <t>000002. Exhaouse Gedung BRSDM I dan II</t>
  </si>
  <si>
    <t>000003. Panel Lisrik Distribusi Gedung BRSDM I dan II, Penggantian Kapasitor Bank, Gardu Listrik BRSDM Ancol</t>
  </si>
  <si>
    <t>000004. Lift Gedung  BRSDM Ancol I dan II</t>
  </si>
  <si>
    <t>000005. Perawatan Genset</t>
  </si>
  <si>
    <t>000006. Hydran Gedung BRSDM I dan II Ancol</t>
  </si>
  <si>
    <t>000007. Fire Alarm Gedung BRSDM I dan II Ancol</t>
  </si>
  <si>
    <t>000008. Peralatan Olah Raga</t>
  </si>
  <si>
    <t>000009. Pemeliharaan Infrastrukur Integrasi Sistem Gedung BRSDM Ancol</t>
  </si>
  <si>
    <t>000010. Pemeliharaan Gedung APAR BRSDM Ancol</t>
  </si>
  <si>
    <t>000011. Perawatan kendaraan roda 4</t>
  </si>
  <si>
    <t>000012. CCTV</t>
  </si>
  <si>
    <t>000013. Perawatan Kendaraan roda 6</t>
  </si>
  <si>
    <t>000014. Papan Visual</t>
  </si>
  <si>
    <t>000015. Pemeliharaan jaringan internet ancol</t>
  </si>
  <si>
    <t>000016. Pemeliharaan AC Central Gedung BRSDM Ancol</t>
  </si>
  <si>
    <t>000017. Perawatan AC Split Gedung BRSDM Ancol</t>
  </si>
  <si>
    <t>000018. Instalasi mekanikal eletrik Gedung BRSDM I dan II</t>
  </si>
  <si>
    <t>000019. Instalasi Air Gedung Ancol I dan II</t>
  </si>
  <si>
    <t>000001. Perawatan kolam BRSDM</t>
  </si>
  <si>
    <t>000002. Pengendalian Hama Rayap gedung BRSDM</t>
  </si>
  <si>
    <t>000003. Pemeliharaan aquarium BRSDM Ancol  6 UNIT x 12 BLN</t>
  </si>
  <si>
    <t>000004. Penyemprotan disinfektan/DBD Gedung Kantor</t>
  </si>
  <si>
    <t>000001. Keperluan sehari hari perkantoran</t>
  </si>
  <si>
    <t>000002. Pramubakti (15 org x 13 bulan)</t>
  </si>
  <si>
    <t>000003. Pengemudi (1 org x 13 bulan)</t>
  </si>
  <si>
    <t>000004. Jaminan Tenaga Kerja Pramubakti (15 org x 12 bulan)</t>
  </si>
  <si>
    <t>000005. Jaminan Tenaga Kerja Pengemudi (1 org x 12 bulan)</t>
  </si>
  <si>
    <t>000001. biaya tol pimpinan</t>
  </si>
  <si>
    <t>000001. Bahan Pencegahan Penularan Covid 19 ( 50 peg x 2 kali)</t>
  </si>
  <si>
    <t>000003. Pencetakan sertifikat pelatihan 2 paket</t>
  </si>
  <si>
    <t>000004. Pencetakan kop surat dan amplop</t>
  </si>
  <si>
    <t>000001. Pengolah data dan informasi</t>
  </si>
  <si>
    <t>000002. Pengolah Bahan Publikasi</t>
  </si>
  <si>
    <t>000001. Pengiriman Surat dinas</t>
  </si>
  <si>
    <t>000001. Langganan Lisensi Aplikasi Video Conference kapasitas 1000 partisipan ( 1 akun x 12 bulan)</t>
  </si>
  <si>
    <t>000002. Langganan Lisensi Aplikasi Video Conference kapasitas 100 partisipan ( 5 akun x 12 bulan)</t>
  </si>
  <si>
    <t>000003. Langganan Lisensi Media Komunikasi dan Publikasi</t>
  </si>
  <si>
    <t>000001. Sewa Mesin Fotokopi</t>
  </si>
  <si>
    <t>000002. Sewa Tanaman</t>
  </si>
  <si>
    <t>000003. Sewa Gudang Arsip</t>
  </si>
  <si>
    <t>000004. Sewa Kendaraan Roda 4 Pejabat Eselon II ( 1 unit x 12 bulan)</t>
  </si>
  <si>
    <t>000001. Pemeliharaan Aquarium (1 unit x 12 bulan)</t>
  </si>
  <si>
    <t>000001.  Laptop/Notebook</t>
  </si>
  <si>
    <t>000002. Komputer/PC</t>
  </si>
  <si>
    <t>000003. Printer</t>
  </si>
  <si>
    <t>000004. Operasional kendaraan roda 4 Pejabat Eselon II (sewa)</t>
  </si>
  <si>
    <t>000005. Perawatan kendaraan roda 4</t>
  </si>
  <si>
    <t>000006. Perawatan kendaraan roda 2</t>
  </si>
  <si>
    <t>000007. Perbaikan peralatan kantor</t>
  </si>
  <si>
    <t>000008. Perbaikan CCTV</t>
  </si>
  <si>
    <t>000001. Snack/Makan Rapat Jamuan</t>
  </si>
  <si>
    <t>000001. Honorarium Pejabat Pembuat Komitmen (pagu dana di atas  Rp10 miliar s.d. Rp25 miliar)</t>
  </si>
  <si>
    <t>000002. Honorarium Staf  Pembantu PPK pagu dana di atas  Rp10 miliar s.d. Rp25 miliar (2 Orang x 12 BUlan)</t>
  </si>
  <si>
    <t>000003. BPP (pagu dana di atas  Rp10 miliar s.d. Rp25 miliar)</t>
  </si>
  <si>
    <t>000004.  Honorarium Pejabat Pengadaan Barang dan Jasa</t>
  </si>
  <si>
    <t>000001.  Pakaian dinas Pegawai ( 34 peg x 2 stell)</t>
  </si>
  <si>
    <t>000002.  Pakaian dinas Pramubakti dan pengemudi ( 16 peg x 2 stell)</t>
  </si>
  <si>
    <t>000002. Uang Lembur PPNPN</t>
  </si>
  <si>
    <t>000003. Jamuan</t>
  </si>
  <si>
    <t>000004. Pramubakti (12 org x 12 bulan)</t>
  </si>
  <si>
    <t>000005. Pengemudi (1 org x 12 bulan)</t>
  </si>
  <si>
    <t>000006. BPJS Ketenagakerjaan Pengemudi dan Pramubhakti</t>
  </si>
  <si>
    <t>000007. Pencetakan/Publikasi</t>
  </si>
  <si>
    <t>000008. Langganan Majalah dan Surat Kabar</t>
  </si>
  <si>
    <t>000009. Langganan biaya video conference dan Zoho</t>
  </si>
  <si>
    <t>000010. Estetika Kantor dan Pengharum Ruangan</t>
  </si>
  <si>
    <t>000001. Masker, hand sanitizer, desinfektan, multivitami/suplemen (59 peg x 7 kali)</t>
  </si>
  <si>
    <t>000003. Kertas Fotocopy A4</t>
  </si>
  <si>
    <t>000004. Kertas Fotocopy F4</t>
  </si>
  <si>
    <t>000005. Kertas Kop A4 (4 warna)</t>
  </si>
  <si>
    <t>000006. Kertas Kop F4 (4 warna)</t>
  </si>
  <si>
    <t>000007. Amplop Kop Besar</t>
  </si>
  <si>
    <t>000008. Amplop Kop Kecil</t>
  </si>
  <si>
    <t>000009. Map Pusdik KP</t>
  </si>
  <si>
    <t>000001. Pengiriman surat dan dokumen/barang lainnya</t>
  </si>
  <si>
    <t>000001. Sewa Mesin Photocopy</t>
  </si>
  <si>
    <t>000002. Sewa Ruang Arsip dan Penyimpanan BMN</t>
  </si>
  <si>
    <t>000001. Pemeliharaan dan Operasional Kendaraan Pejabat Eselon II</t>
  </si>
  <si>
    <t>000002. Pemeliharaan dan Operasional Kendaraan Roda 4</t>
  </si>
  <si>
    <t>000003. Pemeliharaan dan Operasional Kendaraan Roda Dua</t>
  </si>
  <si>
    <t>000004. Laptop/Notebook</t>
  </si>
  <si>
    <t>000005. Komputer PC</t>
  </si>
  <si>
    <t>000006. Printer</t>
  </si>
  <si>
    <t>000007. LCD</t>
  </si>
  <si>
    <t>000008. Kamera</t>
  </si>
  <si>
    <t>000009. Perawatan Barang Inventaris Kantor</t>
  </si>
  <si>
    <t>000001. Pemeliharaan Aquarium (2 unit)</t>
  </si>
  <si>
    <t>000001. Pakaian Dinas Pegawai (59 orang x 2 stell)</t>
  </si>
  <si>
    <t>000001. PPK Pusat Pendiidikan</t>
  </si>
  <si>
    <t>000002. Anggota Tim Penghapusan BMN (3 ORANG x 1 KEG)</t>
  </si>
  <si>
    <t>000003. Bendahara Pengeluaran Pembantu (1 ORG x 12 BLN)</t>
  </si>
  <si>
    <t>000004. Staf Pengelola Keuangan KPA ( 1 ORG x 12 BLN)</t>
  </si>
  <si>
    <t>000005. Pejabat Pengadaan Barang dan Jasa (1 ORG x 12 BLN)</t>
  </si>
  <si>
    <t>000006. Penyimpan BMN Pembantu (1 ORG x 12 BLN)</t>
  </si>
  <si>
    <t>000007. Pengelola SAK Pembantu (1 ORG x 12 BLN)</t>
  </si>
  <si>
    <t>000008. Pengelola BMN Pembantu (1 ORG x 12 BLN)</t>
  </si>
  <si>
    <t>000009. Ketua Tim Penghapusan BMN</t>
  </si>
  <si>
    <t>000010. Sekretaris Tim Penghapusan BMN</t>
  </si>
  <si>
    <t>000001. Pengadaan Kendaraan Dinas operasional</t>
  </si>
  <si>
    <t>000001. Pengadaan infrastruktur/Sarpras Command Center</t>
  </si>
  <si>
    <t>000002. Revitalisasi sarana dan prasaran perkantoran</t>
  </si>
  <si>
    <t>000001. Peralatan dan Meubelair Pusdik</t>
  </si>
  <si>
    <t>000001. Pengadaan Meubelair kantor BRSDM Ancol</t>
  </si>
  <si>
    <t>000002. Pengadaan Meubelair kantor BRSDM Gambir</t>
  </si>
  <si>
    <t>000003.  Pembuatan/Penataan ruang kerja kantor BRSDM Ancol</t>
  </si>
  <si>
    <t>000004.  Pembuatan/Penataan ruang kerja kantor BRSDM Gambir</t>
  </si>
  <si>
    <t>000001.  Fotocopy/Penggandaan</t>
  </si>
  <si>
    <t>000001. Tim Penguji Seleksi Calon Penerima Satyalancana</t>
  </si>
  <si>
    <t>000002. Tim penguji Makalah Ujian Penyesuaian Ijazah</t>
  </si>
  <si>
    <t>000001. Biaya Pemeriksaan Kesehatan Pegawai</t>
  </si>
  <si>
    <t>000001. Diklat Pejabat Fungsional Sekretariat dan Pusat</t>
  </si>
  <si>
    <t>000002. Diklat Pegawai Pelaksana Sekretariat dan Pusat</t>
  </si>
  <si>
    <t>000001. Dalam rangka Diklat Fungsional  Bimtek magang peingkatan kapasitas</t>
  </si>
  <si>
    <t>000002. Dalam Rangka kegiatan Kepegawaian, Ujian,Kapasitas, Monev Tubel dan penghargaan Satyalancana</t>
  </si>
  <si>
    <t>000001. Transportasi Lokal</t>
  </si>
  <si>
    <t>000002. Perjalanan dalam kota lebih dari 8 Jam  6 ORANG x 5 KALI</t>
  </si>
  <si>
    <t>000001. Perlengkapan Peserta  (130 org x 1 Kali)</t>
  </si>
  <si>
    <t>000002. Penggandaan</t>
  </si>
  <si>
    <t>000001. Kegiatan Capacity Building</t>
  </si>
  <si>
    <t>000001. Perjalanan dinas dalam rangka peningkatan kapasitas pegawai (42 orang x 1 KALI)</t>
  </si>
  <si>
    <t>000001. Penggandaan/Penjilidan</t>
  </si>
  <si>
    <t>000002. Pencetakan Peraturan/Juknis</t>
  </si>
  <si>
    <t>000003. Pencetakan Laporan Penilaian Angka Kredit</t>
  </si>
  <si>
    <t>000002. Biaya Biaya komunikasi dlm bentuk pulsa telepon atau paket data internet</t>
  </si>
  <si>
    <t>000001. Pembayaran Pelaksanaan Rapid/PCR Test COVID-19</t>
  </si>
  <si>
    <t>000001. Identifikasi, Pembinaan, Sosialisasi dan Koordinasi</t>
  </si>
  <si>
    <t>000002. Penilaian Angka Kredit Jabatan Fungsional</t>
  </si>
  <si>
    <t>000001. Perjalanan Dalam Kota Lebih dari 8 Jam</t>
  </si>
  <si>
    <t>000001. Fotocopy/Penggandaan</t>
  </si>
  <si>
    <t>000002. Pencetakan Laporan</t>
  </si>
  <si>
    <t>000001. Singkronisasi Data Epegawai dan Pengelolaan Presensi</t>
  </si>
  <si>
    <t>000001. Fotocopy/penggandaan</t>
  </si>
  <si>
    <t>000001. Honorarium Rohaniawan (3 Orang, 16 Kali)</t>
  </si>
  <si>
    <t>000001. Pengepakan dan Pengiriman Barang Pejabat yang Mutasi</t>
  </si>
  <si>
    <t>000001. Dalam rangka Mutasi Pejabat, Monev IKU IP dan Pelantikan Pejabat</t>
  </si>
  <si>
    <t>000001. Biaya Biaya komunikasi dlm bentuk pulsa telepon atau paket data internet (7 orang x 12 bulan)</t>
  </si>
  <si>
    <t>000002. Pengadaan lisensi aplikasi untuk penyelenggaraan rapat secara online/video conference berbayar</t>
  </si>
  <si>
    <t>000001. Pembayaran Pelaksanaan Rapid Test COVID-19</t>
  </si>
  <si>
    <t>000001. Monitoring dan Evaluasi Kepatuhan Pengisian LHKASN</t>
  </si>
  <si>
    <t>000001. Transport Lokal Dalam Rangka Internalisasi Nilai-Nilai Kebangsaan</t>
  </si>
  <si>
    <t>000002. Transportasi Lokal</t>
  </si>
  <si>
    <t>000003. Perjalanan dalam kota lebih dari 8 Jam  6 ORANG x 5 KALI</t>
  </si>
  <si>
    <t>000001. Penggandaan materi Renja</t>
  </si>
  <si>
    <t>000002. Penggandaan laporan</t>
  </si>
  <si>
    <t>000003. Penggandaan dan pencetakan Renja</t>
  </si>
  <si>
    <t>000005. Perlengkapan peserta, panitia dan narasumber</t>
  </si>
  <si>
    <t>000001. Dalam rangka penyusunan Renja BRSDM, koordinasi/ konsolidasi penyusunan program wilayah timur dan Wilayah Tengan,  Pembinaan Peren</t>
  </si>
  <si>
    <t>000002. Uang harian Menghadiri undangan dari unit kerja/instansi lain</t>
  </si>
  <si>
    <t>000001. Pelaksanaan Renja (100 org x 1 kl x 2 hari)</t>
  </si>
  <si>
    <t>000002. Uang harian  Renja (100 org x 2 hari)</t>
  </si>
  <si>
    <t>000003. transport  (30 org x 1 kali)</t>
  </si>
  <si>
    <t>000001. Penggandaan penjilidan</t>
  </si>
  <si>
    <t>000002. Pencetakan Dokumen RKAKL</t>
  </si>
  <si>
    <t>000001. Dalam rangka identifikasi perencanaan anggaran, koordinasi,konsolidasi</t>
  </si>
  <si>
    <t>000002. Dalam rangka integrasi, pembinaan perencanaan anggaran serta fasilitasi revisi anggaran,</t>
  </si>
  <si>
    <t>000003. Rakor perencanaan anggaran Menghadiri undangan dari unit kerja/instansi lain</t>
  </si>
  <si>
    <t>000001. Transport lokal dalam rangka rapat dan koodinasi</t>
  </si>
  <si>
    <t>000002. Uang harian rapat 8 jam</t>
  </si>
  <si>
    <t>000001.  Transport lokal dalam rangka rapat dan koodinasi</t>
  </si>
  <si>
    <t>000003. Uang harian Menghadiri undangan dari unit kerja/instansi lain</t>
  </si>
  <si>
    <t>000004. transport Menghadiri undangan dari unit kerja/instansi lain</t>
  </si>
  <si>
    <t>000001. Dalam rangka identifikasi dan penyusunan perencanaan kinerja</t>
  </si>
  <si>
    <t>000002. Dalam rangka koordinasi,konsolidasi,integrasi, pembinaan Perencanaan kinerja</t>
  </si>
  <si>
    <t>000001. Transport lokal dalam rangka rapat dan koordinasi</t>
  </si>
  <si>
    <t>000001. Backdrop</t>
  </si>
  <si>
    <t>000002. Perlengkapan peserta, panitia dan narasumber</t>
  </si>
  <si>
    <t>000003. Pencetakan prosiding</t>
  </si>
  <si>
    <t>000004. Spanduk</t>
  </si>
  <si>
    <t>000005. ATK</t>
  </si>
  <si>
    <t>000006. Bahan Komputer</t>
  </si>
  <si>
    <t>000007. Penggandaan dan penjilidan bahan</t>
  </si>
  <si>
    <t>000008. Pencetakan Raker/RDP</t>
  </si>
  <si>
    <t>000009. ATK</t>
  </si>
  <si>
    <t>000010. Bahan Komputer</t>
  </si>
  <si>
    <t>000011. Penggandaan bahan materi</t>
  </si>
  <si>
    <t>000012. Backdroup</t>
  </si>
  <si>
    <t>000013. Perlengkapan peserta panitia dan narasumber</t>
  </si>
  <si>
    <t>000002. Pengadaan lisensi aplikasi penyelenggaran rapat</t>
  </si>
  <si>
    <t>000003. Paket Data dan Komunikasi Pejabat Eselon 3/yang setara ke bawah</t>
  </si>
  <si>
    <t>000003.  Narasumber pejabat/setara eselon III</t>
  </si>
  <si>
    <t>000001. Rapid Test/ PCR Covid-19</t>
  </si>
  <si>
    <t>000001. Dalam rangka Penyelarasan program K/L dan  Prioritas KP</t>
  </si>
  <si>
    <t>000002.  transport Menghadiri undangan dari unit kerja/instansi lain</t>
  </si>
  <si>
    <t xml:space="preserve">000003. Pelaksanaan Sosialisasi (70 org x 1 kl x 2 hari) </t>
  </si>
  <si>
    <t>000004. Uang saku  Sosialisasi (70 org x 3 hari)</t>
  </si>
  <si>
    <t>000005. transport  (70 org x 1 kali)</t>
  </si>
  <si>
    <t>000001. Pelaksanaan Rakernis (200 org x 1 kl x 3 hari)</t>
  </si>
  <si>
    <t>000002. UH  Rakernis (200 org x 3 hari)</t>
  </si>
  <si>
    <t>000003. Snack Rapat</t>
  </si>
  <si>
    <t>000004. Pencetakan dan Penggandaan</t>
  </si>
  <si>
    <t>000001. Perjalanan Menghadiri Undangan Sosialisasi dan Koordinasi</t>
  </si>
  <si>
    <t>000003. Snack Rapat (20 org x 5 kali)</t>
  </si>
  <si>
    <t>000001. Transport dalam kota (2 Orang x 10 Kali)</t>
  </si>
  <si>
    <t>000003. Backdrop</t>
  </si>
  <si>
    <t>000004. Seminar Kit (80 org x 2 pkt)</t>
  </si>
  <si>
    <t>000005. Pencetakan dan Penggandaan</t>
  </si>
  <si>
    <t>000006. Snack Rapat (25 org x 3 kali)</t>
  </si>
  <si>
    <t>000001. Narasumber Eselon I  (2 Orang x 2 jam x 2 Kali)</t>
  </si>
  <si>
    <t>000002. Narasumber Eselon II   (2 Orang x 2 jam x 2 Kali)</t>
  </si>
  <si>
    <t>000003. Narasumber Es III   (3 Orang x 2 jam x 2 Kali)</t>
  </si>
  <si>
    <t>000001. Perjalanan Menghadiri Undangan Identifikasi Koordinasi dan Sosialisasi</t>
  </si>
  <si>
    <t>000001. Paket meeting fullboard (80 Orang x 2 hari x 2 kali)</t>
  </si>
  <si>
    <t>000002. Perjalanan menghadiri Rapat</t>
  </si>
  <si>
    <t>000003. Pencetakan dan Penggandaan</t>
  </si>
  <si>
    <t>000004. Snack dan Makan Rapat (20 org x 10 kali)</t>
  </si>
  <si>
    <t>000001. Biaya Paket data dan Komunikasi (5 org x 12 bulan)</t>
  </si>
  <si>
    <t>000001. Narasumber pakar (1 Orang x 1 Kali x 3 Jam)</t>
  </si>
  <si>
    <t>000002. Narasumber eselon I   (1 Orang x 2 Kali x 2 Jam)</t>
  </si>
  <si>
    <t>000003. Narasumber eselon II   (1 Orang x 2 Kali x 2 Jam)</t>
  </si>
  <si>
    <t>000004. Narasumber Eselon III   (2 Orang x 2 Kali x 2 Jam)</t>
  </si>
  <si>
    <t>000001. Pembuatan Buku Penyelenggaraan Pelatihan dan Penyuluhan KP</t>
  </si>
  <si>
    <t>000001. Perjalanan Menghadiri Undangan Identifikasi Koordinasi dan Sosialisasi Perencanaan dan Evaluasi</t>
  </si>
  <si>
    <t>000001. Perjalanan dalam kota  (2 Orang x 10 Kali)</t>
  </si>
  <si>
    <t>000005. Pencetakan</t>
  </si>
  <si>
    <t>000001. Perjalanan Penyusunan Perencanaan Kinerja Pendidikan KP</t>
  </si>
  <si>
    <t>000001. Perjalanan Sinkronisasi Kegiatan Pendidikan KP</t>
  </si>
  <si>
    <t>000001. Perjalanan Penyusunan Anggaran Pendidikan KP</t>
  </si>
  <si>
    <t>000001. Perjalanan Penyusunan Rencana Kerja Pendidikan KP</t>
  </si>
  <si>
    <t>000001. Perjalanan Revisi Anggaran Pendidikan KP</t>
  </si>
  <si>
    <t>000005. Cetakan</t>
  </si>
  <si>
    <t>000006. Perlengkapan Peserta</t>
  </si>
  <si>
    <t>000001. Perjalanan Persiapan Rateknis Pendidikan KP</t>
  </si>
  <si>
    <t>000001. Paket Fullboard Meeting (80 Org X 2 Hari)</t>
  </si>
  <si>
    <t>000002. Uang Harian Fullboard Meeting (80 orang x 3 Hari)</t>
  </si>
  <si>
    <t>000003. Perjalanan Fullboard Meeting</t>
  </si>
  <si>
    <t>000002. Spanduk dan backdrop</t>
  </si>
  <si>
    <t>000003. Pencetakan buku panduan</t>
  </si>
  <si>
    <t>000004. Perlengkapan Peserta</t>
  </si>
  <si>
    <t>000005. Pencetakan laporan</t>
  </si>
  <si>
    <t>000006. Pencetakaan Dokumen</t>
  </si>
  <si>
    <t>000001. Paket Data Internet Monitoring dan Evaluasi Kinerja</t>
  </si>
  <si>
    <t>000001.  Narasumber pejabat/setara eselon II</t>
  </si>
  <si>
    <t>000001.  Identifikasi pembinaan sosialisasi dan koordinasi monitoring kinerja manajerial</t>
  </si>
  <si>
    <t>000002.  Identifikasi pembinaan sosialisasi koordinasi dan validasi pengukuran mandiri SAKIP</t>
  </si>
  <si>
    <t>000003.   Identifikasi pendampingan dan koordinasi tindak lanjut temuan SAKIP</t>
  </si>
  <si>
    <t>000004.  Identifikasi pendampingan dan koordinasi monitoring kinerja tematik</t>
  </si>
  <si>
    <t>000001.  Identifikasi pembinaan dan koordinasi Monitoring Program dan Kegiatan Prioritas Riset dan SDM</t>
  </si>
  <si>
    <t>000002.  Identifikasi pengukuran dan evaluasi Kinerja Outcome</t>
  </si>
  <si>
    <t>000003.    Identifikasi pembinaan dan evaluasi Rencana Aksi Kinerja</t>
  </si>
  <si>
    <t>000001.   Identifikasi pembinaan sosialisasi dan koordinasi (Monitoring Terpadu)</t>
  </si>
  <si>
    <t>000003. Praktisi</t>
  </si>
  <si>
    <t>000001.  Identifikasi pembinaan sosialisasi pendampingan dan validasi data aplikasi monev</t>
  </si>
  <si>
    <t>000002. Pencetakan laporan</t>
  </si>
  <si>
    <t>000001.  Honorarium Narasumber /Pakar / Praktisi/ Profesional   3 ORANG x 3 KEG x 3 JAM</t>
  </si>
  <si>
    <t>000001.  Reviu/Pengukuran Kinerja Lingkup BRSDM</t>
  </si>
  <si>
    <t>000002.  Pencetakan bahan rapim dan bahan pimpinan</t>
  </si>
  <si>
    <t>000001. Perjalanan pendampingan pimpinan/partisipasi kegiatan/penyiapan bahan pimpinan</t>
  </si>
  <si>
    <t>000001.  Pencetakan buku LKj BRSDM interim 2023</t>
  </si>
  <si>
    <t>000002. Pencetakan buku LKj Sekretariat BRSDM interim tahun 2023</t>
  </si>
  <si>
    <t>000003. Pencetakan buku LKj Sekretariat BRSDM tahun 2022</t>
  </si>
  <si>
    <t>000004.   Pencetakan buku LKj BRSDM 2022</t>
  </si>
  <si>
    <t>000005.  Penggandaan</t>
  </si>
  <si>
    <t>000001. Desain Grafis dan lay out Buku Laporan LKj BRSDM interim 2023</t>
  </si>
  <si>
    <t>000002. Desain Grafis dan lay out Buku Laporan LKj  Sekretariat BRSDM interim Tahun 2023</t>
  </si>
  <si>
    <t>000003. Desain Grafis dan lay out Buku Laporan LKj Sekretariat BRSDM Tahun 2022</t>
  </si>
  <si>
    <t>000004. Desain Grafis dan lay out Buku Laporan LKj BRSDM Tahun 2022</t>
  </si>
  <si>
    <t>000001. Koordinasi/pembinaan dan penyusunan LKj</t>
  </si>
  <si>
    <t>000001. Uang Harian Kegiatan Rapat/Pertemuan di Luar Kantor</t>
  </si>
  <si>
    <t>000001. Pencetakan buku Refleksi Outlook</t>
  </si>
  <si>
    <t>000002.  Pencetakan buku laporan bulanan</t>
  </si>
  <si>
    <t>000003. Pencetakan buku Laporan Tahunan 2022</t>
  </si>
  <si>
    <t>000004.  Penggandaan</t>
  </si>
  <si>
    <t>000001. Biaya Komunikasi dalam bentuk Pulsa dan Paket Data</t>
  </si>
  <si>
    <t>000001.  Honorarium Narasumber /Pakar / Praktisi/ Profesional   2 ORANG x 3 KEG x 3 JAM</t>
  </si>
  <si>
    <t>000001. Desain Grafis dan lay out Buku Laporan tahunan BRSDM  2022</t>
  </si>
  <si>
    <t>000002. Desain Grafis dan lay out Buku refleksi outlook</t>
  </si>
  <si>
    <t>000003. Desain Grafis dan lay out Buku laporan bulanan</t>
  </si>
  <si>
    <t>000001. Perjalanan penyusunan laporan kegiatan/kinerja</t>
  </si>
  <si>
    <t>000001. Snack dan Makan Rapat   (20 orang x 4 KALI)</t>
  </si>
  <si>
    <t>000003. Komputer Suplies</t>
  </si>
  <si>
    <t>000004. Fotocopy dan Pencetakan Penyusunan Laporan Monev , Kuisionaer Penyelenggaraan Pelatihan dan penyuluhan KP</t>
  </si>
  <si>
    <t>000001. Perjalanan Monitoring  dan Evaluasi Penyelenggaraan Pelatihan dan Penyuluhan KP dan Manajerial</t>
  </si>
  <si>
    <t>000001. Penggandaan dan Penjilidan serta Laporan</t>
  </si>
  <si>
    <t>000002. Konsumsi Rapat   (25 orang x 4 KALI)</t>
  </si>
  <si>
    <t>000001. Sosialisasi dan Uji Petik penyusunan Juklak Juknis ke UPT (3 ORANG x 5 Lokasi )</t>
  </si>
  <si>
    <t>000002. Konsumsi Rapat  (25 orang x 4 KALI)</t>
  </si>
  <si>
    <t>000003.  ATK</t>
  </si>
  <si>
    <t>000001. Uji Petik penyusunan Laporan Kinerja ke UPT (6 ORANG x 6 Lokasi x 1 kali)</t>
  </si>
  <si>
    <t>000001. Penggandaan dan Penjilidan serta Percetakan</t>
  </si>
  <si>
    <t>000002. Konsumsi Rapat di dalam Kantor  (20 orang x 4 KALI)</t>
  </si>
  <si>
    <t>000001. Perjalanan dan Uji Petik Penilaian SAKIP MANDIRI dan WBK</t>
  </si>
  <si>
    <t>000002. Konsumsi Rapat (25 orang x 4 KALI)</t>
  </si>
  <si>
    <t>000003. Fotocopy dan Pencetakan Penyusunan Laporan Rencana aksi dan Evaluasi Rencana Aksi</t>
  </si>
  <si>
    <t>000001. Perjalanan Pelayanan Publlik (PPID), Laporan Tahunan, Refreks Outlook dan Evaluasi Rencana Aksi</t>
  </si>
  <si>
    <t>000001. Penggandaan dan Penjilidan Laporan SIMLATLUH</t>
  </si>
  <si>
    <t>000002. Konsumsi Rapat di dalam Kantor (20 ORANG x 10 Kali)</t>
  </si>
  <si>
    <t>000004. Komputer Supply</t>
  </si>
  <si>
    <t>000001. Biaya Komunikasi Pulsa Data atau Paket Internet (5 orang x 12 bln)</t>
  </si>
  <si>
    <t>000001. Pemeiharaan Aplikasi SIMLATLUH KP</t>
  </si>
  <si>
    <t>000001. Perjalanan Kegiatan SIMLATLUH KP</t>
  </si>
  <si>
    <t>000001. Langganan biaya aplikasi komunikasi daring (zoom/linktree/zoho)</t>
  </si>
  <si>
    <t>000001. Perjalanan Monitoring Evaluasi Kinerja Pendidikan KP</t>
  </si>
  <si>
    <t>000005. Cetakan Buku Pusat Pendidikan Dalam Angka</t>
  </si>
  <si>
    <t>000002. Dukungan Kegiatan Data dan Informasi Pendidikan KP</t>
  </si>
  <si>
    <t>000001. Perjalanan Monitoring Evaluasi Kegiatan dan Anggaran Pendidikan KP</t>
  </si>
  <si>
    <t>000001. Perjalanan Monitoring Evaluasi Pendidikan KP</t>
  </si>
  <si>
    <t>000001. Perjalanan Penyusunan Laporan Kinerja</t>
  </si>
  <si>
    <t>000001. Perlengkapan peserta</t>
  </si>
  <si>
    <t>000002. Penggandaan Materi dan Laporan kegiatan</t>
  </si>
  <si>
    <t>000003. backdrop</t>
  </si>
  <si>
    <t>000004. Pencetakan laporan keuangan triwulanan</t>
  </si>
  <si>
    <t>000007. Pencetakan dan penggandaan data dukung Dokumen LK</t>
  </si>
  <si>
    <t>000001.  Narasumber pejabat/setara eselon III</t>
  </si>
  <si>
    <t>000001. koordinasi Penyusunan Laporan Keuangan tingkat Eselon I</t>
  </si>
  <si>
    <t>000002. pra Penyusunan Laporan Keuangan tingkat kementerian</t>
  </si>
  <si>
    <t>000003. koordinasi Penyusunan Laporan Keuangan tingkat kementerian</t>
  </si>
  <si>
    <t>000004. Pembinaan teknis penyusunan LK</t>
  </si>
  <si>
    <t>000001. dalam rangka koordinasi dengan kantor pusat</t>
  </si>
  <si>
    <t>000001.  dalam rangka menghadiri undangan</t>
  </si>
  <si>
    <t>000004. Pencetakan proposal target PNBP 2024</t>
  </si>
  <si>
    <t>000001. Pembinaan pelaksanaan PNBP</t>
  </si>
  <si>
    <t>000001. Pencetakan Petunjuk Pelaksanaan Anggaran dan Kegiatan BRSDM TA 2022</t>
  </si>
  <si>
    <t>000001. Koordinasi pembahasan draft Juklak 2022</t>
  </si>
  <si>
    <t>000001. Pencetakan dan Penjilidan LPJ bendahara</t>
  </si>
  <si>
    <t>000002. Pencetakan dan Penjilidan laporan IKPA BRSDM</t>
  </si>
  <si>
    <t>000001.  Pulsa pegawai</t>
  </si>
  <si>
    <t>000002. Lisensi Zoom</t>
  </si>
  <si>
    <t>000001.  Narasumber pejabat/setara Es III</t>
  </si>
  <si>
    <t>000001. dalam rangka rekonsiliasi perbendaharaan</t>
  </si>
  <si>
    <t>000002.  dalam rangka pembinaan administrasi perbendaharaan</t>
  </si>
  <si>
    <t>000001. dalam rangka koordinasi dengan mitra (KPPN, Bank, BPJS)</t>
  </si>
  <si>
    <t>000002. Penggandaan Materi dan Laporan PPIK</t>
  </si>
  <si>
    <t>000004. Pencetakan dan penjilidan bahan Maturitas</t>
  </si>
  <si>
    <t>000005. Pencetakan dan Penjilidan Laporan SPIP Sekretariat (laporan rutin bulanan berkala bulanan SPIP triwulanan)</t>
  </si>
  <si>
    <t>000006.  Pencetakan dan Penjilidan Laporan SPIP BRSDM (laporan rutin bulanan berkala bulanan SPIP triwulanan)</t>
  </si>
  <si>
    <t>000001.  Pembinaan dan asistensi pelaksanaan SPIP dan PIPK</t>
  </si>
  <si>
    <t>000002.  dalam rangka identifikasi dan penyusunan laporan SPIP</t>
  </si>
  <si>
    <t>000003.  dalam rangka identifikasi penetapan akun signifikan dan penyusunan laporan PIPK</t>
  </si>
  <si>
    <t>000004.  dalam rangka identifikasi dan pemenuhan data dukung penilaian maturitas SPIP</t>
  </si>
  <si>
    <t>000001.  dalam rangka koordinasi dengan satker pusat</t>
  </si>
  <si>
    <t>000001. Penggandaan bahan kegiatan</t>
  </si>
  <si>
    <t>000001.  Narasumber pejabat/setara Eselon III</t>
  </si>
  <si>
    <t>000001. Pendampingan Pemeriksaan dan Penyelesaian Tindak Lanjut Temuan Itjen KKP dan BPK RI</t>
  </si>
  <si>
    <t>000002.  Koordinasi tindak lanjut pemeriksaan APIP dan BPK RI</t>
  </si>
  <si>
    <t>000001. dalam rangka koordinasi percepatan tindak lanjut dengan Satker Pusat</t>
  </si>
  <si>
    <t>000001.  Menghadiri undangan pemutakhiran data tindak lanjut</t>
  </si>
  <si>
    <t>000003. Snack dan Makan Rapat (14 orang x 1 kali)</t>
  </si>
  <si>
    <t>000004. Seminar Kit (40 org x 1 pkt)</t>
  </si>
  <si>
    <t>000001. Pejabat Eselon II ( 3 Org x 2 jam x 1 kali)</t>
  </si>
  <si>
    <t>000001. Paket meeting fullboard (40 org x 2 hari x 1 kali)</t>
  </si>
  <si>
    <t>000002. Perjalanan Rapat</t>
  </si>
  <si>
    <t>000003. Penggandaan dan Penjilidan Laporan</t>
  </si>
  <si>
    <t>000004. Snack Rapat Biasa</t>
  </si>
  <si>
    <t>000001. Perjalanan Dinas Undangan FGD Sosialisasi Koordinasi Puslatluh KP  (3 ORG x 3 kali)</t>
  </si>
  <si>
    <t>000002. Perjalanan Koordinasi SPIP ke Satminkal (3 org x 9 lokasi)</t>
  </si>
  <si>
    <t>000003. Snack Rapat Biasa (15 org x 4 kali)</t>
  </si>
  <si>
    <t>000001. Perjalanan Dinas Undangan Rekonsiliasi/Koordinasi Keuangan Puslatluh KP  (2 ORG x 2 kali)</t>
  </si>
  <si>
    <t>000001. Transport lokal dalam rangka koodinasi  2 ORG x 4 KALI</t>
  </si>
  <si>
    <t>000001.  ATK</t>
  </si>
  <si>
    <t>000001. Perjalanan Penyelesaian TL (2 org x 9 lokasi)</t>
  </si>
  <si>
    <t>000001. Penyusunan Program dan Anggaran Lingkup Pusdik KP</t>
  </si>
  <si>
    <t>000001. Evaluasi dan Penyusunan SPIP MR</t>
  </si>
  <si>
    <t>000002. Cetakan formulir verifikasi SPJ</t>
  </si>
  <si>
    <t>000003. Penggandaan/Penjilidan</t>
  </si>
  <si>
    <t>000001. Perjalanan Verifikasi dan Validasi Pertanggung Jawaban Kegiatan</t>
  </si>
  <si>
    <t>000002. Penggandaan/Penjilidan</t>
  </si>
  <si>
    <t>000001. Perjalanan Pengelolaan PNBP Lingkup Satuan Pendidikan KP</t>
  </si>
  <si>
    <t>000001. Perjalanan Penyelesaian Administrasi Keuangan</t>
  </si>
  <si>
    <t>000001. Perjalanan Dukungan Kegiatan BRSDMKP</t>
  </si>
  <si>
    <t>000001. Perjalanan Pembinaan Kewirausahaan dan Tefa</t>
  </si>
  <si>
    <t>000001.  Pencetakan Laporan</t>
  </si>
  <si>
    <t>000001. Pelaksanaan/pendampingan pengawasan kearsipan lingkup BRSDM</t>
  </si>
  <si>
    <t>000001. Penggandaan Bahan</t>
  </si>
  <si>
    <t>000001.  Identifikasi permasalahan, Pembinaan dan Sosialisasi peraturan dan kebijat tentang pengelolaan arsip</t>
  </si>
  <si>
    <t>000004. Fotocopy/Penggandaan</t>
  </si>
  <si>
    <t>000001. Narasumber pejabat/setara eselon II  2 ORG x 2 JAM</t>
  </si>
  <si>
    <t>000002. Narasumber pejabat/setara eselon III  3 ORG x 3 JAM</t>
  </si>
  <si>
    <t>000001.  Paket Kegiatan Fullboard Meeting 95 ORG x 1 KALI</t>
  </si>
  <si>
    <t>000002. Uang Harian  95 ORG x 2 hari x 1 KALI</t>
  </si>
  <si>
    <t>000003. Transportasi  15 ORG x 1 KALI</t>
  </si>
  <si>
    <t>000001.  Jasa Pengelolaan Aplikasi Sistem Informasi BRSDM</t>
  </si>
  <si>
    <t>000005. Perlengkapan TPA Toefl</t>
  </si>
  <si>
    <t>000006. Buku TPA Toefl</t>
  </si>
  <si>
    <t>000001. Dukungan Penyelenggaraan Tugas Belajar</t>
  </si>
  <si>
    <t>000002. Langganan biaya video conference</t>
  </si>
  <si>
    <t>000001. Pelaksanaan TOEFL/TPA</t>
  </si>
  <si>
    <t>000001. Perjalanan Koordinasi dan pengadministrasian Tugas Belajar</t>
  </si>
  <si>
    <t>000002. Perjalanan Peserta Tugas Belajar</t>
  </si>
  <si>
    <t>000001. Paket meeting fullboard (54 org x 2 hari)</t>
  </si>
  <si>
    <t>000002. Uang harian paket meeting</t>
  </si>
  <si>
    <t>000003. Perjalanan peserta</t>
  </si>
  <si>
    <t>000001. Dukungan Penyelenggaraan Tugas Belajar Luar Negeri</t>
  </si>
  <si>
    <t>000001. Perjalanan peserta tugas belajar, Koordinasi dan Pendampingan tugas belajar</t>
  </si>
  <si>
    <t>000001. Perjalanan Koordinasi dan pengadministrasian izin Belajar</t>
  </si>
  <si>
    <t>Uang Makan</t>
  </si>
  <si>
    <t>Tunjangan Kinerja</t>
  </si>
  <si>
    <t>Uang Lembur</t>
  </si>
  <si>
    <t>00003T</t>
  </si>
  <si>
    <t>00007T</t>
  </si>
  <si>
    <t>00011T</t>
  </si>
  <si>
    <t>00036T</t>
  </si>
  <si>
    <t>00048T</t>
  </si>
  <si>
    <t>00050T</t>
  </si>
  <si>
    <t>00055T</t>
  </si>
  <si>
    <t>Pembayaran Belanja Pegawai (Pembayaran Gaji Induk Pegawai Pusdik KP Bulan Februari Tahun 2023 Untuk 44 pegawai 120 jiwa)</t>
  </si>
  <si>
    <t>Penggantian Uang Persediaan untuk Keperluan Pembayaran Belanja Barang (BPP 002 Pusat Pendidikan KP)</t>
  </si>
  <si>
    <t>Pembayaran Belanja Barang Berupa Honor PPNPN Pusat Pendidikan KP Bulan Januari Tahun 2023 untuk 13 Pegawai sesuai Surat Keputusan Nomor KEP 2/KPA/BRSDM/2023 tgl 2 Januari 2023</t>
  </si>
  <si>
    <t>Pembayaran belanja pegawai(pembayaran gaji induk pegawai Pusdik bulan Januari 2023 untuk 44 pegawai/120 Jiwa)</t>
  </si>
  <si>
    <t>Pembayaran Belanja Pegawai (Pembayaran Gaji Susulan PNS Pusdik Bulan Januari-Februari 2023 Untuk 1 Pegawai 1 Jiwa)</t>
  </si>
  <si>
    <t>Pembayaran Belanja Pegawai (Pembayaran Kekurangan Gaji Tunjangan Fungsional PNS PUSDIK Bulan Januari 2023 Untuk 4 Pegawai 10 Jiwa)</t>
  </si>
  <si>
    <t>Pembayaran Belanja Pegawai (Pembayaran Tunjangan Kinerja PNS Pusdik Bulan Januari 2023 untuk 42 Pegawai)</t>
  </si>
  <si>
    <t>URAIAN</t>
  </si>
  <si>
    <t>Column Labels</t>
  </si>
  <si>
    <t>Real. Lalu</t>
  </si>
  <si>
    <t>Real Ini</t>
  </si>
  <si>
    <t>Realisasi s.d ini</t>
  </si>
  <si>
    <t>Jan</t>
  </si>
  <si>
    <t>Feb</t>
  </si>
  <si>
    <t>Realisasi SP2D TA. 2023</t>
  </si>
  <si>
    <t>Realisasi SP2D Kegiatan Pusat Pendidikan KP</t>
  </si>
  <si>
    <t xml:space="preserve">Realisasi SP2D </t>
  </si>
  <si>
    <t>00036T | 231751303000663 | 01 Feb 2023 | Penggantian Uang Persediaan untuk Keperluan Pembayaran Belanja Barang (BPP 002 Pusat Pendidikan KP)</t>
  </si>
  <si>
    <t>00003T | 231751503000019 | 01 Jan 2023 | Pembayaran belanja pegawai(pembayaran gaji induk pegawai Pusdik bulan Januari 2023 untuk 44 pegawai/120 Jiwa)</t>
  </si>
  <si>
    <t>00007T | 231751503000040 | 01 Feb 2023 | Pembayaran Belanja Pegawai (Pembayaran Gaji Induk Pegawai Pusdik KP Bulan Februari Tahun 2023 Untuk 44 pegawai 120 jiwa)</t>
  </si>
  <si>
    <t>00050T | 231751303001019 | 07 Feb 2023 | Pembayaran Belanja Pegawai (Pembayaran Gaji Susulan PNS Pusdik Bulan Januari-Februari 2023 Untuk 1 Pegawai 1 Jiwa)</t>
  </si>
  <si>
    <t>00048T | 231751303001017 | 07 Feb 2023 | Pembayaran Belanja Pegawai (Pembayaran Kekurangan Gaji Tunjangan Fungsional PNS PUSDIK Bulan Januari 2023 Untuk 4 Pegawai 10 Jiwa)</t>
  </si>
  <si>
    <t>00055T | 231751303001018 | 07 Feb 2023 | Pembayaran Belanja Pegawai (Pembayaran Tunjangan Kinerja PNS Pusdik Bulan Januari 2023 untuk 42 Pegawai)</t>
  </si>
  <si>
    <t>00011T | 231751503000091 | 01 Feb 2023 | Pembayaran Belanja Barang Berupa Honor PPNPN Pusat Pendidikan KP Bulan Januari Tahun 2023 untuk 13 Pegawai sesuai Surat Keputusan Nomor KEP 2/KPA/BRSDM/2023 tgl 2 Januari 2023</t>
  </si>
  <si>
    <t>TANGGAL SP2D</t>
  </si>
  <si>
    <t>Jumlah</t>
  </si>
  <si>
    <t>NO SPP</t>
  </si>
  <si>
    <t>NO SP2D</t>
  </si>
  <si>
    <t>231751503000019</t>
  </si>
  <si>
    <t>231751503000040</t>
  </si>
  <si>
    <t>231751503000091</t>
  </si>
  <si>
    <t>231751303000663</t>
  </si>
  <si>
    <t>231751303001017</t>
  </si>
  <si>
    <t>231751303001019</t>
  </si>
  <si>
    <t>231751303001018</t>
  </si>
  <si>
    <t>Jenis Laporan</t>
  </si>
  <si>
    <t>Pagu dan Realisasi SP2D Per Koord, Subkoord, Per Jenis Belanja, Covid-19</t>
  </si>
  <si>
    <t>Pagu dan Realisasi SP2D Berdasarkan Laporan FA Detil 16 Segmen (s.d Level Detil)</t>
  </si>
  <si>
    <t>Pagu dan Realisasi SP2D Berdasarkan Laporan FA Detil 16 Segmen (s.d Level Detil) + Rincian SPP</t>
  </si>
  <si>
    <t>Pagu dan Realisasi SP2D Berdasarkan Laporan FA Detil 16 Segmen (s.d Level Detil) + Periode Lalu s.d Periode Ini</t>
  </si>
  <si>
    <t>Pagu dan Realisasi SP2D Berdasarkan Laporan FA Detil 16 Segmen (s.d Level Sub Komponen)</t>
  </si>
  <si>
    <t>Keterangan</t>
  </si>
  <si>
    <t>Buat Laporan Kabag</t>
  </si>
  <si>
    <t>Rincian Data SPP</t>
  </si>
  <si>
    <t>Database SP2D (download dari Laporan FA Detil 16 Segmen - SP2D)</t>
  </si>
  <si>
    <t>Cetakan Laporan Realisasi</t>
  </si>
  <si>
    <t>Pilih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</si>
</sst>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 #,##0_);_(* \(#,##0\);_(* &quot;-&quot;_);_(@_)"/>
    <numFmt numFmtId="165" formatCode="_-* #,##0.00_-;\-* #,##0.00_-;_-* &quot;-&quot;_-;_-@_-"/>
    <numFmt numFmtId="166" formatCode="_(* #,##0.00_);_(* \(#,##0.00\);_(* &quot;-&quot;_);_(@_)"/>
  </numFmts>
  <fonts count="39" x14ac:knownFonts="1">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scheme val="minor"/>
    </font>
    <font>
      <sz val="11"/>
      <color theme="1"/>
      <name val="Calibri"/>
      <family val="2"/>
      <charset val="1"/>
      <scheme val="minor"/>
    </font>
    <font>
      <b/>
      <sz val="12"/>
      <color theme="1"/>
      <name val="Arial"/>
      <family val="2"/>
    </font>
    <font>
      <b/>
      <sz val="10"/>
      <color theme="1"/>
      <name val="Arial"/>
      <family val="2"/>
    </font>
    <font>
      <sz val="10"/>
      <color theme="1"/>
      <name val="Arial"/>
      <family val="2"/>
    </font>
    <font>
      <b/>
      <sz val="10"/>
      <color rgb="FFFFFFFF"/>
      <name val="Arial"/>
      <family val="2"/>
    </font>
    <font>
      <sz val="11"/>
      <color theme="1"/>
      <name val="Arial"/>
      <family val="2"/>
    </font>
    <font>
      <b/>
      <sz val="10"/>
      <color rgb="FF000000"/>
      <name val="Arial"/>
      <family val="2"/>
    </font>
    <font>
      <sz val="8"/>
      <name val="Calibri"/>
      <family val="2"/>
      <scheme val="minor"/>
    </font>
    <font>
      <b/>
      <sz val="11"/>
      <color theme="1"/>
      <name val="Calibri"/>
      <family val="2"/>
      <scheme val="minor"/>
    </font>
    <font>
      <b/>
      <sz val="12"/>
      <color theme="1"/>
      <name val="Calibri"/>
      <family val="2"/>
      <scheme val="minor"/>
    </font>
    <font>
      <sz val="11"/>
      <color rgb="FF000000"/>
      <name val="Calibri"/>
      <family val="2"/>
    </font>
    <font>
      <sz val="11"/>
      <color theme="0"/>
      <name val="Calibri"/>
      <family val="2"/>
      <scheme val="minor"/>
    </font>
    <font>
      <b/>
      <sz val="14"/>
      <color theme="1"/>
      <name val="Calibri"/>
      <family val="2"/>
      <scheme val="minor"/>
    </font>
    <font>
      <b/>
      <sz val="12"/>
      <color theme="5" tint="-0.249977111117893"/>
      <name val="Calibri"/>
      <family val="2"/>
      <scheme val="minor"/>
    </font>
    <font>
      <b/>
      <sz val="11"/>
      <color theme="0"/>
      <name val="Calibri"/>
      <family val="2"/>
      <scheme val="minor"/>
    </font>
    <font>
      <sz val="14"/>
      <color theme="1"/>
      <name val="Calibri"/>
      <family val="2"/>
      <scheme val="minor"/>
    </font>
    <font>
      <b/>
      <sz val="14"/>
      <color theme="8" tint="-0.249977111117893"/>
      <name val="Calibri"/>
      <family val="2"/>
      <scheme val="minor"/>
    </font>
    <font>
      <b/>
      <sz val="9"/>
      <color theme="0"/>
      <name val="Calibri Light"/>
      <family val="2"/>
      <scheme val="major"/>
    </font>
    <font>
      <sz val="10"/>
      <color theme="1"/>
      <name val="Calibri"/>
      <family val="2"/>
      <scheme val="minor"/>
    </font>
    <font>
      <b/>
      <sz val="10"/>
      <color theme="0"/>
      <name val="Arial"/>
      <family val="2"/>
    </font>
    <font>
      <sz val="10"/>
      <name val="Arial"/>
      <family val="2"/>
    </font>
    <font>
      <b/>
      <sz val="10"/>
      <name val="Arial"/>
      <family val="2"/>
    </font>
    <font>
      <sz val="10"/>
      <color rgb="FF000000"/>
      <name val="Arial"/>
      <family val="2"/>
    </font>
    <font>
      <b/>
      <sz val="12"/>
      <color rgb="FF0070C0"/>
      <name val="Arial"/>
      <family val="2"/>
    </font>
    <font>
      <b/>
      <sz val="20"/>
      <color rgb="FFFFFF00"/>
      <name val="Calibri"/>
      <family val="2"/>
      <scheme val="minor"/>
    </font>
    <font>
      <b/>
      <sz val="13"/>
      <color rgb="FFFFC000"/>
      <name val="Calibri Light"/>
      <family val="2"/>
      <scheme val="major"/>
    </font>
    <font>
      <b/>
      <sz val="11"/>
      <color theme="1"/>
      <name val="Arial"/>
      <family val="2"/>
    </font>
    <font>
      <sz val="11"/>
      <color theme="0"/>
      <name val="Arial"/>
      <family val="2"/>
    </font>
    <font>
      <sz val="10"/>
      <color theme="0"/>
      <name val="Arial"/>
      <family val="2"/>
    </font>
    <font>
      <i/>
      <sz val="8"/>
      <color rgb="FF0070C0"/>
      <name val="Arial"/>
      <family val="2"/>
    </font>
    <font>
      <sz val="8"/>
      <color theme="0"/>
      <name val="Arial"/>
      <family val="2"/>
    </font>
    <font>
      <u/>
      <sz val="11"/>
      <color theme="10"/>
      <name val="Calibri"/>
      <family val="2"/>
      <scheme val="minor"/>
    </font>
    <font>
      <u/>
      <sz val="14"/>
      <color theme="10"/>
      <name val="Arial"/>
      <family val="2"/>
    </font>
    <font>
      <sz val="14"/>
      <color theme="1"/>
      <name val="Arial"/>
      <family val="2"/>
    </font>
  </fonts>
  <fills count="30">
    <fill>
      <patternFill patternType="none"/>
    </fill>
    <fill>
      <patternFill patternType="gray125"/>
    </fill>
    <fill>
      <patternFill patternType="solid">
        <fgColor rgb="FFFFFF00"/>
        <bgColor indexed="64"/>
      </patternFill>
    </fill>
    <fill>
      <patternFill patternType="solid">
        <fgColor rgb="FF00B050"/>
        <bgColor rgb="FF00B050"/>
      </patternFill>
    </fill>
    <fill>
      <patternFill patternType="solid">
        <fgColor rgb="FF92D050"/>
        <bgColor rgb="FF92D050"/>
      </patternFill>
    </fill>
    <fill>
      <patternFill patternType="solid">
        <fgColor rgb="FFC55A11"/>
        <bgColor rgb="FFC55A11"/>
      </patternFill>
    </fill>
    <fill>
      <patternFill patternType="solid">
        <fgColor theme="0" tint="-4.9989318521683403E-2"/>
        <bgColor indexed="64"/>
      </patternFill>
    </fill>
    <fill>
      <patternFill patternType="solid">
        <fgColor rgb="FF99FF33"/>
        <bgColor indexed="64"/>
      </patternFill>
    </fill>
    <fill>
      <patternFill patternType="solid">
        <fgColor rgb="FF99CCFF"/>
        <bgColor indexed="64"/>
      </patternFill>
    </fill>
    <fill>
      <patternFill patternType="solid">
        <fgColor rgb="FFFF00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3" tint="-0.249977111117893"/>
        <bgColor indexed="64"/>
      </patternFill>
    </fill>
    <fill>
      <patternFill patternType="solid">
        <fgColor theme="4" tint="0.79998168889431442"/>
        <bgColor theme="4" tint="0.79998168889431442"/>
      </patternFill>
    </fill>
    <fill>
      <patternFill patternType="solid">
        <fgColor rgb="FF1F4E78"/>
        <bgColor rgb="FF002060"/>
      </patternFill>
    </fill>
    <fill>
      <patternFill patternType="solid">
        <fgColor rgb="FFDDEBF7"/>
        <bgColor rgb="FF8EA9DB"/>
      </patternFill>
    </fill>
    <fill>
      <patternFill patternType="solid">
        <fgColor rgb="FFFCE4D6"/>
        <bgColor rgb="FFF7CAAC"/>
      </patternFill>
    </fill>
    <fill>
      <patternFill patternType="solid">
        <fgColor theme="4"/>
        <bgColor theme="4"/>
      </patternFill>
    </fill>
    <fill>
      <patternFill patternType="solid">
        <fgColor theme="5" tint="0.59999389629810485"/>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7" tint="0.59999389629810485"/>
        <bgColor indexed="64"/>
      </patternFill>
    </fill>
    <fill>
      <patternFill patternType="solid">
        <fgColor theme="2" tint="-9.9978637043366805E-2"/>
        <bgColor rgb="FFDDEBF7"/>
      </patternFill>
    </fill>
    <fill>
      <patternFill patternType="solid">
        <fgColor theme="0" tint="-0.249977111117893"/>
        <bgColor indexed="64"/>
      </patternFill>
    </fill>
    <fill>
      <patternFill patternType="solid">
        <fgColor theme="0" tint="-0.249977111117893"/>
        <bgColor rgb="FFFFC000"/>
      </patternFill>
    </fill>
    <fill>
      <patternFill patternType="solid">
        <fgColor theme="0" tint="-0.249977111117893"/>
        <bgColor rgb="FFDDEBF7"/>
      </patternFill>
    </fill>
    <fill>
      <patternFill patternType="solid">
        <fgColor rgb="FFFFC0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theme="4" tint="0.39997558519241921"/>
      </top>
      <bottom/>
      <diagonal/>
    </border>
    <border>
      <left/>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style="thin">
        <color indexed="64"/>
      </left>
      <right style="thin">
        <color rgb="FF000000"/>
      </right>
      <top/>
      <bottom style="thin">
        <color rgb="FF000000"/>
      </bottom>
      <diagonal/>
    </border>
    <border>
      <left/>
      <right/>
      <top style="thin">
        <color indexed="64"/>
      </top>
      <bottom/>
      <diagonal/>
    </border>
    <border>
      <left style="thin">
        <color indexed="64"/>
      </left>
      <right style="thin">
        <color rgb="FF000000"/>
      </right>
      <top style="thin">
        <color rgb="FF000000"/>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indexed="64"/>
      </bottom>
      <diagonal/>
    </border>
    <border>
      <left style="thin">
        <color theme="4" tint="0.39997558519241921"/>
      </left>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rgb="FF000000"/>
      </right>
      <top/>
      <bottom/>
      <diagonal/>
    </border>
    <border>
      <left/>
      <right style="thin">
        <color indexed="64"/>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rgb="FF000000"/>
      </left>
      <right/>
      <top/>
      <bottom/>
      <diagonal/>
    </border>
  </borders>
  <cellStyleXfs count="14">
    <xf numFmtId="0" fontId="0" fillId="0" borderId="0"/>
    <xf numFmtId="41" fontId="4" fillId="0" borderId="0" applyFont="0" applyFill="0" applyBorder="0" applyAlignment="0" applyProtection="0"/>
    <xf numFmtId="0" fontId="5" fillId="0" borderId="0"/>
    <xf numFmtId="164" fontId="5" fillId="0" borderId="0" applyFont="0" applyFill="0" applyBorder="0" applyAlignment="0" applyProtection="0"/>
    <xf numFmtId="9" fontId="4" fillId="0" borderId="0" applyFont="0" applyFill="0" applyBorder="0" applyAlignment="0" applyProtection="0"/>
    <xf numFmtId="0" fontId="3" fillId="0" borderId="0"/>
    <xf numFmtId="164" fontId="3" fillId="0" borderId="0" applyFont="0" applyFill="0" applyBorder="0" applyAlignment="0" applyProtection="0"/>
    <xf numFmtId="164" fontId="2" fillId="0" borderId="0" applyFont="0" applyFill="0" applyBorder="0" applyAlignment="0" applyProtection="0"/>
    <xf numFmtId="0" fontId="1" fillId="0" borderId="0"/>
    <xf numFmtId="41" fontId="1" fillId="0" borderId="0" applyFont="0" applyFill="0" applyBorder="0" applyAlignment="0" applyProtection="0"/>
    <xf numFmtId="41" fontId="15" fillId="0" borderId="0" applyFont="0" applyFill="0" applyBorder="0" applyAlignment="0" applyProtection="0"/>
    <xf numFmtId="0" fontId="15" fillId="0" borderId="0"/>
    <xf numFmtId="0" fontId="10" fillId="0" borderId="0"/>
    <xf numFmtId="0" fontId="36" fillId="0" borderId="0" applyNumberFormat="0" applyFill="0" applyBorder="0" applyAlignment="0" applyProtection="0"/>
  </cellStyleXfs>
  <cellXfs count="300">
    <xf numFmtId="0" fontId="0" fillId="0" borderId="0" xfId="0"/>
    <xf numFmtId="0" fontId="0" fillId="0" borderId="0" xfId="0" applyProtection="1">
      <protection locked="0"/>
    </xf>
    <xf numFmtId="0" fontId="0" fillId="0" borderId="0" xfId="0" applyAlignment="1">
      <alignment horizontal="center"/>
    </xf>
    <xf numFmtId="41" fontId="0" fillId="0" borderId="1" xfId="0" applyNumberFormat="1" applyBorder="1"/>
    <xf numFmtId="0" fontId="0" fillId="0" borderId="1" xfId="0" applyBorder="1" applyAlignment="1">
      <alignment horizontal="left" indent="3"/>
    </xf>
    <xf numFmtId="0" fontId="0" fillId="2" borderId="1" xfId="0" applyFill="1" applyBorder="1" applyAlignment="1">
      <alignment horizontal="left"/>
    </xf>
    <xf numFmtId="0" fontId="0" fillId="0" borderId="1" xfId="0" applyBorder="1" applyAlignment="1">
      <alignment horizontal="left"/>
    </xf>
    <xf numFmtId="0" fontId="0" fillId="0" borderId="1" xfId="0" applyBorder="1" applyAlignment="1">
      <alignment horizontal="center"/>
    </xf>
    <xf numFmtId="0" fontId="14" fillId="0" borderId="0" xfId="0" applyFont="1"/>
    <xf numFmtId="0" fontId="18" fillId="0" borderId="0" xfId="0" applyFont="1"/>
    <xf numFmtId="0" fontId="8" fillId="0" borderId="0" xfId="0" applyFont="1"/>
    <xf numFmtId="0" fontId="0" fillId="0" borderId="0" xfId="0" applyAlignment="1">
      <alignment vertical="top"/>
    </xf>
    <xf numFmtId="0" fontId="0" fillId="0" borderId="0" xfId="0" applyAlignment="1">
      <alignment vertical="top" wrapText="1"/>
    </xf>
    <xf numFmtId="0" fontId="8" fillId="0" borderId="0" xfId="0" applyFont="1" applyAlignment="1">
      <alignment wrapText="1"/>
    </xf>
    <xf numFmtId="0" fontId="8" fillId="0" borderId="0" xfId="0" applyFont="1" applyAlignment="1">
      <alignment horizontal="center" vertical="center"/>
    </xf>
    <xf numFmtId="41" fontId="7" fillId="11" borderId="1" xfId="0" applyNumberFormat="1" applyFont="1" applyFill="1" applyBorder="1"/>
    <xf numFmtId="0" fontId="0" fillId="0" borderId="14" xfId="0" applyBorder="1"/>
    <xf numFmtId="0" fontId="17" fillId="2" borderId="1" xfId="0" applyFont="1" applyFill="1" applyBorder="1" applyAlignment="1">
      <alignment horizontal="center" vertical="top"/>
    </xf>
    <xf numFmtId="0" fontId="20" fillId="0" borderId="0" xfId="0" applyFont="1" applyAlignment="1">
      <alignment horizontal="center" vertical="top"/>
    </xf>
    <xf numFmtId="0" fontId="20" fillId="0" borderId="0" xfId="0" applyFont="1" applyAlignment="1">
      <alignment vertical="top"/>
    </xf>
    <xf numFmtId="0" fontId="17" fillId="2" borderId="1" xfId="0" applyFont="1" applyFill="1" applyBorder="1" applyAlignment="1">
      <alignment vertical="top"/>
    </xf>
    <xf numFmtId="0" fontId="17" fillId="0" borderId="1" xfId="0" applyFont="1" applyBorder="1" applyAlignment="1">
      <alignment vertical="top"/>
    </xf>
    <xf numFmtId="14" fontId="0" fillId="0" borderId="0" xfId="0" applyNumberFormat="1" applyAlignment="1">
      <alignment vertical="top"/>
    </xf>
    <xf numFmtId="0" fontId="17" fillId="13" borderId="1" xfId="0" applyFont="1" applyFill="1" applyBorder="1" applyAlignment="1">
      <alignment vertical="top"/>
    </xf>
    <xf numFmtId="0" fontId="17" fillId="0" borderId="1" xfId="0" quotePrefix="1" applyFont="1" applyBorder="1" applyAlignment="1">
      <alignment vertical="top"/>
    </xf>
    <xf numFmtId="0" fontId="8" fillId="0" borderId="0" xfId="0" applyFont="1" applyAlignment="1">
      <alignment vertical="top"/>
    </xf>
    <xf numFmtId="0" fontId="0" fillId="15" borderId="0" xfId="0" applyFill="1" applyAlignment="1">
      <alignment vertical="top" wrapText="1"/>
    </xf>
    <xf numFmtId="0" fontId="0" fillId="15" borderId="0" xfId="0" applyFill="1" applyAlignment="1">
      <alignment vertical="top"/>
    </xf>
    <xf numFmtId="0" fontId="23" fillId="0" borderId="1" xfId="0" applyFont="1" applyBorder="1" applyAlignment="1">
      <alignment vertical="top"/>
    </xf>
    <xf numFmtId="0" fontId="23" fillId="0" borderId="0" xfId="0" applyFont="1" applyAlignment="1">
      <alignment vertical="top"/>
    </xf>
    <xf numFmtId="0" fontId="23" fillId="0" borderId="6" xfId="0" applyFont="1" applyBorder="1" applyAlignment="1">
      <alignment vertical="top"/>
    </xf>
    <xf numFmtId="0" fontId="23" fillId="0" borderId="5" xfId="0" applyFont="1" applyBorder="1" applyAlignment="1">
      <alignment horizontal="left" vertical="top" wrapText="1"/>
    </xf>
    <xf numFmtId="0" fontId="23" fillId="0" borderId="6" xfId="0" applyFont="1" applyBorder="1" applyAlignment="1">
      <alignment horizontal="left" vertical="top" wrapText="1"/>
    </xf>
    <xf numFmtId="0" fontId="0" fillId="0" borderId="1" xfId="0" pivotButton="1" applyBorder="1" applyAlignment="1">
      <alignment horizontal="center"/>
    </xf>
    <xf numFmtId="0" fontId="0" fillId="0" borderId="1" xfId="0" applyBorder="1" applyAlignment="1">
      <alignment horizontal="left" indent="2"/>
    </xf>
    <xf numFmtId="0" fontId="9" fillId="3" borderId="1" xfId="12" applyFont="1" applyFill="1" applyBorder="1" applyAlignment="1">
      <alignment vertical="top" wrapText="1"/>
    </xf>
    <xf numFmtId="0" fontId="11" fillId="4" borderId="1" xfId="12" applyFont="1" applyFill="1" applyBorder="1" applyAlignment="1">
      <alignment vertical="top" wrapText="1"/>
    </xf>
    <xf numFmtId="0" fontId="9" fillId="17" borderId="1" xfId="12" applyFont="1" applyFill="1" applyBorder="1" applyAlignment="1">
      <alignment vertical="top" wrapText="1"/>
    </xf>
    <xf numFmtId="0" fontId="11" fillId="18" borderId="1" xfId="12" applyFont="1" applyFill="1" applyBorder="1" applyAlignment="1">
      <alignment vertical="top" wrapText="1"/>
    </xf>
    <xf numFmtId="0" fontId="9" fillId="5" borderId="1" xfId="12" applyFont="1" applyFill="1" applyBorder="1" applyAlignment="1">
      <alignment vertical="top" wrapText="1"/>
    </xf>
    <xf numFmtId="0" fontId="11" fillId="19" borderId="1" xfId="12" applyFont="1" applyFill="1" applyBorder="1" applyAlignment="1">
      <alignment vertical="top" wrapText="1"/>
    </xf>
    <xf numFmtId="0" fontId="14" fillId="0" borderId="0" xfId="0" applyFont="1" applyAlignment="1">
      <alignment horizontal="centerContinuous"/>
    </xf>
    <xf numFmtId="0" fontId="0" fillId="16" borderId="24" xfId="0" applyFill="1" applyBorder="1"/>
    <xf numFmtId="0" fontId="8" fillId="0" borderId="1" xfId="0" applyFont="1" applyBorder="1"/>
    <xf numFmtId="41" fontId="8" fillId="0" borderId="1" xfId="0" applyNumberFormat="1" applyFont="1" applyBorder="1"/>
    <xf numFmtId="10" fontId="0" fillId="0" borderId="0" xfId="4" applyNumberFormat="1" applyFont="1"/>
    <xf numFmtId="0" fontId="17" fillId="0" borderId="0" xfId="0" applyFont="1" applyAlignment="1">
      <alignment horizontal="center" vertical="top"/>
    </xf>
    <xf numFmtId="0" fontId="0" fillId="16" borderId="25" xfId="0" applyFill="1" applyBorder="1"/>
    <xf numFmtId="0" fontId="0" fillId="16" borderId="13" xfId="0" applyFill="1" applyBorder="1"/>
    <xf numFmtId="0" fontId="0" fillId="16" borderId="27" xfId="0" applyFill="1" applyBorder="1"/>
    <xf numFmtId="0" fontId="0" fillId="16" borderId="11" xfId="0" applyFill="1" applyBorder="1"/>
    <xf numFmtId="0" fontId="0" fillId="16" borderId="14" xfId="0" applyFill="1" applyBorder="1"/>
    <xf numFmtId="0" fontId="0" fillId="0" borderId="27" xfId="0" applyBorder="1"/>
    <xf numFmtId="0" fontId="0" fillId="0" borderId="11" xfId="0" applyBorder="1"/>
    <xf numFmtId="0" fontId="19" fillId="20" borderId="28" xfId="0" applyFont="1" applyFill="1" applyBorder="1"/>
    <xf numFmtId="0" fontId="19" fillId="20" borderId="0" xfId="0" applyFont="1" applyFill="1"/>
    <xf numFmtId="0" fontId="19" fillId="20" borderId="0" xfId="0" applyFont="1" applyFill="1" applyAlignment="1">
      <alignment horizontal="center"/>
    </xf>
    <xf numFmtId="0" fontId="19" fillId="20" borderId="29" xfId="0" applyFont="1" applyFill="1" applyBorder="1" applyAlignment="1">
      <alignment horizontal="center"/>
    </xf>
    <xf numFmtId="0" fontId="0" fillId="0" borderId="1" xfId="0" applyBorder="1" applyAlignment="1">
      <alignment vertical="center"/>
    </xf>
    <xf numFmtId="0" fontId="0" fillId="0" borderId="1" xfId="0" applyBorder="1" applyAlignment="1">
      <alignment horizontal="center" vertical="center" wrapText="1"/>
    </xf>
    <xf numFmtId="41" fontId="0" fillId="2" borderId="1" xfId="0" applyNumberFormat="1" applyFill="1" applyBorder="1"/>
    <xf numFmtId="4" fontId="0" fillId="2" borderId="1" xfId="0" applyNumberFormat="1" applyFill="1" applyBorder="1"/>
    <xf numFmtId="3" fontId="0" fillId="0" borderId="1" xfId="0" applyNumberFormat="1" applyBorder="1"/>
    <xf numFmtId="4" fontId="0" fillId="0" borderId="1" xfId="0" applyNumberFormat="1" applyBorder="1"/>
    <xf numFmtId="0" fontId="0" fillId="0" borderId="1" xfId="0" applyBorder="1" applyAlignment="1">
      <alignment horizontal="left" indent="4"/>
    </xf>
    <xf numFmtId="0" fontId="16" fillId="12" borderId="1" xfId="0" applyFont="1" applyFill="1" applyBorder="1" applyAlignment="1">
      <alignment horizontal="left" indent="5"/>
    </xf>
    <xf numFmtId="0" fontId="13" fillId="21" borderId="1" xfId="0" applyFont="1" applyFill="1" applyBorder="1" applyAlignment="1">
      <alignment horizontal="left" indent="6"/>
    </xf>
    <xf numFmtId="0" fontId="0" fillId="0" borderId="1" xfId="0" applyBorder="1" applyAlignment="1">
      <alignment horizontal="left" indent="7"/>
    </xf>
    <xf numFmtId="0" fontId="0" fillId="0" borderId="1" xfId="0" applyBorder="1" applyAlignment="1">
      <alignment horizontal="left" indent="8"/>
    </xf>
    <xf numFmtId="3" fontId="13" fillId="21" borderId="1" xfId="0" applyNumberFormat="1" applyFont="1" applyFill="1" applyBorder="1"/>
    <xf numFmtId="41" fontId="13" fillId="21" borderId="1" xfId="0" applyNumberFormat="1" applyFont="1" applyFill="1" applyBorder="1"/>
    <xf numFmtId="4" fontId="13" fillId="21" borderId="1" xfId="0" applyNumberFormat="1" applyFont="1" applyFill="1" applyBorder="1"/>
    <xf numFmtId="0" fontId="0" fillId="0" borderId="1" xfId="0" applyBorder="1" applyAlignment="1">
      <alignment horizontal="left" indent="5"/>
    </xf>
    <xf numFmtId="41" fontId="13" fillId="2" borderId="1" xfId="0" applyNumberFormat="1" applyFont="1" applyFill="1" applyBorder="1"/>
    <xf numFmtId="4" fontId="13" fillId="2" borderId="1" xfId="0" applyNumberFormat="1" applyFont="1" applyFill="1" applyBorder="1"/>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0" fillId="2" borderId="1" xfId="0" applyFill="1" applyBorder="1" applyAlignment="1">
      <alignment horizontal="left" indent="1"/>
    </xf>
    <xf numFmtId="0" fontId="13" fillId="2" borderId="1" xfId="0" applyFont="1" applyFill="1" applyBorder="1" applyAlignment="1">
      <alignment horizontal="left"/>
    </xf>
    <xf numFmtId="0" fontId="19" fillId="22" borderId="1" xfId="0" applyFont="1" applyFill="1" applyBorder="1" applyAlignment="1">
      <alignment horizontal="left" wrapText="1" indent="1"/>
    </xf>
    <xf numFmtId="0" fontId="13" fillId="10" borderId="1" xfId="0" applyFont="1" applyFill="1" applyBorder="1" applyAlignment="1">
      <alignment horizontal="left" indent="2"/>
    </xf>
    <xf numFmtId="0" fontId="13" fillId="14" borderId="1" xfId="0" applyFont="1" applyFill="1" applyBorder="1" applyAlignment="1">
      <alignment horizontal="left" wrapText="1" indent="4"/>
    </xf>
    <xf numFmtId="41" fontId="19" fillId="22" borderId="1" xfId="0" applyNumberFormat="1" applyFont="1" applyFill="1" applyBorder="1"/>
    <xf numFmtId="4" fontId="19" fillId="22" borderId="1" xfId="0" applyNumberFormat="1" applyFont="1" applyFill="1" applyBorder="1"/>
    <xf numFmtId="41" fontId="13" fillId="10" borderId="1" xfId="0" applyNumberFormat="1" applyFont="1" applyFill="1" applyBorder="1"/>
    <xf numFmtId="4" fontId="13" fillId="10" borderId="1" xfId="0" applyNumberFormat="1" applyFont="1" applyFill="1" applyBorder="1"/>
    <xf numFmtId="41" fontId="19" fillId="23" borderId="1" xfId="0" applyNumberFormat="1" applyFont="1" applyFill="1" applyBorder="1"/>
    <xf numFmtId="4" fontId="19" fillId="23" borderId="1" xfId="0" applyNumberFormat="1" applyFont="1" applyFill="1" applyBorder="1"/>
    <xf numFmtId="0" fontId="19" fillId="23" borderId="1" xfId="0" applyFont="1" applyFill="1" applyBorder="1" applyAlignment="1">
      <alignment horizontal="left" indent="3"/>
    </xf>
    <xf numFmtId="41" fontId="13" fillId="14" borderId="1" xfId="0" applyNumberFormat="1" applyFont="1" applyFill="1" applyBorder="1" applyAlignment="1">
      <alignment vertical="top"/>
    </xf>
    <xf numFmtId="4" fontId="13" fillId="14" borderId="1" xfId="0" applyNumberFormat="1" applyFont="1" applyFill="1" applyBorder="1" applyAlignment="1">
      <alignment vertical="top"/>
    </xf>
    <xf numFmtId="41" fontId="19" fillId="12" borderId="1" xfId="0" applyNumberFormat="1" applyFont="1" applyFill="1" applyBorder="1"/>
    <xf numFmtId="4" fontId="19" fillId="12" borderId="1" xfId="0" applyNumberFormat="1" applyFont="1" applyFill="1" applyBorder="1"/>
    <xf numFmtId="0" fontId="16" fillId="12" borderId="1" xfId="0" applyFont="1" applyFill="1" applyBorder="1" applyAlignment="1">
      <alignment horizontal="left" wrapText="1" indent="5"/>
    </xf>
    <xf numFmtId="0" fontId="13" fillId="10" borderId="1" xfId="0" applyFont="1" applyFill="1" applyBorder="1" applyAlignment="1">
      <alignment horizontal="left" wrapText="1" indent="2"/>
    </xf>
    <xf numFmtId="0" fontId="19" fillId="23" borderId="1" xfId="0" applyFont="1" applyFill="1" applyBorder="1" applyAlignment="1">
      <alignment horizontal="left" wrapText="1" indent="3"/>
    </xf>
    <xf numFmtId="0" fontId="21" fillId="0" borderId="0" xfId="0" applyFont="1"/>
    <xf numFmtId="0" fontId="21" fillId="0" borderId="0" xfId="0" applyFont="1" applyAlignment="1">
      <alignment horizontal="centerContinuous"/>
    </xf>
    <xf numFmtId="0" fontId="9" fillId="0" borderId="0" xfId="12" applyFont="1" applyAlignment="1">
      <alignment vertical="top" wrapText="1"/>
    </xf>
    <xf numFmtId="0" fontId="11" fillId="0" borderId="0" xfId="12" applyFont="1" applyAlignment="1">
      <alignment vertical="top" wrapText="1"/>
    </xf>
    <xf numFmtId="0" fontId="0" fillId="0" borderId="1" xfId="0" applyBorder="1" applyAlignment="1">
      <alignment horizontal="left" vertical="top" indent="6"/>
    </xf>
    <xf numFmtId="3" fontId="19" fillId="22" borderId="1" xfId="0" applyNumberFormat="1" applyFont="1" applyFill="1" applyBorder="1"/>
    <xf numFmtId="3" fontId="13" fillId="10" borderId="1" xfId="0" applyNumberFormat="1" applyFont="1" applyFill="1" applyBorder="1"/>
    <xf numFmtId="0" fontId="19" fillId="22" borderId="1" xfId="0" applyFont="1" applyFill="1" applyBorder="1" applyAlignment="1">
      <alignment horizontal="left" indent="1"/>
    </xf>
    <xf numFmtId="0" fontId="13" fillId="0" borderId="1" xfId="0" applyFont="1" applyBorder="1" applyAlignment="1">
      <alignment horizontal="left" indent="3"/>
    </xf>
    <xf numFmtId="3" fontId="13" fillId="2" borderId="1" xfId="0" applyNumberFormat="1" applyFont="1" applyFill="1" applyBorder="1"/>
    <xf numFmtId="3" fontId="19" fillId="23" borderId="1" xfId="0" applyNumberFormat="1" applyFont="1" applyFill="1" applyBorder="1"/>
    <xf numFmtId="3" fontId="13" fillId="14" borderId="1" xfId="0" applyNumberFormat="1" applyFont="1" applyFill="1" applyBorder="1" applyAlignment="1">
      <alignment vertical="top"/>
    </xf>
    <xf numFmtId="3" fontId="19" fillId="12" borderId="1" xfId="0" applyNumberFormat="1" applyFont="1" applyFill="1" applyBorder="1"/>
    <xf numFmtId="0" fontId="8" fillId="0" borderId="0" xfId="0" applyFont="1" applyProtection="1">
      <protection locked="0"/>
    </xf>
    <xf numFmtId="0" fontId="28" fillId="0" borderId="0" xfId="0" applyFont="1"/>
    <xf numFmtId="0" fontId="6" fillId="0" borderId="0" xfId="0" applyFont="1"/>
    <xf numFmtId="0" fontId="24" fillId="9" borderId="1" xfId="0" applyFont="1" applyFill="1" applyBorder="1" applyAlignment="1">
      <alignment horizontal="center" vertical="center"/>
    </xf>
    <xf numFmtId="0" fontId="7" fillId="8" borderId="1" xfId="0" applyFont="1" applyFill="1" applyBorder="1" applyAlignment="1">
      <alignment horizontal="center" vertical="center" wrapText="1"/>
    </xf>
    <xf numFmtId="0" fontId="11" fillId="25" borderId="30" xfId="12" applyFont="1" applyFill="1" applyBorder="1" applyAlignment="1">
      <alignment horizontal="center" vertical="top"/>
    </xf>
    <xf numFmtId="0" fontId="7" fillId="7" borderId="1" xfId="0" applyFont="1" applyFill="1" applyBorder="1" applyAlignment="1">
      <alignment horizontal="center" vertical="center" wrapText="1"/>
    </xf>
    <xf numFmtId="0" fontId="27" fillId="0" borderId="0" xfId="12" applyFont="1" applyAlignment="1">
      <alignment horizontal="left" vertical="top"/>
    </xf>
    <xf numFmtId="41" fontId="27" fillId="0" borderId="1" xfId="1" applyFont="1" applyBorder="1" applyAlignment="1" applyProtection="1">
      <alignment vertical="top"/>
    </xf>
    <xf numFmtId="165" fontId="8" fillId="0" borderId="1" xfId="1" applyNumberFormat="1" applyFont="1" applyBorder="1" applyProtection="1"/>
    <xf numFmtId="41" fontId="8" fillId="0" borderId="1" xfId="1" applyFont="1" applyBorder="1" applyProtection="1"/>
    <xf numFmtId="0" fontId="27" fillId="0" borderId="18" xfId="12" applyFont="1" applyBorder="1" applyAlignment="1">
      <alignment horizontal="left" vertical="top"/>
    </xf>
    <xf numFmtId="0" fontId="11" fillId="27" borderId="33" xfId="12" applyFont="1" applyFill="1" applyBorder="1" applyAlignment="1">
      <alignment horizontal="center" vertical="top"/>
    </xf>
    <xf numFmtId="41" fontId="7" fillId="26" borderId="1" xfId="1" applyFont="1" applyFill="1" applyBorder="1" applyProtection="1"/>
    <xf numFmtId="165" fontId="7" fillId="26" borderId="1" xfId="1" applyNumberFormat="1" applyFont="1" applyFill="1" applyBorder="1" applyProtection="1"/>
    <xf numFmtId="0" fontId="11" fillId="24" borderId="33" xfId="12" applyFont="1" applyFill="1" applyBorder="1" applyAlignment="1">
      <alignment horizontal="left" vertical="top"/>
    </xf>
    <xf numFmtId="41" fontId="7" fillId="24" borderId="1" xfId="1" applyFont="1" applyFill="1" applyBorder="1" applyProtection="1"/>
    <xf numFmtId="165" fontId="7" fillId="24" borderId="1" xfId="1" applyNumberFormat="1" applyFont="1" applyFill="1" applyBorder="1" applyProtection="1"/>
    <xf numFmtId="0" fontId="8" fillId="0" borderId="5" xfId="12" applyFont="1" applyBorder="1" applyAlignment="1">
      <alignment horizontal="left" vertical="top" wrapText="1" indent="2"/>
    </xf>
    <xf numFmtId="165" fontId="8" fillId="0" borderId="1" xfId="1" applyNumberFormat="1" applyFont="1" applyBorder="1" applyAlignment="1" applyProtection="1">
      <alignment vertical="top"/>
    </xf>
    <xf numFmtId="41" fontId="8" fillId="0" borderId="1" xfId="1" applyFont="1" applyBorder="1" applyAlignment="1" applyProtection="1">
      <alignment vertical="top"/>
    </xf>
    <xf numFmtId="0" fontId="8" fillId="0" borderId="5" xfId="12" applyFont="1" applyBorder="1" applyAlignment="1">
      <alignment horizontal="left" vertical="top" indent="2"/>
    </xf>
    <xf numFmtId="41" fontId="11" fillId="24" borderId="1" xfId="1" applyFont="1" applyFill="1" applyBorder="1" applyAlignment="1" applyProtection="1">
      <alignment vertical="top"/>
    </xf>
    <xf numFmtId="0" fontId="27" fillId="0" borderId="33" xfId="12" applyFont="1" applyBorder="1" applyAlignment="1">
      <alignment horizontal="left" vertical="top" indent="2"/>
    </xf>
    <xf numFmtId="0" fontId="11" fillId="27" borderId="0" xfId="12" applyFont="1" applyFill="1" applyAlignment="1">
      <alignment horizontal="center" vertical="top"/>
    </xf>
    <xf numFmtId="0" fontId="11" fillId="24" borderId="5" xfId="12" applyFont="1" applyFill="1" applyBorder="1" applyAlignment="1">
      <alignment horizontal="left" vertical="top"/>
    </xf>
    <xf numFmtId="0" fontId="27" fillId="0" borderId="5" xfId="12" applyFont="1" applyBorder="1" applyAlignment="1">
      <alignment horizontal="left" vertical="top" indent="2"/>
    </xf>
    <xf numFmtId="0" fontId="11" fillId="27" borderId="5" xfId="12" applyFont="1" applyFill="1" applyBorder="1" applyAlignment="1">
      <alignment horizontal="center" vertical="top"/>
    </xf>
    <xf numFmtId="41" fontId="7" fillId="7" borderId="1" xfId="1" applyFont="1" applyFill="1" applyBorder="1" applyProtection="1"/>
    <xf numFmtId="165" fontId="7" fillId="7" borderId="1" xfId="1" applyNumberFormat="1" applyFont="1" applyFill="1" applyBorder="1" applyProtection="1"/>
    <xf numFmtId="41" fontId="7" fillId="8" borderId="1" xfId="1" applyFont="1" applyFill="1" applyBorder="1" applyAlignment="1" applyProtection="1">
      <alignment horizontal="center" vertical="center" wrapText="1"/>
    </xf>
    <xf numFmtId="165" fontId="7" fillId="8" borderId="1" xfId="1" applyNumberFormat="1" applyFont="1" applyFill="1" applyBorder="1" applyAlignment="1" applyProtection="1">
      <alignment horizontal="center" vertical="center" wrapText="1"/>
    </xf>
    <xf numFmtId="164" fontId="24" fillId="9" borderId="1" xfId="7" applyFont="1" applyFill="1" applyBorder="1" applyAlignment="1" applyProtection="1">
      <alignment vertical="center"/>
    </xf>
    <xf numFmtId="0" fontId="24" fillId="9" borderId="1" xfId="0" applyFont="1" applyFill="1" applyBorder="1" applyAlignment="1">
      <alignment vertical="center"/>
    </xf>
    <xf numFmtId="0" fontId="26" fillId="0" borderId="1" xfId="2" quotePrefix="1" applyFont="1" applyBorder="1" applyAlignment="1">
      <alignment horizontal="center"/>
    </xf>
    <xf numFmtId="0" fontId="26" fillId="0" borderId="5" xfId="2" applyFont="1" applyBorder="1"/>
    <xf numFmtId="0" fontId="8" fillId="0" borderId="6" xfId="0" applyFont="1" applyBorder="1"/>
    <xf numFmtId="164" fontId="26" fillId="0" borderId="1" xfId="7" applyFont="1" applyFill="1" applyBorder="1" applyProtection="1"/>
    <xf numFmtId="166" fontId="26" fillId="0" borderId="1" xfId="7" applyNumberFormat="1" applyFont="1" applyFill="1" applyBorder="1" applyProtection="1"/>
    <xf numFmtId="0" fontId="25" fillId="0" borderId="1" xfId="2" quotePrefix="1" applyFont="1" applyBorder="1" applyAlignment="1">
      <alignment horizontal="center"/>
    </xf>
    <xf numFmtId="0" fontId="25" fillId="0" borderId="5" xfId="2" applyFont="1" applyBorder="1" applyAlignment="1">
      <alignment horizontal="left" indent="2"/>
    </xf>
    <xf numFmtId="164" fontId="25" fillId="0" borderId="1" xfId="7" applyFont="1" applyFill="1" applyBorder="1" applyProtection="1"/>
    <xf numFmtId="166" fontId="25" fillId="0" borderId="1" xfId="7" applyNumberFormat="1" applyFont="1" applyFill="1" applyBorder="1" applyProtection="1"/>
    <xf numFmtId="0" fontId="26" fillId="0" borderId="2" xfId="2" quotePrefix="1" applyFont="1" applyBorder="1" applyAlignment="1">
      <alignment horizontal="center"/>
    </xf>
    <xf numFmtId="0" fontId="7" fillId="26" borderId="5" xfId="2" applyFont="1" applyFill="1" applyBorder="1" applyAlignment="1">
      <alignment horizontal="centerContinuous" vertical="center"/>
    </xf>
    <xf numFmtId="0" fontId="7" fillId="26" borderId="12" xfId="2" applyFont="1" applyFill="1" applyBorder="1" applyAlignment="1">
      <alignment horizontal="centerContinuous" vertical="center"/>
    </xf>
    <xf numFmtId="0" fontId="8" fillId="26" borderId="6" xfId="0" applyFont="1" applyFill="1" applyBorder="1" applyAlignment="1">
      <alignment horizontal="centerContinuous"/>
    </xf>
    <xf numFmtId="164" fontId="7" fillId="8" borderId="1" xfId="7" applyFont="1" applyFill="1" applyBorder="1" applyAlignment="1" applyProtection="1">
      <alignment vertical="center"/>
    </xf>
    <xf numFmtId="166" fontId="7" fillId="8" borderId="1" xfId="7" applyNumberFormat="1" applyFont="1" applyFill="1" applyBorder="1" applyAlignment="1" applyProtection="1">
      <alignment vertical="center"/>
    </xf>
    <xf numFmtId="0" fontId="7" fillId="6" borderId="5" xfId="2" applyFont="1" applyFill="1" applyBorder="1" applyAlignment="1">
      <alignment horizontal="centerContinuous" vertical="center"/>
    </xf>
    <xf numFmtId="0" fontId="7" fillId="6" borderId="12" xfId="2" applyFont="1" applyFill="1" applyBorder="1" applyAlignment="1">
      <alignment horizontal="centerContinuous" vertical="center"/>
    </xf>
    <xf numFmtId="0" fontId="8" fillId="0" borderId="6" xfId="0" applyFont="1" applyBorder="1" applyAlignment="1">
      <alignment horizontal="centerContinuous"/>
    </xf>
    <xf numFmtId="164" fontId="7" fillId="7" borderId="1" xfId="7" applyFont="1" applyFill="1" applyBorder="1" applyAlignment="1" applyProtection="1">
      <alignment vertical="center"/>
    </xf>
    <xf numFmtId="166" fontId="7" fillId="7" borderId="5" xfId="7" applyNumberFormat="1" applyFont="1" applyFill="1" applyBorder="1" applyAlignment="1" applyProtection="1">
      <alignment vertical="center"/>
    </xf>
    <xf numFmtId="166" fontId="7" fillId="8" borderId="5" xfId="7" applyNumberFormat="1" applyFont="1" applyFill="1" applyBorder="1" applyAlignment="1" applyProtection="1">
      <alignment vertical="center"/>
    </xf>
    <xf numFmtId="41" fontId="24" fillId="9" borderId="1" xfId="1" applyFont="1" applyFill="1" applyBorder="1" applyAlignment="1" applyProtection="1">
      <alignment vertical="center"/>
    </xf>
    <xf numFmtId="165" fontId="8" fillId="0" borderId="1" xfId="0" applyNumberFormat="1" applyFont="1" applyBorder="1"/>
    <xf numFmtId="0" fontId="7" fillId="11" borderId="1" xfId="0" applyFont="1" applyFill="1" applyBorder="1" applyAlignment="1">
      <alignment horizontal="center"/>
    </xf>
    <xf numFmtId="165" fontId="7" fillId="11" borderId="1" xfId="0" applyNumberFormat="1" applyFont="1" applyFill="1" applyBorder="1"/>
    <xf numFmtId="0" fontId="8" fillId="26" borderId="5" xfId="0" applyFont="1" applyFill="1" applyBorder="1"/>
    <xf numFmtId="41" fontId="24" fillId="9" borderId="1" xfId="0" applyNumberFormat="1" applyFont="1" applyFill="1" applyBorder="1"/>
    <xf numFmtId="0" fontId="7" fillId="0" borderId="1" xfId="0" pivotButton="1"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left" vertical="top" indent="1"/>
    </xf>
    <xf numFmtId="4" fontId="8" fillId="0" borderId="1" xfId="0" applyNumberFormat="1" applyFont="1" applyBorder="1"/>
    <xf numFmtId="3" fontId="8" fillId="0" borderId="1" xfId="0" applyNumberFormat="1" applyFont="1" applyBorder="1"/>
    <xf numFmtId="41" fontId="7" fillId="2" borderId="1" xfId="0" applyNumberFormat="1" applyFont="1" applyFill="1" applyBorder="1"/>
    <xf numFmtId="4" fontId="7" fillId="2" borderId="1" xfId="0" applyNumberFormat="1" applyFont="1" applyFill="1" applyBorder="1"/>
    <xf numFmtId="3" fontId="7" fillId="2" borderId="1" xfId="0" applyNumberFormat="1" applyFont="1" applyFill="1" applyBorder="1"/>
    <xf numFmtId="0" fontId="7" fillId="2" borderId="1" xfId="0" applyFont="1" applyFill="1" applyBorder="1" applyAlignment="1">
      <alignment horizontal="left" vertical="top" indent="1"/>
    </xf>
    <xf numFmtId="41" fontId="26" fillId="0" borderId="1" xfId="0" applyNumberFormat="1" applyFont="1" applyBorder="1" applyAlignment="1">
      <alignment vertical="top"/>
    </xf>
    <xf numFmtId="4" fontId="26" fillId="0" borderId="1" xfId="0" applyNumberFormat="1" applyFont="1" applyBorder="1" applyAlignment="1">
      <alignment vertical="top"/>
    </xf>
    <xf numFmtId="3" fontId="26" fillId="0" borderId="1" xfId="0" applyNumberFormat="1" applyFont="1" applyBorder="1" applyAlignment="1">
      <alignment vertical="top"/>
    </xf>
    <xf numFmtId="0" fontId="26" fillId="0" borderId="1" xfId="0" applyFont="1" applyBorder="1" applyAlignment="1">
      <alignment horizontal="left" vertical="top" wrapText="1"/>
    </xf>
    <xf numFmtId="0" fontId="7" fillId="0" borderId="1" xfId="0" applyFont="1" applyBorder="1" applyAlignment="1">
      <alignment horizontal="center" vertical="center" wrapText="1"/>
    </xf>
    <xf numFmtId="41" fontId="8" fillId="0" borderId="1" xfId="0" applyNumberFormat="1" applyFont="1" applyBorder="1" applyAlignment="1">
      <alignment wrapText="1"/>
    </xf>
    <xf numFmtId="41" fontId="7" fillId="2" borderId="1" xfId="0" applyNumberFormat="1" applyFont="1" applyFill="1" applyBorder="1" applyAlignment="1">
      <alignment wrapText="1"/>
    </xf>
    <xf numFmtId="41" fontId="26" fillId="0" borderId="1" xfId="0" applyNumberFormat="1" applyFont="1" applyBorder="1" applyAlignment="1">
      <alignment vertical="top" wrapText="1"/>
    </xf>
    <xf numFmtId="0" fontId="29" fillId="15" borderId="0" xfId="0" applyFont="1" applyFill="1" applyAlignment="1">
      <alignment vertical="center"/>
    </xf>
    <xf numFmtId="0" fontId="23" fillId="0" borderId="5" xfId="0" applyFont="1" applyBorder="1" applyAlignment="1">
      <alignment horizontal="left" vertical="top" wrapText="1"/>
    </xf>
    <xf numFmtId="0" fontId="23" fillId="0" borderId="6" xfId="0" applyFont="1" applyBorder="1" applyAlignment="1">
      <alignment horizontal="left" vertical="top" wrapText="1"/>
    </xf>
    <xf numFmtId="0" fontId="22" fillId="15" borderId="7" xfId="0" applyFont="1" applyFill="1" applyBorder="1" applyAlignment="1">
      <alignment horizontal="center" vertical="top" wrapText="1"/>
    </xf>
    <xf numFmtId="0" fontId="22" fillId="15" borderId="0" xfId="0" applyFont="1" applyFill="1" applyAlignment="1">
      <alignment horizontal="center" vertical="top" wrapText="1"/>
    </xf>
    <xf numFmtId="0" fontId="17" fillId="2" borderId="8" xfId="0" applyFont="1" applyFill="1" applyBorder="1" applyAlignment="1">
      <alignment horizontal="center" vertical="top" wrapText="1"/>
    </xf>
    <xf numFmtId="0" fontId="17" fillId="2" borderId="26" xfId="0" applyFont="1" applyFill="1" applyBorder="1" applyAlignment="1">
      <alignment horizontal="center" vertical="top" wrapText="1"/>
    </xf>
    <xf numFmtId="0" fontId="29" fillId="15" borderId="7" xfId="0" applyFont="1" applyFill="1" applyBorder="1" applyAlignment="1">
      <alignment horizontal="center" vertical="center"/>
    </xf>
    <xf numFmtId="0" fontId="29" fillId="15" borderId="0" xfId="0" applyFont="1" applyFill="1" applyAlignment="1">
      <alignment horizontal="center" vertical="center"/>
    </xf>
    <xf numFmtId="0" fontId="30" fillId="15" borderId="22" xfId="0" applyFont="1" applyFill="1" applyBorder="1" applyAlignment="1">
      <alignment horizontal="center" vertical="center" wrapText="1"/>
    </xf>
    <xf numFmtId="0" fontId="30" fillId="15" borderId="0" xfId="0" applyFont="1" applyFill="1" applyAlignment="1">
      <alignment horizontal="center" vertical="center" wrapText="1"/>
    </xf>
    <xf numFmtId="0" fontId="14" fillId="0" borderId="0" xfId="0" applyFont="1" applyAlignment="1">
      <alignment horizontal="center"/>
    </xf>
    <xf numFmtId="0" fontId="21" fillId="0" borderId="0" xfId="0" applyFont="1" applyAlignment="1">
      <alignment horizontal="center"/>
    </xf>
    <xf numFmtId="0" fontId="8" fillId="0" borderId="1" xfId="0" applyFont="1" applyBorder="1" applyAlignment="1">
      <alignment horizontal="center" vertical="center"/>
    </xf>
    <xf numFmtId="0" fontId="7" fillId="8" borderId="1" xfId="2" applyFont="1" applyFill="1" applyBorder="1" applyAlignment="1">
      <alignment horizontal="center" vertical="center" wrapText="1"/>
    </xf>
    <xf numFmtId="0" fontId="24" fillId="9" borderId="1" xfId="0" applyFont="1" applyFill="1" applyBorder="1" applyAlignment="1">
      <alignment horizontal="center" vertical="center"/>
    </xf>
    <xf numFmtId="0" fontId="7" fillId="8" borderId="1" xfId="0" applyFont="1" applyFill="1" applyBorder="1" applyAlignment="1">
      <alignment horizontal="center" vertical="center" wrapText="1"/>
    </xf>
    <xf numFmtId="0" fontId="7" fillId="7" borderId="2" xfId="0" applyFont="1" applyFill="1" applyBorder="1" applyAlignment="1">
      <alignment horizontal="center" vertical="top" wrapText="1"/>
    </xf>
    <xf numFmtId="0" fontId="7" fillId="7" borderId="4" xfId="0" applyFont="1" applyFill="1" applyBorder="1" applyAlignment="1">
      <alignment horizontal="center" vertical="top" wrapText="1"/>
    </xf>
    <xf numFmtId="0" fontId="7" fillId="7" borderId="5" xfId="2" applyFont="1" applyFill="1" applyBorder="1" applyAlignment="1">
      <alignment horizontal="center" vertical="center" wrapText="1"/>
    </xf>
    <xf numFmtId="0" fontId="7" fillId="7" borderId="12" xfId="2" applyFont="1" applyFill="1" applyBorder="1" applyAlignment="1">
      <alignment horizontal="center" vertical="center" wrapText="1"/>
    </xf>
    <xf numFmtId="0" fontId="7" fillId="7" borderId="6" xfId="2" applyFont="1" applyFill="1" applyBorder="1" applyAlignment="1">
      <alignment horizontal="center" vertical="center" wrapText="1"/>
    </xf>
    <xf numFmtId="0" fontId="7" fillId="26" borderId="12" xfId="0" applyFont="1" applyFill="1" applyBorder="1" applyAlignment="1">
      <alignment horizontal="center"/>
    </xf>
    <xf numFmtId="0" fontId="7" fillId="26" borderId="6" xfId="0" applyFont="1" applyFill="1" applyBorder="1" applyAlignment="1">
      <alignment horizontal="center"/>
    </xf>
    <xf numFmtId="0" fontId="7" fillId="11" borderId="1" xfId="0" applyFont="1" applyFill="1" applyBorder="1" applyAlignment="1">
      <alignment horizontal="center" vertical="center"/>
    </xf>
    <xf numFmtId="0" fontId="7" fillId="11" borderId="2" xfId="0" applyFont="1" applyFill="1" applyBorder="1" applyAlignment="1">
      <alignment horizontal="center" vertical="center"/>
    </xf>
    <xf numFmtId="0" fontId="7" fillId="11" borderId="3" xfId="0" applyFont="1" applyFill="1" applyBorder="1" applyAlignment="1">
      <alignment horizontal="center" vertical="center"/>
    </xf>
    <xf numFmtId="0" fontId="7" fillId="11" borderId="4" xfId="0" applyFont="1" applyFill="1" applyBorder="1" applyAlignment="1">
      <alignment horizontal="center" vertical="center"/>
    </xf>
    <xf numFmtId="0" fontId="8" fillId="0" borderId="1" xfId="0" applyFont="1" applyBorder="1" applyAlignment="1">
      <alignment horizontal="center" vertical="center" wrapText="1"/>
    </xf>
    <xf numFmtId="0" fontId="27" fillId="0" borderId="9" xfId="12" applyFont="1" applyBorder="1" applyAlignment="1">
      <alignment horizontal="center" vertical="center" wrapText="1"/>
    </xf>
    <xf numFmtId="0" fontId="27" fillId="0" borderId="32" xfId="12" applyFont="1" applyBorder="1" applyAlignment="1">
      <alignment horizontal="center" vertical="center" wrapText="1"/>
    </xf>
    <xf numFmtId="0" fontId="27" fillId="0" borderId="10" xfId="12" applyFont="1" applyBorder="1" applyAlignment="1">
      <alignment horizontal="center" vertical="center" wrapText="1"/>
    </xf>
    <xf numFmtId="41" fontId="11" fillId="28" borderId="8" xfId="1" applyFont="1" applyFill="1" applyBorder="1" applyAlignment="1" applyProtection="1">
      <alignment horizontal="center" vertical="center"/>
    </xf>
    <xf numFmtId="41" fontId="11" fillId="28" borderId="26" xfId="1" applyFont="1" applyFill="1" applyBorder="1" applyAlignment="1" applyProtection="1">
      <alignment horizontal="center" vertical="center"/>
    </xf>
    <xf numFmtId="0" fontId="27" fillId="0" borderId="23" xfId="12" applyFont="1" applyBorder="1" applyAlignment="1">
      <alignment horizontal="center" vertical="center"/>
    </xf>
    <xf numFmtId="0" fontId="27" fillId="0" borderId="30" xfId="12" applyFont="1" applyBorder="1" applyAlignment="1">
      <alignment horizontal="center" vertical="center"/>
    </xf>
    <xf numFmtId="0" fontId="27" fillId="0" borderId="21" xfId="12" applyFont="1" applyBorder="1" applyAlignment="1">
      <alignment horizontal="center" vertical="center"/>
    </xf>
    <xf numFmtId="0" fontId="27" fillId="0" borderId="15" xfId="12" applyFont="1" applyBorder="1" applyAlignment="1">
      <alignment horizontal="center" vertical="center" wrapText="1"/>
    </xf>
    <xf numFmtId="0" fontId="27" fillId="0" borderId="34" xfId="12" applyFont="1" applyBorder="1" applyAlignment="1">
      <alignment horizontal="center" vertical="center" wrapText="1"/>
    </xf>
    <xf numFmtId="0" fontId="27" fillId="0" borderId="16" xfId="12" applyFont="1" applyBorder="1" applyAlignment="1">
      <alignment horizontal="center" vertical="center" wrapText="1"/>
    </xf>
    <xf numFmtId="0" fontId="7" fillId="11" borderId="1" xfId="2" applyFont="1" applyFill="1" applyBorder="1" applyAlignment="1">
      <alignment horizontal="center" vertical="center" wrapText="1"/>
    </xf>
    <xf numFmtId="0" fontId="7" fillId="11" borderId="2" xfId="2" applyFont="1" applyFill="1" applyBorder="1" applyAlignment="1">
      <alignment horizontal="center" vertical="distributed" wrapText="1"/>
    </xf>
    <xf numFmtId="0" fontId="7" fillId="11" borderId="3" xfId="2" applyFont="1" applyFill="1" applyBorder="1" applyAlignment="1">
      <alignment horizontal="center" vertical="distributed" wrapText="1"/>
    </xf>
    <xf numFmtId="0" fontId="7" fillId="11" borderId="4" xfId="2" applyFont="1" applyFill="1" applyBorder="1" applyAlignment="1">
      <alignment horizontal="center" vertical="distributed" wrapText="1"/>
    </xf>
    <xf numFmtId="0" fontId="11" fillId="25" borderId="19" xfId="12" applyFont="1" applyFill="1" applyBorder="1" applyAlignment="1">
      <alignment horizontal="center" vertical="center"/>
    </xf>
    <xf numFmtId="0" fontId="11" fillId="25" borderId="21" xfId="12" applyFont="1" applyFill="1" applyBorder="1" applyAlignment="1">
      <alignment horizontal="center" vertical="center"/>
    </xf>
    <xf numFmtId="0" fontId="11" fillId="25" borderId="20" xfId="12" applyFont="1" applyFill="1" applyBorder="1" applyAlignment="1">
      <alignment horizontal="center" vertical="center"/>
    </xf>
    <xf numFmtId="0" fontId="11" fillId="25" borderId="10" xfId="12" applyFont="1" applyFill="1" applyBorder="1" applyAlignment="1">
      <alignment horizontal="center" vertical="center"/>
    </xf>
    <xf numFmtId="0" fontId="11" fillId="25" borderId="17" xfId="12" applyFont="1" applyFill="1" applyBorder="1" applyAlignment="1">
      <alignment vertical="top"/>
    </xf>
    <xf numFmtId="0" fontId="11" fillId="25" borderId="31" xfId="12" applyFont="1" applyFill="1" applyBorder="1" applyAlignment="1">
      <alignment vertical="top"/>
    </xf>
    <xf numFmtId="0" fontId="10" fillId="0" borderId="0" xfId="0" applyFont="1"/>
    <xf numFmtId="41" fontId="8" fillId="0" borderId="1" xfId="0" applyNumberFormat="1" applyFont="1" applyBorder="1" applyAlignment="1">
      <alignment vertical="top"/>
    </xf>
    <xf numFmtId="0" fontId="0" fillId="0" borderId="1" xfId="0" applyFont="1" applyBorder="1" applyAlignment="1">
      <alignment horizontal="left" indent="4"/>
    </xf>
    <xf numFmtId="0" fontId="10" fillId="0" borderId="0" xfId="0" applyFont="1" applyAlignment="1">
      <alignment vertical="top"/>
    </xf>
    <xf numFmtId="0" fontId="8" fillId="0" borderId="1" xfId="0" pivotButton="1" applyFont="1" applyBorder="1"/>
    <xf numFmtId="0" fontId="8" fillId="0" borderId="1" xfId="0" pivotButton="1" applyFont="1" applyBorder="1" applyAlignment="1">
      <alignment horizontal="center"/>
    </xf>
    <xf numFmtId="0" fontId="8" fillId="2" borderId="1" xfId="0" applyFont="1" applyFill="1" applyBorder="1" applyAlignment="1">
      <alignment horizontal="left"/>
    </xf>
    <xf numFmtId="0" fontId="33" fillId="22" borderId="1" xfId="0" applyFont="1" applyFill="1" applyBorder="1" applyAlignment="1">
      <alignment horizontal="left" indent="1"/>
    </xf>
    <xf numFmtId="0" fontId="7" fillId="7" borderId="1" xfId="0" applyFont="1" applyFill="1" applyBorder="1" applyAlignment="1">
      <alignment horizontal="left" indent="2"/>
    </xf>
    <xf numFmtId="0" fontId="8" fillId="0" borderId="1" xfId="0" applyFont="1" applyBorder="1" applyAlignment="1">
      <alignment horizontal="left" indent="3"/>
    </xf>
    <xf numFmtId="0" fontId="8" fillId="0" borderId="1" xfId="0" applyFont="1" applyBorder="1" applyAlignment="1">
      <alignment horizontal="left" indent="4"/>
    </xf>
    <xf numFmtId="0" fontId="8" fillId="0" borderId="1" xfId="0" applyFont="1" applyBorder="1" applyAlignment="1">
      <alignment horizontal="left" indent="5"/>
    </xf>
    <xf numFmtId="0" fontId="8" fillId="0" borderId="1" xfId="0" applyFont="1" applyBorder="1" applyAlignment="1">
      <alignment horizontal="left" indent="6"/>
    </xf>
    <xf numFmtId="0" fontId="7" fillId="8" borderId="1" xfId="0" applyFont="1" applyFill="1" applyBorder="1" applyAlignment="1">
      <alignment horizontal="left" indent="8"/>
    </xf>
    <xf numFmtId="0" fontId="8" fillId="0" borderId="1" xfId="0" applyFont="1" applyBorder="1" applyAlignment="1">
      <alignment horizontal="left" indent="9"/>
    </xf>
    <xf numFmtId="0" fontId="8" fillId="0" borderId="1" xfId="0" applyFont="1" applyBorder="1" applyAlignment="1">
      <alignment horizontal="left" indent="10"/>
    </xf>
    <xf numFmtId="0" fontId="8" fillId="0" borderId="1" xfId="0" applyFont="1" applyBorder="1" applyAlignment="1">
      <alignment horizontal="left"/>
    </xf>
    <xf numFmtId="0" fontId="34" fillId="0" borderId="1" xfId="0" applyFont="1" applyBorder="1" applyAlignment="1">
      <alignment horizontal="left" vertical="top" wrapText="1" indent="11"/>
    </xf>
    <xf numFmtId="41" fontId="34" fillId="0" borderId="1" xfId="0" applyNumberFormat="1" applyFont="1" applyBorder="1" applyAlignment="1">
      <alignment vertical="top"/>
    </xf>
    <xf numFmtId="41" fontId="33" fillId="22" borderId="1" xfId="0" applyNumberFormat="1" applyFont="1" applyFill="1" applyBorder="1" applyAlignment="1">
      <alignment vertical="top"/>
    </xf>
    <xf numFmtId="41" fontId="7" fillId="7" borderId="1" xfId="0" applyNumberFormat="1" applyFont="1" applyFill="1" applyBorder="1" applyAlignment="1">
      <alignment vertical="top"/>
    </xf>
    <xf numFmtId="41" fontId="24" fillId="23" borderId="1" xfId="0" applyNumberFormat="1" applyFont="1" applyFill="1" applyBorder="1" applyAlignment="1">
      <alignment vertical="top"/>
    </xf>
    <xf numFmtId="0" fontId="24" fillId="23" borderId="1" xfId="0" applyFont="1" applyFill="1" applyBorder="1" applyAlignment="1">
      <alignment horizontal="left" indent="7"/>
    </xf>
    <xf numFmtId="41" fontId="7" fillId="8" borderId="1" xfId="0" applyNumberFormat="1" applyFont="1" applyFill="1" applyBorder="1" applyAlignment="1">
      <alignment vertical="top"/>
    </xf>
    <xf numFmtId="0" fontId="21" fillId="0" borderId="0" xfId="0" applyFont="1" applyAlignment="1">
      <alignment horizontal="left"/>
    </xf>
    <xf numFmtId="0" fontId="14" fillId="0" borderId="0" xfId="0" applyFont="1" applyAlignment="1">
      <alignment horizontal="left"/>
    </xf>
    <xf numFmtId="41" fontId="8" fillId="2" borderId="1" xfId="0" applyNumberFormat="1" applyFont="1" applyFill="1" applyBorder="1" applyAlignment="1">
      <alignment vertical="top"/>
    </xf>
    <xf numFmtId="0" fontId="10" fillId="0" borderId="1" xfId="0" applyFont="1" applyBorder="1" applyAlignment="1">
      <alignment vertical="top"/>
    </xf>
    <xf numFmtId="0" fontId="26" fillId="0" borderId="0" xfId="0" applyFont="1" applyFill="1" applyAlignment="1">
      <alignment horizontal="left" vertical="top"/>
    </xf>
    <xf numFmtId="0" fontId="26" fillId="0" borderId="0" xfId="0" applyFont="1" applyFill="1" applyAlignment="1">
      <alignment horizontal="centerContinuous" vertical="top"/>
    </xf>
    <xf numFmtId="0" fontId="26" fillId="0" borderId="0" xfId="0" applyFont="1" applyFill="1" applyAlignment="1">
      <alignment horizontal="centerContinuous" vertical="top" wrapText="1"/>
    </xf>
    <xf numFmtId="0" fontId="26" fillId="0" borderId="0" xfId="0" applyFont="1" applyFill="1" applyAlignment="1">
      <alignment vertical="top"/>
    </xf>
    <xf numFmtId="0" fontId="25" fillId="0" borderId="0" xfId="0" applyFont="1" applyFill="1" applyAlignment="1">
      <alignment vertical="top"/>
    </xf>
    <xf numFmtId="0" fontId="25" fillId="0" borderId="0" xfId="0" applyFont="1" applyFill="1" applyAlignment="1">
      <alignment vertical="top" wrapText="1"/>
    </xf>
    <xf numFmtId="0" fontId="25" fillId="0" borderId="1" xfId="0" applyFont="1" applyFill="1" applyBorder="1" applyAlignment="1">
      <alignment horizontal="center" vertical="top"/>
    </xf>
    <xf numFmtId="0" fontId="25" fillId="0" borderId="1" xfId="0" applyFont="1" applyFill="1" applyBorder="1" applyAlignment="1">
      <alignment vertical="top" wrapText="1"/>
    </xf>
    <xf numFmtId="0" fontId="0" fillId="0" borderId="0" xfId="0" applyFill="1"/>
    <xf numFmtId="0" fontId="25" fillId="0" borderId="0" xfId="0" applyFont="1" applyFill="1"/>
    <xf numFmtId="41" fontId="25" fillId="0" borderId="1" xfId="0" applyNumberFormat="1" applyFont="1" applyFill="1" applyBorder="1" applyAlignment="1">
      <alignment vertical="top"/>
    </xf>
    <xf numFmtId="0" fontId="25" fillId="0" borderId="0" xfId="0" applyFont="1" applyFill="1" applyAlignment="1">
      <alignment wrapText="1"/>
    </xf>
    <xf numFmtId="0" fontId="25" fillId="0" borderId="1" xfId="0" applyFont="1" applyFill="1" applyBorder="1" applyAlignment="1">
      <alignment horizontal="center" vertical="top" wrapText="1"/>
    </xf>
    <xf numFmtId="0" fontId="0" fillId="0" borderId="0" xfId="0" applyFill="1" applyAlignment="1">
      <alignment horizontal="center"/>
    </xf>
    <xf numFmtId="0" fontId="25" fillId="0" borderId="0" xfId="0" applyFont="1" applyFill="1" applyAlignment="1">
      <alignment horizontal="center"/>
    </xf>
    <xf numFmtId="0" fontId="25" fillId="0" borderId="0" xfId="0" applyFont="1" applyFill="1" applyAlignment="1">
      <alignment horizontal="center" vertical="top"/>
    </xf>
    <xf numFmtId="14" fontId="25" fillId="0" borderId="1" xfId="0" applyNumberFormat="1" applyFont="1" applyFill="1" applyBorder="1" applyAlignment="1">
      <alignment horizontal="center" vertical="top"/>
    </xf>
    <xf numFmtId="0" fontId="25" fillId="0" borderId="1" xfId="0" applyFont="1" applyFill="1" applyBorder="1" applyAlignment="1">
      <alignment horizontal="centerContinuous" vertical="top" wrapText="1"/>
    </xf>
    <xf numFmtId="49" fontId="25" fillId="0" borderId="1" xfId="0" applyNumberFormat="1" applyFont="1" applyFill="1" applyBorder="1" applyAlignment="1">
      <alignment horizontal="center" vertical="top"/>
    </xf>
    <xf numFmtId="0" fontId="10" fillId="0" borderId="0" xfId="0" applyFont="1" applyAlignment="1">
      <alignment horizontal="center"/>
    </xf>
    <xf numFmtId="0" fontId="10" fillId="0" borderId="0" xfId="0" applyFont="1" applyAlignment="1">
      <alignment horizontal="center" vertical="top"/>
    </xf>
    <xf numFmtId="0" fontId="32" fillId="0" borderId="0" xfId="0" applyFont="1" applyAlignment="1">
      <alignment vertical="top"/>
    </xf>
    <xf numFmtId="0" fontId="10" fillId="0" borderId="0" xfId="0" applyFont="1" applyAlignment="1">
      <alignment wrapText="1"/>
    </xf>
    <xf numFmtId="0" fontId="10" fillId="0" borderId="0" xfId="0" applyFont="1" applyAlignment="1">
      <alignment horizontal="left" vertical="top" wrapText="1"/>
    </xf>
    <xf numFmtId="0" fontId="10" fillId="0" borderId="0" xfId="0" applyFont="1" applyAlignment="1">
      <alignment vertical="top" wrapText="1"/>
    </xf>
    <xf numFmtId="0" fontId="35" fillId="0" borderId="1" xfId="0" applyFont="1" applyBorder="1" applyAlignment="1">
      <alignment vertical="top"/>
    </xf>
    <xf numFmtId="0" fontId="32" fillId="0" borderId="1" xfId="0" applyFont="1" applyBorder="1" applyAlignment="1">
      <alignment vertical="top"/>
    </xf>
    <xf numFmtId="0" fontId="31" fillId="0" borderId="1" xfId="0" applyFont="1" applyBorder="1" applyAlignment="1">
      <alignment vertical="top"/>
    </xf>
    <xf numFmtId="0" fontId="10" fillId="29" borderId="1" xfId="0" applyFont="1" applyFill="1" applyBorder="1" applyAlignment="1">
      <alignment horizontal="center"/>
    </xf>
    <xf numFmtId="0" fontId="10" fillId="29" borderId="1" xfId="0" applyFont="1" applyFill="1" applyBorder="1" applyAlignment="1">
      <alignment horizontal="center" wrapText="1"/>
    </xf>
    <xf numFmtId="0" fontId="37" fillId="0" borderId="1" xfId="13" applyFont="1" applyBorder="1" applyAlignment="1">
      <alignment horizontal="left" vertical="top" wrapText="1"/>
    </xf>
    <xf numFmtId="0" fontId="38" fillId="0" borderId="1" xfId="0" applyFont="1" applyBorder="1" applyAlignment="1">
      <alignment horizontal="center" vertical="top"/>
    </xf>
    <xf numFmtId="0" fontId="38" fillId="0" borderId="0" xfId="0" applyFont="1" applyAlignment="1">
      <alignment horizontal="left"/>
    </xf>
  </cellXfs>
  <cellStyles count="14">
    <cellStyle name="Comma [0]" xfId="1" builtinId="6"/>
    <cellStyle name="Comma [0] 2" xfId="3" xr:uid="{04705035-5DBB-459A-A092-4EDEC9B39552}"/>
    <cellStyle name="Comma [0] 2 3" xfId="7" xr:uid="{30482C3B-FF63-4D50-BDCC-249138E3E6CC}"/>
    <cellStyle name="Comma [0] 3" xfId="6" xr:uid="{9153A299-CD03-4DDA-B2E7-279A29105DB3}"/>
    <cellStyle name="Comma [0] 4" xfId="9" xr:uid="{A0FF8073-ACE1-4986-881B-806AF5222285}"/>
    <cellStyle name="Comma [0] 5" xfId="10" xr:uid="{9B7E2AF8-A7C8-4395-B178-1F90CBD4AC18}"/>
    <cellStyle name="Hyperlink" xfId="13" builtinId="8"/>
    <cellStyle name="Normal" xfId="0" builtinId="0"/>
    <cellStyle name="Normal 2" xfId="2" xr:uid="{C610A14A-F97F-48D0-BD88-0DFD6DA48947}"/>
    <cellStyle name="Normal 2 2" xfId="12" xr:uid="{6BB1430B-4B1C-40FB-B205-9D14D1B81344}"/>
    <cellStyle name="Normal 3" xfId="5" xr:uid="{EEA6B10C-8250-4879-BF21-439B00E716AC}"/>
    <cellStyle name="Normal 4" xfId="8" xr:uid="{4605B257-5931-4773-98F8-78304C69CFB6}"/>
    <cellStyle name="Normal 5" xfId="11" xr:uid="{63BFA99B-1BA3-4AE3-8EB2-9F94C207E653}"/>
    <cellStyle name="Percent" xfId="4" builtinId="5"/>
  </cellStyles>
  <dxfs count="1385">
    <dxf>
      <alignment horizontal="center"/>
    </dxf>
    <dxf>
      <alignment horizontal="center"/>
    </dxf>
    <dxf>
      <alignment horizontal="center"/>
    </dxf>
    <dxf>
      <alignment horizontal="centerContinuous"/>
    </dxf>
    <dxf>
      <alignment horizontal="center"/>
    </dxf>
    <dxf>
      <alignment horizontal="center"/>
    </dxf>
    <dxf>
      <alignment horizontal="center"/>
    </dxf>
    <dxf>
      <alignment horizontal="center"/>
    </dxf>
    <dxf>
      <alignment horizontal="center"/>
    </dxf>
    <dxf>
      <alignment wrapText="1"/>
    </dxf>
    <dxf>
      <alignment horizontal="center"/>
    </dxf>
    <dxf>
      <numFmt numFmtId="30" formatCode="@"/>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horizontal="center"/>
    </dxf>
    <dxf>
      <border>
        <left style="thin">
          <color indexed="64"/>
        </left>
        <right style="thin">
          <color indexed="64"/>
        </right>
        <top style="thin">
          <color indexed="64"/>
        </top>
        <bottom style="thin">
          <color indexed="64"/>
        </bottom>
      </bord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alignment wrapText="1"/>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4" tint="-0.249977111117893"/>
        </patternFill>
      </fill>
    </dxf>
    <dxf>
      <font>
        <color theme="0"/>
      </font>
    </dxf>
    <dxf>
      <fill>
        <patternFill patternType="solid">
          <bgColor rgb="FF99CCFF"/>
        </patternFill>
      </fill>
    </dxf>
    <dxf>
      <font>
        <b/>
      </font>
    </dxf>
    <dxf>
      <fill>
        <patternFill patternType="solid">
          <bgColor rgb="FFFFFF0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8"/>
      </font>
    </dxf>
    <dxf>
      <font>
        <i/>
      </font>
    </dxf>
    <dxf>
      <font>
        <color rgb="FF0070C0"/>
      </font>
    </dxf>
    <dxf>
      <alignment horizontal="center"/>
    </dxf>
    <dxf>
      <border>
        <left style="thin">
          <color indexed="64"/>
        </left>
        <right style="thin">
          <color indexed="64"/>
        </right>
        <top style="thin">
          <color indexed="64"/>
        </top>
        <bottom style="thin">
          <color indexed="64"/>
        </bottom>
      </border>
    </dxf>
    <dxf>
      <alignment horizontal="center"/>
    </dxf>
    <dxf>
      <alignment horizontal="center"/>
    </dxf>
    <dxf>
      <fill>
        <patternFill patternType="solid">
          <bgColor rgb="FFFFFF00"/>
        </patternFill>
      </fill>
    </dxf>
    <dxf>
      <fill>
        <patternFill patternType="solid">
          <bgColor rgb="FFFFFF00"/>
        </patternFill>
      </fill>
    </dxf>
    <dxf>
      <alignment horizontal="center"/>
    </dxf>
    <dxf>
      <alignment horizontal="center"/>
    </dxf>
    <dxf>
      <border>
        <left style="thin">
          <color indexed="64"/>
        </left>
        <right style="thin">
          <color indexed="64"/>
        </right>
        <top style="thin">
          <color indexed="64"/>
        </top>
        <bottom style="thin">
          <color indexed="64"/>
        </bottom>
      </border>
    </dxf>
    <dxf>
      <alignment horizontal="center"/>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ill>
        <patternFill patternType="solid">
          <bgColor rgb="FF99CCFF"/>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b/>
      </font>
    </dxf>
    <dxf>
      <font>
        <b/>
      </font>
    </dxf>
    <dxf>
      <font>
        <b/>
      </font>
    </dxf>
    <dxf>
      <font>
        <b/>
      </font>
    </dxf>
    <dxf>
      <font>
        <b/>
      </font>
    </dxf>
    <dxf>
      <font>
        <b/>
      </font>
    </dxf>
    <dxf>
      <font>
        <b/>
      </font>
    </dxf>
    <dxf>
      <fill>
        <patternFill patternType="solid">
          <bgColor rgb="FF99FF33"/>
        </patternFill>
      </fill>
    </dxf>
    <dxf>
      <fill>
        <patternFill patternType="solid">
          <bgColor rgb="FF99FF33"/>
        </patternFill>
      </fill>
    </dxf>
    <dxf>
      <fill>
        <patternFill patternType="solid">
          <bgColor rgb="FF99FF33"/>
        </patternFill>
      </fill>
    </dxf>
    <dxf>
      <fill>
        <patternFill patternType="solid">
          <bgColor rgb="FF99FF33"/>
        </patternFill>
      </fill>
    </dxf>
    <dxf>
      <fill>
        <patternFill patternType="solid">
          <bgColor rgb="FF99FF33"/>
        </patternFill>
      </fill>
    </dxf>
    <dxf>
      <fill>
        <patternFill patternType="solid">
          <bgColor rgb="FF99FF33"/>
        </patternFill>
      </fill>
    </dxf>
    <dxf>
      <fill>
        <patternFill patternType="solid">
          <bgColor rgb="FF99FF33"/>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rgb="FF0070C0"/>
      </font>
    </dxf>
    <dxf>
      <font>
        <i/>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b/>
      </font>
    </dxf>
    <dxf>
      <fill>
        <patternFill patternType="solid">
          <bgColor rgb="FF99CCFF"/>
        </patternFill>
      </fill>
    </dxf>
    <dxf>
      <font>
        <color theme="0"/>
      </font>
    </dxf>
    <dxf>
      <fill>
        <patternFill patternType="solid">
          <bgColor theme="4" tint="-0.249977111117893"/>
        </patternFill>
      </fill>
    </dxf>
    <dxf>
      <font>
        <b/>
      </font>
    </dxf>
    <dxf>
      <fill>
        <patternFill>
          <bgColor rgb="FF99FF33"/>
        </patternFill>
      </fill>
    </dxf>
    <dxf>
      <fill>
        <patternFill patternType="solid">
          <bgColor rgb="FF66FF33"/>
        </patternFill>
      </fill>
    </dxf>
    <dxf>
      <font>
        <color theme="0"/>
      </font>
    </dxf>
    <dxf>
      <fill>
        <patternFill patternType="solid">
          <bgColor theme="9" tint="-0.249977111117893"/>
        </patternFill>
      </fill>
    </dxf>
    <dxf>
      <alignment horizontal="center"/>
    </dxf>
    <dxf>
      <alignment wrapText="1"/>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numFmt numFmtId="33" formatCode="_-* #,##0_-;\-* #,##0_-;_-* &quot;-&quot;_-;_-@_-"/>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ont>
        <b/>
      </font>
    </dxf>
    <dxf>
      <font>
        <b/>
      </font>
    </dxf>
    <dxf>
      <alignment vertical="center"/>
    </dxf>
    <dxf>
      <alignment wrapText="1"/>
    </dxf>
    <dxf>
      <fill>
        <patternFill patternType="solid">
          <bgColor theme="9" tint="-0.249977111117893"/>
        </patternFill>
      </fill>
    </dxf>
    <dxf>
      <font>
        <color theme="0"/>
      </font>
    </dxf>
    <dxf>
      <font>
        <b/>
      </font>
    </dxf>
    <dxf>
      <fill>
        <patternFill patternType="solid">
          <bgColor theme="9" tint="0.59999389629810485"/>
        </patternFill>
      </fill>
    </dxf>
    <dxf>
      <font>
        <b/>
      </font>
    </dxf>
    <dxf>
      <fill>
        <patternFill patternType="solid">
          <bgColor theme="8" tint="-0.249977111117893"/>
        </patternFill>
      </fill>
    </dxf>
    <dxf>
      <fill>
        <patternFill patternType="solid">
          <bgColor theme="8" tint="0.59999389629810485"/>
        </patternFill>
      </fill>
    </dxf>
    <dxf>
      <font>
        <b/>
      </font>
    </dxf>
    <dxf>
      <alignment wrapText="1"/>
    </dxf>
    <dxf>
      <fill>
        <patternFill patternType="solid">
          <bgColor theme="5" tint="-0.249977111117893"/>
        </patternFill>
      </fill>
    </dxf>
    <dxf>
      <font>
        <color theme="0"/>
      </font>
    </dxf>
    <dxf>
      <font>
        <color theme="0"/>
      </font>
    </dxf>
    <dxf>
      <fill>
        <patternFill patternType="solid">
          <bgColor theme="5" tint="0.59999389629810485"/>
        </patternFill>
      </fill>
    </dxf>
    <dxf>
      <font>
        <b/>
      </font>
    </dxf>
    <dxf>
      <fill>
        <patternFill patternType="solid">
          <bgColor theme="9" tint="-0.249977111117893"/>
        </patternFill>
      </fill>
    </dxf>
    <dxf>
      <fill>
        <patternFill patternType="solid">
          <bgColor theme="9" tint="-0.249977111117893"/>
        </patternFill>
      </fill>
    </dxf>
    <dxf>
      <font>
        <color theme="0"/>
      </font>
    </dxf>
    <dxf>
      <font>
        <color theme="0"/>
      </font>
    </dxf>
    <dxf>
      <font>
        <b/>
      </font>
    </dxf>
    <dxf>
      <font>
        <b/>
      </font>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b/>
      </font>
    </dxf>
    <dxf>
      <font>
        <b/>
      </font>
    </dxf>
    <dxf>
      <font>
        <b/>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ill>
        <patternFill>
          <bgColor theme="4" tint="-0.249977111117893"/>
        </patternFill>
      </fill>
    </dxf>
    <dxf>
      <font>
        <b/>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ont>
        <b/>
      </font>
    </dxf>
    <dxf>
      <font>
        <b/>
      </font>
    </dxf>
    <dxf>
      <font>
        <b/>
      </font>
    </dxf>
    <dxf>
      <font>
        <b/>
      </font>
    </dxf>
    <dxf>
      <font>
        <b/>
      </font>
    </dxf>
    <dxf>
      <font>
        <b/>
      </font>
    </dxf>
    <dxf>
      <font>
        <b/>
      </font>
    </dxf>
    <dxf>
      <font>
        <b/>
      </font>
    </dxf>
    <dxf>
      <font>
        <b/>
      </font>
    </dxf>
    <dxf>
      <font>
        <b/>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wrapText="1"/>
    </dxf>
    <dxf>
      <alignment wrapText="1"/>
    </dxf>
    <dxf>
      <alignment wrapText="1"/>
    </dxf>
    <dxf>
      <alignment wrapText="1"/>
    </dxf>
    <dxf>
      <alignment wrapText="1"/>
    </dxf>
    <dxf>
      <alignment horizontal="center"/>
    </dxf>
    <dxf>
      <alignment horizontal="center"/>
    </dxf>
    <dxf>
      <numFmt numFmtId="0" formatCode="General"/>
    </dxf>
    <dxf>
      <numFmt numFmtId="0" formatCode="General"/>
    </dxf>
    <dxf>
      <numFmt numFmtId="0" formatCode="General"/>
    </dxf>
    <dxf>
      <numFmt numFmtId="0" formatCode="General"/>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font>
        <b/>
      </font>
      <alignment horizontal="center" vertical="center"/>
    </dxf>
    <dxf>
      <font>
        <b/>
      </font>
    </dxf>
    <dxf>
      <font>
        <b/>
      </font>
    </dxf>
    <dxf>
      <font>
        <b/>
      </font>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alignment horizontal="center"/>
    </dxf>
    <dxf>
      <font>
        <b/>
      </font>
    </dxf>
    <dxf>
      <alignment vertical="top"/>
    </dxf>
    <dxf>
      <alignment vertical="top"/>
    </dxf>
    <dxf>
      <alignment vertical="top"/>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numFmt numFmtId="33" formatCode="_-* #,##0_-;\-* #,##0_-;_-* &quot;-&quot;_-;_-@_-"/>
    </dxf>
    <dxf>
      <font>
        <color auto="1"/>
      </font>
    </dxf>
    <dxf>
      <font>
        <color auto="1"/>
      </font>
    </dxf>
    <dxf>
      <font>
        <b/>
      </font>
    </dxf>
    <dxf>
      <font>
        <b/>
      </font>
    </dxf>
    <dxf>
      <font>
        <b/>
      </font>
    </dxf>
    <dxf>
      <fill>
        <patternFill patternType="solid">
          <bgColor rgb="FFFFFF00"/>
        </patternFill>
      </fill>
    </dxf>
    <dxf>
      <fill>
        <patternFill patternType="solid">
          <bgColor rgb="FFFFFF00"/>
        </patternFill>
      </fill>
    </dxf>
    <dxf>
      <alignment horizontal="center"/>
    </dxf>
    <dxf>
      <alignment vertical="cent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alignment horizontal="center"/>
    </dxf>
    <dxf>
      <font>
        <b/>
      </font>
    </dxf>
    <dxf>
      <alignment vertical="top"/>
    </dxf>
    <dxf>
      <alignment vertical="top"/>
    </dxf>
    <dxf>
      <alignment vertical="top"/>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numFmt numFmtId="33" formatCode="_-* #,##0_-;\-* #,##0_-;_-* &quot;-&quot;_-;_-@_-"/>
    </dxf>
    <dxf>
      <numFmt numFmtId="33" formatCode="_-* #,##0_-;\-* #,##0_-;_-* &quot;-&quot;_-;_-@_-"/>
    </dxf>
    <dxf>
      <alignment wrapText="1"/>
    </dxf>
    <dxf>
      <alignment wrapText="1"/>
    </dxf>
    <dxf>
      <alignment wrapText="1"/>
    </dxf>
    <dxf>
      <alignment vertical="top"/>
    </dxf>
    <dxf>
      <alignment vertical="top"/>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vertical="center"/>
    </dxf>
    <dxf>
      <alignment vertical="center"/>
    </dxf>
    <dxf>
      <alignment vertical="center"/>
    </dxf>
    <dxf>
      <alignment wrapText="1"/>
    </dxf>
    <dxf>
      <alignment horizontal="center"/>
    </dxf>
    <dxf>
      <font>
        <b/>
      </font>
    </dxf>
    <dxf>
      <font>
        <b/>
      </font>
    </dxf>
    <dxf>
      <font>
        <b/>
      </font>
    </dxf>
    <dxf>
      <font>
        <b/>
      </font>
    </dxf>
    <dxf>
      <font>
        <b/>
      </font>
    </dxf>
    <dxf>
      <font>
        <b/>
      </font>
    </dxf>
    <dxf>
      <font>
        <b/>
      </font>
    </dxf>
    <dxf>
      <font>
        <b/>
      </font>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b/>
      </font>
    </dxf>
    <dxf>
      <font>
        <b/>
      </font>
    </dxf>
    <dxf>
      <font>
        <b/>
      </font>
    </dxf>
    <dxf>
      <font>
        <b/>
      </font>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ill>
        <patternFill patternType="solid">
          <bgColor rgb="FFFFFF00"/>
        </patternFill>
      </fill>
    </dxf>
    <dxf>
      <alignment horizontal="center"/>
    </dxf>
    <dxf>
      <font>
        <b val="0"/>
      </font>
    </dxf>
    <dxf>
      <font>
        <b/>
      </font>
    </dxf>
    <dxf>
      <font>
        <b/>
      </font>
    </dxf>
    <dxf>
      <fill>
        <patternFill patternType="solid">
          <bgColor theme="9" tint="0.59999389629810485"/>
        </patternFill>
      </fill>
    </dxf>
    <dxf>
      <font>
        <b/>
      </font>
    </dxf>
    <dxf>
      <font>
        <color theme="0"/>
      </font>
    </dxf>
    <dxf>
      <fill>
        <patternFill patternType="solid">
          <bgColor theme="9" tint="-0.249977111117893"/>
        </patternFill>
      </fill>
    </dxf>
    <dxf>
      <alignment vertical="center"/>
    </dxf>
    <dxf>
      <alignment horizontal="center"/>
    </dxf>
    <dxf>
      <alignment vertical="top"/>
    </dxf>
    <dxf>
      <alignment vertical="top"/>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wrapText="1"/>
    </dxf>
    <dxf>
      <alignment wrapText="1"/>
    </dxf>
    <dxf>
      <alignment wrapText="1"/>
    </dxf>
    <dxf>
      <alignment wrapText="1"/>
    </dxf>
    <dxf>
      <alignment wrapText="1"/>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b/>
      </font>
    </dxf>
    <dxf>
      <font>
        <b/>
      </font>
    </dxf>
    <dxf>
      <font>
        <b/>
      </font>
    </dxf>
    <dxf>
      <font>
        <b/>
      </font>
    </dxf>
    <dxf>
      <font>
        <b/>
      </font>
    </dxf>
    <dxf>
      <font>
        <b/>
      </font>
    </dxf>
    <dxf>
      <font>
        <b/>
      </font>
    </dxf>
    <dxf>
      <font>
        <b/>
      </font>
    </dxf>
    <dxf>
      <font>
        <b/>
      </font>
    </dxf>
    <dxf>
      <font>
        <b/>
      </font>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ont>
        <b/>
      </font>
    </dxf>
    <dxf>
      <fill>
        <patternFill>
          <bgColor theme="4" tint="-0.249977111117893"/>
        </patternFill>
      </fill>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b/>
      </font>
    </dxf>
    <dxf>
      <font>
        <b/>
      </font>
    </dxf>
    <dxf>
      <font>
        <b/>
      </font>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b/>
      </font>
    </dxf>
    <dxf>
      <font>
        <b/>
      </font>
    </dxf>
    <dxf>
      <font>
        <color theme="0"/>
      </font>
    </dxf>
    <dxf>
      <font>
        <color theme="0"/>
      </font>
    </dxf>
    <dxf>
      <fill>
        <patternFill patternType="solid">
          <bgColor theme="9" tint="-0.249977111117893"/>
        </patternFill>
      </fill>
    </dxf>
    <dxf>
      <fill>
        <patternFill patternType="solid">
          <bgColor theme="9" tint="-0.249977111117893"/>
        </patternFill>
      </fill>
    </dxf>
    <dxf>
      <font>
        <b/>
      </font>
    </dxf>
    <dxf>
      <fill>
        <patternFill patternType="solid">
          <bgColor theme="5" tint="0.59999389629810485"/>
        </patternFill>
      </fill>
    </dxf>
    <dxf>
      <font>
        <color theme="0"/>
      </font>
    </dxf>
    <dxf>
      <font>
        <color theme="0"/>
      </font>
    </dxf>
    <dxf>
      <fill>
        <patternFill patternType="solid">
          <bgColor theme="5" tint="-0.249977111117893"/>
        </patternFill>
      </fill>
    </dxf>
    <dxf>
      <alignment wrapText="1"/>
    </dxf>
    <dxf>
      <font>
        <b/>
      </font>
    </dxf>
    <dxf>
      <fill>
        <patternFill patternType="solid">
          <bgColor theme="8" tint="0.59999389629810485"/>
        </patternFill>
      </fill>
    </dxf>
    <dxf>
      <fill>
        <patternFill patternType="solid">
          <bgColor theme="8" tint="-0.249977111117893"/>
        </patternFill>
      </fill>
    </dxf>
    <dxf>
      <font>
        <b/>
      </font>
    </dxf>
    <dxf>
      <fill>
        <patternFill patternType="solid">
          <bgColor theme="9" tint="0.59999389629810485"/>
        </patternFill>
      </fill>
    </dxf>
    <dxf>
      <font>
        <b/>
      </font>
    </dxf>
    <dxf>
      <font>
        <color theme="0"/>
      </font>
    </dxf>
    <dxf>
      <fill>
        <patternFill patternType="solid">
          <bgColor theme="9" tint="-0.249977111117893"/>
        </patternFill>
      </fill>
    </dxf>
    <dxf>
      <alignment wrapText="1"/>
    </dxf>
    <dxf>
      <alignment vertical="center"/>
    </dxf>
    <dxf>
      <font>
        <b/>
      </font>
    </dxf>
    <dxf>
      <font>
        <b/>
      </font>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font>
        <b val="0"/>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
      <font>
        <b/>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s>
  <tableStyles count="0" defaultTableStyle="TableStyleMedium2" defaultPivotStyle="PivotStyleLight16"/>
  <colors>
    <mruColors>
      <color rgb="FF99CCFF"/>
      <color rgb="FF99FF33"/>
      <color rgb="FF66FF33"/>
      <color rgb="FFFF7C80"/>
      <color rgb="FFCCCCFF"/>
      <color rgb="FFFFCC66"/>
      <color rgb="FFFF66FF"/>
      <color rgb="FFFF3399"/>
      <color rgb="FFFFFF99"/>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16" Type="http://schemas.openxmlformats.org/officeDocument/2006/relationships/externalLink" Target="externalLinks/externalLink3.xml"/><Relationship Id="rId11" Type="http://schemas.openxmlformats.org/officeDocument/2006/relationships/worksheet" Target="worksheets/sheet11.xml"/><Relationship Id="rId32" Type="http://schemas.openxmlformats.org/officeDocument/2006/relationships/pivotCacheDefinition" Target="pivotCache/pivotCacheDefinition15.xml"/><Relationship Id="rId37" Type="http://schemas.microsoft.com/office/2007/relationships/slicerCache" Target="slicerCaches/slicerCache4.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2.xml"/><Relationship Id="rId14" Type="http://schemas.openxmlformats.org/officeDocument/2006/relationships/externalLink" Target="externalLinks/externalLink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microsoft.com/office/2007/relationships/slicerCache" Target="slicerCaches/slicerCache2.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77"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customXml" Target="../customXml/item4.xml"/><Relationship Id="rId72" Type="http://schemas.openxmlformats.org/officeDocument/2006/relationships/customXml" Target="../customXml/item25.xml"/><Relationship Id="rId80"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microsoft.com/office/2007/relationships/slicerCache" Target="slicerCaches/slicerCache5.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3.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75"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07/relationships/slicerCache" Target="slicerCaches/slicerCache3.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4.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microsoft.com/office/2007/relationships/slicerCache" Target="slicerCaches/slicerCache6.xml"/><Relationship Id="rId34" Type="http://schemas.microsoft.com/office/2007/relationships/slicerCache" Target="slicerCaches/slicerCache1.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7" Type="http://schemas.openxmlformats.org/officeDocument/2006/relationships/worksheet" Target="worksheets/sheet7.xml"/><Relationship Id="rId71" Type="http://schemas.openxmlformats.org/officeDocument/2006/relationships/customXml" Target="../customXml/item24.xml"/><Relationship Id="rId2" Type="http://schemas.openxmlformats.org/officeDocument/2006/relationships/worksheet" Target="worksheets/sheet2.xml"/><Relationship Id="rId29" Type="http://schemas.openxmlformats.org/officeDocument/2006/relationships/pivotCacheDefinition" Target="pivotCache/pivotCacheDefinition12.xml"/><Relationship Id="rId24" Type="http://schemas.openxmlformats.org/officeDocument/2006/relationships/pivotCacheDefinition" Target="pivotCache/pivotCacheDefinition7.xml"/><Relationship Id="rId40" Type="http://schemas.microsoft.com/office/2007/relationships/slicerCache" Target="slicerCaches/slicerCache7.xml"/><Relationship Id="rId45" Type="http://schemas.openxmlformats.org/officeDocument/2006/relationships/sheetMetadata" Target="metadata.xml"/><Relationship Id="rId66" Type="http://schemas.openxmlformats.org/officeDocument/2006/relationships/customXml" Target="../customXml/item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213360</xdr:colOff>
          <xdr:row>3</xdr:row>
          <xdr:rowOff>45720</xdr:rowOff>
        </xdr:from>
        <xdr:to>
          <xdr:col>2</xdr:col>
          <xdr:colOff>533400</xdr:colOff>
          <xdr:row>3</xdr:row>
          <xdr:rowOff>304800</xdr:rowOff>
        </xdr:to>
        <xdr:sp macro="" textlink="">
          <xdr:nvSpPr>
            <xdr:cNvPr id="221185" name="CheckBox1" hidden="1">
              <a:extLst>
                <a:ext uri="{63B3BB69-23CF-44E3-9099-C40C66FF867C}">
                  <a14:compatExt spid="_x0000_s221185"/>
                </a:ext>
                <a:ext uri="{FF2B5EF4-FFF2-40B4-BE49-F238E27FC236}">
                  <a16:creationId xmlns:a16="http://schemas.microsoft.com/office/drawing/2014/main" id="{00000000-0008-0000-0100-0000016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205740</xdr:colOff>
          <xdr:row>4</xdr:row>
          <xdr:rowOff>30480</xdr:rowOff>
        </xdr:from>
        <xdr:to>
          <xdr:col>2</xdr:col>
          <xdr:colOff>525780</xdr:colOff>
          <xdr:row>4</xdr:row>
          <xdr:rowOff>289560</xdr:rowOff>
        </xdr:to>
        <xdr:sp macro="" textlink="">
          <xdr:nvSpPr>
            <xdr:cNvPr id="221186" name="CheckBox2" hidden="1">
              <a:extLst>
                <a:ext uri="{63B3BB69-23CF-44E3-9099-C40C66FF867C}">
                  <a14:compatExt spid="_x0000_s221186"/>
                </a:ext>
                <a:ext uri="{FF2B5EF4-FFF2-40B4-BE49-F238E27FC236}">
                  <a16:creationId xmlns:a16="http://schemas.microsoft.com/office/drawing/2014/main" id="{95DCB5F6-25B3-CBE8-17C4-D07BB2D346E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198120</xdr:colOff>
          <xdr:row>5</xdr:row>
          <xdr:rowOff>53340</xdr:rowOff>
        </xdr:from>
        <xdr:to>
          <xdr:col>2</xdr:col>
          <xdr:colOff>518160</xdr:colOff>
          <xdr:row>5</xdr:row>
          <xdr:rowOff>312420</xdr:rowOff>
        </xdr:to>
        <xdr:sp macro="" textlink="">
          <xdr:nvSpPr>
            <xdr:cNvPr id="221187" name="CheckBox3" hidden="1">
              <a:extLst>
                <a:ext uri="{63B3BB69-23CF-44E3-9099-C40C66FF867C}">
                  <a14:compatExt spid="_x0000_s221187"/>
                </a:ext>
                <a:ext uri="{FF2B5EF4-FFF2-40B4-BE49-F238E27FC236}">
                  <a16:creationId xmlns:a16="http://schemas.microsoft.com/office/drawing/2014/main" id="{2079B540-2F62-69E4-F3D7-D4E46D74A55A}"/>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8</xdr:col>
      <xdr:colOff>274320</xdr:colOff>
      <xdr:row>13</xdr:row>
      <xdr:rowOff>175261</xdr:rowOff>
    </xdr:from>
    <xdr:to>
      <xdr:col>9</xdr:col>
      <xdr:colOff>1493520</xdr:colOff>
      <xdr:row>19</xdr:row>
      <xdr:rowOff>251461</xdr:rowOff>
    </xdr:to>
    <mc:AlternateContent xmlns:mc="http://schemas.openxmlformats.org/markup-compatibility/2006" xmlns:a14="http://schemas.microsoft.com/office/drawing/2010/main">
      <mc:Choice Requires="a14">
        <xdr:graphicFrame macro="">
          <xdr:nvGraphicFramePr>
            <xdr:cNvPr id="4" name="Es2 5">
              <a:extLst>
                <a:ext uri="{FF2B5EF4-FFF2-40B4-BE49-F238E27FC236}">
                  <a16:creationId xmlns:a16="http://schemas.microsoft.com/office/drawing/2014/main" id="{00000000-0008-0000-3300-000004000000}"/>
                </a:ext>
              </a:extLst>
            </xdr:cNvPr>
            <xdr:cNvGraphicFramePr/>
          </xdr:nvGraphicFramePr>
          <xdr:xfrm>
            <a:off x="0" y="0"/>
            <a:ext cx="0" cy="0"/>
          </xdr:xfrm>
          <a:graphic>
            <a:graphicData uri="http://schemas.microsoft.com/office/drawing/2010/slicer">
              <sle:slicer xmlns:sle="http://schemas.microsoft.com/office/drawing/2010/slicer" name="Es2 5"/>
            </a:graphicData>
          </a:graphic>
        </xdr:graphicFrame>
      </mc:Choice>
      <mc:Fallback xmlns="">
        <xdr:sp macro="" textlink="">
          <xdr:nvSpPr>
            <xdr:cNvPr id="0" name=""/>
            <xdr:cNvSpPr>
              <a:spLocks noTextEdit="1"/>
            </xdr:cNvSpPr>
          </xdr:nvSpPr>
          <xdr:spPr>
            <a:xfrm>
              <a:off x="10965180" y="2628901"/>
              <a:ext cx="1828800"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1325880</xdr:colOff>
          <xdr:row>4</xdr:row>
          <xdr:rowOff>53340</xdr:rowOff>
        </xdr:from>
        <xdr:to>
          <xdr:col>4</xdr:col>
          <xdr:colOff>822960</xdr:colOff>
          <xdr:row>11</xdr:row>
          <xdr:rowOff>121920</xdr:rowOff>
        </xdr:to>
        <xdr:pic>
          <xdr:nvPicPr>
            <xdr:cNvPr id="7" name="Picture 6">
              <a:extLst>
                <a:ext uri="{FF2B5EF4-FFF2-40B4-BE49-F238E27FC236}">
                  <a16:creationId xmlns:a16="http://schemas.microsoft.com/office/drawing/2014/main" id="{00000000-0008-0000-3300-000007000000}"/>
                </a:ext>
              </a:extLst>
            </xdr:cNvPr>
            <xdr:cNvPicPr>
              <a:picLocks noChangeAspect="1" noChangeArrowheads="1"/>
              <a:extLst>
                <a:ext uri="{84589F7E-364E-4C9E-8A38-B11213B215E9}">
                  <a14:cameraTool cellRange="'SP2D 1 DIPA'!$I$3:$N$8" spid="_x0000_s161913"/>
                </a:ext>
              </a:extLst>
            </xdr:cNvPicPr>
          </xdr:nvPicPr>
          <xdr:blipFill>
            <a:blip xmlns:r="http://schemas.openxmlformats.org/officeDocument/2006/relationships" r:embed="rId1"/>
            <a:srcRect/>
            <a:stretch>
              <a:fillRect/>
            </a:stretch>
          </xdr:blipFill>
          <xdr:spPr bwMode="auto">
            <a:xfrm>
              <a:off x="1325880" y="861060"/>
              <a:ext cx="7307580" cy="1348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4</xdr:col>
      <xdr:colOff>114300</xdr:colOff>
      <xdr:row>0</xdr:row>
      <xdr:rowOff>76201</xdr:rowOff>
    </xdr:from>
    <xdr:to>
      <xdr:col>7</xdr:col>
      <xdr:colOff>259080</xdr:colOff>
      <xdr:row>5</xdr:row>
      <xdr:rowOff>53340</xdr:rowOff>
    </xdr:to>
    <mc:AlternateContent xmlns:mc="http://schemas.openxmlformats.org/markup-compatibility/2006">
      <mc:Choice xmlns:a14="http://schemas.microsoft.com/office/drawing/2010/main" Requires="a14">
        <xdr:graphicFrame macro="">
          <xdr:nvGraphicFramePr>
            <xdr:cNvPr id="2" name="Es2">
              <a:extLst>
                <a:ext uri="{FF2B5EF4-FFF2-40B4-BE49-F238E27FC236}">
                  <a16:creationId xmlns:a16="http://schemas.microsoft.com/office/drawing/2014/main" id="{5E2D18CA-C02E-3969-1793-FED498ACED1F}"/>
                </a:ext>
              </a:extLst>
            </xdr:cNvPr>
            <xdr:cNvGraphicFramePr/>
          </xdr:nvGraphicFramePr>
          <xdr:xfrm>
            <a:off x="0" y="0"/>
            <a:ext cx="0" cy="0"/>
          </xdr:xfrm>
          <a:graphic>
            <a:graphicData uri="http://schemas.microsoft.com/office/drawing/2010/slicer">
              <sle:slicer xmlns:sle="http://schemas.microsoft.com/office/drawing/2010/slicer" name="Es2"/>
            </a:graphicData>
          </a:graphic>
        </xdr:graphicFrame>
      </mc:Choice>
      <mc:Fallback>
        <xdr:sp macro="" textlink="">
          <xdr:nvSpPr>
            <xdr:cNvPr id="0" name=""/>
            <xdr:cNvSpPr>
              <a:spLocks noTextEdit="1"/>
            </xdr:cNvSpPr>
          </xdr:nvSpPr>
          <xdr:spPr>
            <a:xfrm>
              <a:off x="10256520" y="76201"/>
              <a:ext cx="2705100" cy="9372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114300</xdr:colOff>
      <xdr:row>0</xdr:row>
      <xdr:rowOff>76201</xdr:rowOff>
    </xdr:from>
    <xdr:to>
      <xdr:col>7</xdr:col>
      <xdr:colOff>259080</xdr:colOff>
      <xdr:row>5</xdr:row>
      <xdr:rowOff>53340</xdr:rowOff>
    </xdr:to>
    <mc:AlternateContent xmlns:mc="http://schemas.openxmlformats.org/markup-compatibility/2006">
      <mc:Choice xmlns:a14="http://schemas.microsoft.com/office/drawing/2010/main" Requires="a14">
        <xdr:graphicFrame macro="">
          <xdr:nvGraphicFramePr>
            <xdr:cNvPr id="2" name="Es2 1">
              <a:extLst>
                <a:ext uri="{FF2B5EF4-FFF2-40B4-BE49-F238E27FC236}">
                  <a16:creationId xmlns:a16="http://schemas.microsoft.com/office/drawing/2014/main" id="{6E5B669B-5318-4CFE-ABA1-C7320A5E76C1}"/>
                </a:ext>
              </a:extLst>
            </xdr:cNvPr>
            <xdr:cNvGraphicFramePr/>
          </xdr:nvGraphicFramePr>
          <xdr:xfrm>
            <a:off x="0" y="0"/>
            <a:ext cx="0" cy="0"/>
          </xdr:xfrm>
          <a:graphic>
            <a:graphicData uri="http://schemas.microsoft.com/office/drawing/2010/slicer">
              <sle:slicer xmlns:sle="http://schemas.microsoft.com/office/drawing/2010/slicer" name="Es2 1"/>
            </a:graphicData>
          </a:graphic>
        </xdr:graphicFrame>
      </mc:Choice>
      <mc:Fallback>
        <xdr:sp macro="" textlink="">
          <xdr:nvSpPr>
            <xdr:cNvPr id="0" name=""/>
            <xdr:cNvSpPr>
              <a:spLocks noTextEdit="1"/>
            </xdr:cNvSpPr>
          </xdr:nvSpPr>
          <xdr:spPr>
            <a:xfrm>
              <a:off x="6339840" y="76201"/>
              <a:ext cx="2705100" cy="9372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45720</xdr:colOff>
      <xdr:row>4</xdr:row>
      <xdr:rowOff>152401</xdr:rowOff>
    </xdr:from>
    <xdr:to>
      <xdr:col>7</xdr:col>
      <xdr:colOff>487680</xdr:colOff>
      <xdr:row>11</xdr:row>
      <xdr:rowOff>60961</xdr:rowOff>
    </xdr:to>
    <mc:AlternateContent xmlns:mc="http://schemas.openxmlformats.org/markup-compatibility/2006">
      <mc:Choice xmlns:a14="http://schemas.microsoft.com/office/drawing/2010/main" Requires="a14">
        <xdr:graphicFrame macro="">
          <xdr:nvGraphicFramePr>
            <xdr:cNvPr id="2" name="Es2 8">
              <a:extLst>
                <a:ext uri="{FF2B5EF4-FFF2-40B4-BE49-F238E27FC236}">
                  <a16:creationId xmlns:a16="http://schemas.microsoft.com/office/drawing/2014/main" id="{33ADE540-D48A-4517-A7D4-55A2D1B9D5FC}"/>
                </a:ext>
              </a:extLst>
            </xdr:cNvPr>
            <xdr:cNvGraphicFramePr/>
          </xdr:nvGraphicFramePr>
          <xdr:xfrm>
            <a:off x="0" y="0"/>
            <a:ext cx="0" cy="0"/>
          </xdr:xfrm>
          <a:graphic>
            <a:graphicData uri="http://schemas.microsoft.com/office/drawing/2010/slicer">
              <sle:slicer xmlns:sle="http://schemas.microsoft.com/office/drawing/2010/slicer" name="Es2 8"/>
            </a:graphicData>
          </a:graphic>
        </xdr:graphicFrame>
      </mc:Choice>
      <mc:Fallback>
        <xdr:sp macro="" textlink="">
          <xdr:nvSpPr>
            <xdr:cNvPr id="0" name=""/>
            <xdr:cNvSpPr>
              <a:spLocks noTextEdit="1"/>
            </xdr:cNvSpPr>
          </xdr:nvSpPr>
          <xdr:spPr>
            <a:xfrm>
              <a:off x="8907780" y="960121"/>
              <a:ext cx="1828800"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0</xdr:col>
          <xdr:colOff>1325880</xdr:colOff>
          <xdr:row>4</xdr:row>
          <xdr:rowOff>53340</xdr:rowOff>
        </xdr:from>
        <xdr:to>
          <xdr:col>4</xdr:col>
          <xdr:colOff>716280</xdr:colOff>
          <xdr:row>11</xdr:row>
          <xdr:rowOff>121920</xdr:rowOff>
        </xdr:to>
        <xdr:pic>
          <xdr:nvPicPr>
            <xdr:cNvPr id="3" name="Picture 2">
              <a:extLst>
                <a:ext uri="{FF2B5EF4-FFF2-40B4-BE49-F238E27FC236}">
                  <a16:creationId xmlns:a16="http://schemas.microsoft.com/office/drawing/2014/main" id="{F0E90BD8-96BC-42C2-98D0-C87CF3A2D139}"/>
                </a:ext>
              </a:extLst>
            </xdr:cNvPr>
            <xdr:cNvPicPr>
              <a:picLocks noChangeAspect="1" noChangeArrowheads="1"/>
              <a:extLst>
                <a:ext uri="{84589F7E-364E-4C9E-8A38-B11213B215E9}">
                  <a14:cameraTool cellRange="'SP2D 1 DIPA'!$I$3:$N$8" spid="_x0000_s217107"/>
                </a:ext>
              </a:extLst>
            </xdr:cNvPicPr>
          </xdr:nvPicPr>
          <xdr:blipFill>
            <a:blip xmlns:r="http://schemas.openxmlformats.org/officeDocument/2006/relationships" r:embed="rId1"/>
            <a:srcRect/>
            <a:stretch>
              <a:fillRect/>
            </a:stretch>
          </xdr:blipFill>
          <xdr:spPr bwMode="auto">
            <a:xfrm>
              <a:off x="1325880" y="861060"/>
              <a:ext cx="7307580" cy="1348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6</xdr:col>
      <xdr:colOff>358140</xdr:colOff>
      <xdr:row>13</xdr:row>
      <xdr:rowOff>137161</xdr:rowOff>
    </xdr:from>
    <xdr:to>
      <xdr:col>9</xdr:col>
      <xdr:colOff>365760</xdr:colOff>
      <xdr:row>20</xdr:row>
      <xdr:rowOff>30481</xdr:rowOff>
    </xdr:to>
    <mc:AlternateContent xmlns:mc="http://schemas.openxmlformats.org/markup-compatibility/2006" xmlns:a14="http://schemas.microsoft.com/office/drawing/2010/main">
      <mc:Choice Requires="a14">
        <xdr:graphicFrame macro="">
          <xdr:nvGraphicFramePr>
            <xdr:cNvPr id="2" name="Es2 6">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microsoft.com/office/drawing/2010/slicer">
              <sle:slicer xmlns:sle="http://schemas.microsoft.com/office/drawing/2010/slicer" name="Es2 6"/>
            </a:graphicData>
          </a:graphic>
        </xdr:graphicFrame>
      </mc:Choice>
      <mc:Fallback xmlns="">
        <xdr:sp macro="" textlink="">
          <xdr:nvSpPr>
            <xdr:cNvPr id="0" name=""/>
            <xdr:cNvSpPr>
              <a:spLocks noTextEdit="1"/>
            </xdr:cNvSpPr>
          </xdr:nvSpPr>
          <xdr:spPr>
            <a:xfrm>
              <a:off x="10683240" y="2590801"/>
              <a:ext cx="1828800"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1546860</xdr:colOff>
          <xdr:row>3</xdr:row>
          <xdr:rowOff>175260</xdr:rowOff>
        </xdr:from>
        <xdr:to>
          <xdr:col>4</xdr:col>
          <xdr:colOff>198120</xdr:colOff>
          <xdr:row>11</xdr:row>
          <xdr:rowOff>60960</xdr:rowOff>
        </xdr:to>
        <xdr:pic>
          <xdr:nvPicPr>
            <xdr:cNvPr id="5" name="Picture 4">
              <a:extLst>
                <a:ext uri="{FF2B5EF4-FFF2-40B4-BE49-F238E27FC236}">
                  <a16:creationId xmlns:a16="http://schemas.microsoft.com/office/drawing/2014/main" id="{00000000-0008-0000-3500-000005000000}"/>
                </a:ext>
              </a:extLst>
            </xdr:cNvPr>
            <xdr:cNvPicPr>
              <a:picLocks noChangeAspect="1" noChangeArrowheads="1"/>
              <a:extLst>
                <a:ext uri="{84589F7E-364E-4C9E-8A38-B11213B215E9}">
                  <a14:cameraTool cellRange="'SP2D 1 DIPA'!$I$3:$N$8" spid="_x0000_s199800"/>
                </a:ext>
              </a:extLst>
            </xdr:cNvPicPr>
          </xdr:nvPicPr>
          <xdr:blipFill>
            <a:blip xmlns:r="http://schemas.openxmlformats.org/officeDocument/2006/relationships" r:embed="rId1"/>
            <a:srcRect/>
            <a:stretch>
              <a:fillRect/>
            </a:stretch>
          </xdr:blipFill>
          <xdr:spPr bwMode="auto">
            <a:xfrm>
              <a:off x="1546860" y="800100"/>
              <a:ext cx="7307580" cy="1348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274320</xdr:colOff>
      <xdr:row>10</xdr:row>
      <xdr:rowOff>175261</xdr:rowOff>
    </xdr:from>
    <xdr:to>
      <xdr:col>9</xdr:col>
      <xdr:colOff>1493520</xdr:colOff>
      <xdr:row>16</xdr:row>
      <xdr:rowOff>83821</xdr:rowOff>
    </xdr:to>
    <mc:AlternateContent xmlns:mc="http://schemas.openxmlformats.org/markup-compatibility/2006" xmlns:a14="http://schemas.microsoft.com/office/drawing/2010/main">
      <mc:Choice Requires="a14">
        <xdr:graphicFrame macro="">
          <xdr:nvGraphicFramePr>
            <xdr:cNvPr id="2" name="Es2 7">
              <a:extLst>
                <a:ext uri="{FF2B5EF4-FFF2-40B4-BE49-F238E27FC236}">
                  <a16:creationId xmlns:a16="http://schemas.microsoft.com/office/drawing/2014/main" id="{00000000-0008-0000-3600-000002000000}"/>
                </a:ext>
              </a:extLst>
            </xdr:cNvPr>
            <xdr:cNvGraphicFramePr/>
          </xdr:nvGraphicFramePr>
          <xdr:xfrm>
            <a:off x="0" y="0"/>
            <a:ext cx="0" cy="0"/>
          </xdr:xfrm>
          <a:graphic>
            <a:graphicData uri="http://schemas.microsoft.com/office/drawing/2010/slicer">
              <sle:slicer xmlns:sle="http://schemas.microsoft.com/office/drawing/2010/slicer" name="Es2 7"/>
            </a:graphicData>
          </a:graphic>
        </xdr:graphicFrame>
      </mc:Choice>
      <mc:Fallback xmlns="">
        <xdr:sp macro="" textlink="">
          <xdr:nvSpPr>
            <xdr:cNvPr id="0" name=""/>
            <xdr:cNvSpPr>
              <a:spLocks noTextEdit="1"/>
            </xdr:cNvSpPr>
          </xdr:nvSpPr>
          <xdr:spPr>
            <a:xfrm>
              <a:off x="12306300" y="2004061"/>
              <a:ext cx="1828800"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68580</xdr:colOff>
          <xdr:row>3</xdr:row>
          <xdr:rowOff>7620</xdr:rowOff>
        </xdr:from>
        <xdr:to>
          <xdr:col>3</xdr:col>
          <xdr:colOff>701040</xdr:colOff>
          <xdr:row>10</xdr:row>
          <xdr:rowOff>68580</xdr:rowOff>
        </xdr:to>
        <xdr:pic>
          <xdr:nvPicPr>
            <xdr:cNvPr id="3" name="Picture 2">
              <a:extLst>
                <a:ext uri="{FF2B5EF4-FFF2-40B4-BE49-F238E27FC236}">
                  <a16:creationId xmlns:a16="http://schemas.microsoft.com/office/drawing/2014/main" id="{00000000-0008-0000-3600-000003000000}"/>
                </a:ext>
              </a:extLst>
            </xdr:cNvPr>
            <xdr:cNvPicPr>
              <a:picLocks noChangeAspect="1" noChangeArrowheads="1"/>
              <a:extLst>
                <a:ext uri="{84589F7E-364E-4C9E-8A38-B11213B215E9}">
                  <a14:cameraTool cellRange="'SP2D 1 DIPA'!$A$3:$G$8" spid="_x0000_s200821"/>
                </a:ext>
              </a:extLst>
            </xdr:cNvPicPr>
          </xdr:nvPicPr>
          <xdr:blipFill>
            <a:blip xmlns:r="http://schemas.openxmlformats.org/officeDocument/2006/relationships" r:embed="rId1"/>
            <a:srcRect/>
            <a:stretch>
              <a:fillRect/>
            </a:stretch>
          </xdr:blipFill>
          <xdr:spPr bwMode="auto">
            <a:xfrm>
              <a:off x="68580" y="556260"/>
              <a:ext cx="8785860" cy="13411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2</xdr:col>
      <xdr:colOff>472440</xdr:colOff>
      <xdr:row>2</xdr:row>
      <xdr:rowOff>38101</xdr:rowOff>
    </xdr:from>
    <xdr:to>
      <xdr:col>5</xdr:col>
      <xdr:colOff>0</xdr:colOff>
      <xdr:row>4</xdr:row>
      <xdr:rowOff>106680</xdr:rowOff>
    </xdr:to>
    <mc:AlternateContent xmlns:mc="http://schemas.openxmlformats.org/markup-compatibility/2006">
      <mc:Choice xmlns:a14="http://schemas.microsoft.com/office/drawing/2010/main" Requires="a14">
        <xdr:graphicFrame macro="">
          <xdr:nvGraphicFramePr>
            <xdr:cNvPr id="2" name="Es2 2">
              <a:extLst>
                <a:ext uri="{FF2B5EF4-FFF2-40B4-BE49-F238E27FC236}">
                  <a16:creationId xmlns:a16="http://schemas.microsoft.com/office/drawing/2014/main" id="{E869EBA4-8575-40DF-B017-D258ADCD6721}"/>
                </a:ext>
              </a:extLst>
            </xdr:cNvPr>
            <xdr:cNvGraphicFramePr/>
          </xdr:nvGraphicFramePr>
          <xdr:xfrm>
            <a:off x="0" y="0"/>
            <a:ext cx="0" cy="0"/>
          </xdr:xfrm>
          <a:graphic>
            <a:graphicData uri="http://schemas.microsoft.com/office/drawing/2010/slicer">
              <sle:slicer xmlns:sle="http://schemas.microsoft.com/office/drawing/2010/slicer" name="Es2 2"/>
            </a:graphicData>
          </a:graphic>
        </xdr:graphicFrame>
      </mc:Choice>
      <mc:Fallback>
        <xdr:sp macro="" textlink="">
          <xdr:nvSpPr>
            <xdr:cNvPr id="0" name=""/>
            <xdr:cNvSpPr>
              <a:spLocks noTextEdit="1"/>
            </xdr:cNvSpPr>
          </xdr:nvSpPr>
          <xdr:spPr>
            <a:xfrm>
              <a:off x="2545080" y="373381"/>
              <a:ext cx="6644640" cy="403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021/pusdik/Monitoring%20Realisasi%20SP2D%20DIPA%20Revisi%206.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BACK\PUSDIK\2023\Github\TA.2023\MONITORING%20REALISASI%20DIPA1.xlsm" TargetMode="External"/><Relationship Id="rId1" Type="http://schemas.openxmlformats.org/officeDocument/2006/relationships/externalLinkPath" Target="MONITORING%20REALISASI%20DIPA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SAS"/>
      <sheetName val="Rekap Per Akun"/>
      <sheetName val="Restore SP2D"/>
      <sheetName val="Sheet1"/>
      <sheetName val="Sheet2"/>
      <sheetName val="Referensi"/>
      <sheetName val="IKPA"/>
      <sheetName val="DIPA_AW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C2">
            <v>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PA4_PUSDIK (2)"/>
      <sheetName val="Setting Database"/>
      <sheetName val="Setting App"/>
      <sheetName val="2023 vs 2022"/>
      <sheetName val="ROK"/>
      <sheetName val="DIPA Awal Pusdik"/>
      <sheetName val="Dashboard"/>
      <sheetName val="DIPA Revisi 3"/>
      <sheetName val="SPAN vs SAKTI"/>
      <sheetName val="Pagu dan Realisasi TA. 2022"/>
      <sheetName val="RKAKL 1 DIPA"/>
      <sheetName val="Sheet10"/>
      <sheetName val="Detil RKAKL"/>
      <sheetName val="dbPOK 1DIPA"/>
      <sheetName val="Ref Grup Detil"/>
      <sheetName val="Laporan Cetak POK"/>
      <sheetName val="db 2022 vs 2023"/>
      <sheetName val="Pagu TA. 2022"/>
      <sheetName val="Semula Menjadi"/>
      <sheetName val="DIPA Rev 7 Plus Gaji"/>
      <sheetName val="Rencana GUP dan LS"/>
      <sheetName val="SP2D ON"/>
      <sheetName val="Pagu Per Jenis Akun2"/>
      <sheetName val="PERAKUN"/>
      <sheetName val="GUP TUP"/>
      <sheetName val="SP2D"/>
      <sheetName val="PivotSP2D"/>
      <sheetName val="Matrik Percepatan Realisasi"/>
      <sheetName val="Laporan ke KABAG"/>
      <sheetName val="Lap FA Detil + Gaji"/>
      <sheetName val="Sisa SP2D + Fisik"/>
      <sheetName val="Pagu dan Sisa SP2D"/>
      <sheetName val="Sisa Per Status Akun"/>
      <sheetName val="Sisa Per Bidang"/>
      <sheetName val="Laporan Per Akun + Fisik"/>
      <sheetName val="Laporan Fisik"/>
      <sheetName val="SPP LS"/>
      <sheetName val="Sheet6"/>
      <sheetName val="SP2D_NEW"/>
      <sheetName val="FA Detil"/>
      <sheetName val="SPAN vs SAKTI (Tanpa Gaji)"/>
      <sheetName val="SPAN vs SAKTI (Plus Gaji)"/>
      <sheetName val="Proyeksi des (non Gaji)"/>
      <sheetName val="Proyeksi des (Plus Gaji)"/>
      <sheetName val="Rencana Realisasi"/>
      <sheetName val="Laporan Per Akun"/>
      <sheetName val="Buat Evaluasi"/>
      <sheetName val="Realisasi Pusdik Versi Ses"/>
      <sheetName val="Sheet4"/>
      <sheetName val="SP2D_New Per Bulan"/>
      <sheetName val="Realisasi Per Bulan"/>
      <sheetName val="Pivot SPP"/>
      <sheetName val="Lampiran SPP"/>
      <sheetName val="SP2D OMSPAN"/>
      <sheetName val="Sheet3"/>
      <sheetName val="DBSPBY"/>
      <sheetName val="Sheet2"/>
      <sheetName val="Sheet7"/>
      <sheetName val="Sheet1"/>
      <sheetName val="MonSPPSPMSP2D"/>
      <sheetName val="Target"/>
      <sheetName val="IKU Subkomp"/>
      <sheetName val="FA Detil 16 Segmen"/>
      <sheetName val="IKU"/>
      <sheetName val="Ref_IKU"/>
      <sheetName val="Referensi"/>
      <sheetName val="SAKTI-Monitoring SPP"/>
      <sheetName val="Arsip SPP"/>
      <sheetName val="Sheet9"/>
      <sheetName val="pvtKarwas"/>
      <sheetName val="Karwas"/>
      <sheetName val="Hal3DIPA Detil"/>
      <sheetName val="SP2D Gaji"/>
      <sheetName val="PER BULAN"/>
      <sheetName val="Real SPAN vs SAKTI (Tanpa Gaji)"/>
      <sheetName val="Real SPAN vs SAKTI (Plus Gaji)"/>
      <sheetName val="DIPA3"/>
      <sheetName val="HistoryDIPA"/>
    </sheetNames>
    <sheetDataSet>
      <sheetData sheetId="0"/>
      <sheetData sheetId="1">
        <row r="15">
          <cell r="B15" t="str">
            <v>04 Januari 2022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51157404" backgroundQuery="1" createdVersion="8" refreshedVersion="8" minRefreshableVersion="3" recordCount="0" supportSubquery="1" supportAdvancedDrill="1" xr:uid="{8F521166-5966-4A86-B53C-619007559356}">
  <cacheSource type="external" connectionId="5"/>
  <cacheFields count="8">
    <cacheField name="[FA_Detil_16_SP2D].[Nama Satker].[Nama Satker]" caption="Nama Satker" numFmtId="0" hierarchy="5" level="1">
      <sharedItems count="1">
        <s v="SEKRETARIAT BADAN RISET DAN SUMBERDAYA MANUSIA KELAUTAN DAN PERIKANAN"/>
      </sharedItems>
    </cacheField>
    <cacheField name="[FA_Detil_16_SP2D].[Es2].[Es2]" caption="Es2" numFmtId="0" hierarchy="37" level="1">
      <sharedItems count="3">
        <s v="Pusat Pelatihan dan Penyuluhan KP"/>
        <s v="Pusat Pendidikan KP"/>
        <s v="Sekretariat BRSDM KP"/>
      </sharedItems>
    </cacheField>
    <cacheField name="[Measures].[Sum of Pagu Revisi]" caption="Sum of Pagu Revisi" numFmtId="0" hierarchy="108" level="32767"/>
    <cacheField name="[Measures].[Sum of Lock Pagu]" caption="Sum of Lock Pagu" numFmtId="0" hierarchy="111" level="32767"/>
    <cacheField name="[Measures].[Sum of S.d Periode]" caption="Sum of S.d Periode" numFmtId="0" hierarchy="109" level="32767"/>
    <cacheField name="[Measures].[% Real]" caption="% Real" numFmtId="0" hierarchy="97" level="32767"/>
    <cacheField name="[Measures].[Sum of Sisa 2]" caption="Sum of Sisa 2" numFmtId="0" hierarchy="110" level="32767"/>
    <cacheField name="[Measures].[% SisaSP2D]" caption="% SisaSP2D" numFmtId="0" hierarchy="98" level="32767"/>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2" memberValueDatatype="130" unbalanced="0">
      <fieldsUsage count="2">
        <fieldUsage x="-1"/>
        <fieldUsage x="0"/>
      </fieldsUsage>
    </cacheHierarchy>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5"/>
      </fieldsUsage>
    </cacheHierarchy>
    <cacheHierarchy uniqueName="[Measures].[% SisaSP2D]" caption="% SisaSP2D" measure="1" displayFolder="" measureGroup="FA_Detil_16_SP2D" count="0" oneField="1">
      <fieldsUsage count="1">
        <fieldUsage x="7"/>
      </fieldsUsage>
    </cacheHierarchy>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oneField="1" hidden="1">
      <fieldsUsage count="1">
        <fieldUsage x="6"/>
      </fieldsUsage>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54745368" backgroundQuery="1" createdVersion="8" refreshedVersion="8" minRefreshableVersion="3" recordCount="0" supportSubquery="1" supportAdvancedDrill="1" xr:uid="{CDCCF7C0-37D2-4C47-AED0-578A2183DD33}">
  <cacheSource type="external" connectionId="5"/>
  <cacheFields count="7">
    <cacheField name="[FA_Detil_16_SP2D].[Nama Satker].[Nama Satker]" caption="Nama Satker" numFmtId="0" hierarchy="5" level="1">
      <sharedItems count="1">
        <s v="SEKRETARIAT BADAN RISET DAN SUMBERDAYA MANUSIA KELAUTAN DAN PERIKANAN"/>
      </sharedItems>
    </cacheField>
    <cacheField name="[FA_Detil_16_SP2D].[Es2].[Es2]" caption="Es2" numFmtId="0" hierarchy="37" level="1">
      <sharedItems count="3">
        <s v="Pusat Pelatihan dan Penyuluhan KP"/>
        <s v="Pusat Pendidikan KP"/>
        <s v="Sekretariat BRSDM KP"/>
      </sharedItems>
    </cacheField>
    <cacheField name="[Measures].[Sum of Pagu Revisi]" caption="Sum of Pagu Revisi" numFmtId="0" hierarchy="108" level="32767"/>
    <cacheField name="[Measures].[Sum of S.d Periode]" caption="Sum of S.d Periode" numFmtId="0" hierarchy="109" level="32767"/>
    <cacheField name="[Measures].[% Real]" caption="% Real" numFmtId="0" hierarchy="97" level="32767"/>
    <cacheField name="[Measures].[Sisa Non Lock Pagu]" caption="Sisa Non Lock Pagu" numFmtId="0" hierarchy="99" level="32767"/>
    <cacheField name="[Measures].[% Sisa Non Lock]" caption="% Sisa Non Lock" numFmtId="0" hierarchy="100" level="32767"/>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2" memberValueDatatype="130" unbalanced="0">
      <fieldsUsage count="2">
        <fieldUsage x="-1"/>
        <fieldUsage x="0"/>
      </fieldsUsage>
    </cacheHierarchy>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4"/>
      </fieldsUsage>
    </cacheHierarchy>
    <cacheHierarchy uniqueName="[Measures].[% SisaSP2D]" caption="% SisaSP2D" measure="1" displayFolder="" measureGroup="FA_Detil_16_SP2D" count="0"/>
    <cacheHierarchy uniqueName="[Measures].[Sisa Non Lock Pagu]" caption="Sisa Non Lock Pagu" measure="1" displayFolder="" measureGroup="FA_Detil_16_SP2D" count="0" oneField="1">
      <fieldsUsage count="1">
        <fieldUsage x="5"/>
      </fieldsUsage>
    </cacheHierarchy>
    <cacheHierarchy uniqueName="[Measures].[% Sisa Non Lock]" caption="% Sisa Non Lock" measure="1" displayFolder="" measureGroup="FA_Detil_16_SP2D" count="0" oneField="1">
      <fieldsUsage count="1">
        <fieldUsage x="6"/>
      </fieldsUsage>
    </cacheHierarchy>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62500003" backgroundQuery="1" createdVersion="8" refreshedVersion="8" minRefreshableVersion="3" recordCount="0" supportSubquery="1" supportAdvancedDrill="1" xr:uid="{A31BF103-3DCA-4F36-B6BB-F06CDD3A5D7B}">
  <cacheSource type="external" connectionId="5"/>
  <cacheFields count="14">
    <cacheField name="[Measures].[Sum of Pagu Revisi]" caption="Sum of Pagu Revisi" numFmtId="0" hierarchy="108" level="32767"/>
    <cacheField name="[Measures].[Sum of S.d Periode]" caption="Sum of S.d Periode" numFmtId="0" hierarchy="109" level="32767"/>
    <cacheField name="[FA_Detil_16_SP2D].[Nama Komponen].[Nama Komponen]" caption="Nama Komponen" numFmtId="0" hierarchy="15" level="1">
      <sharedItems count="16">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1. Aparatur KKP yang Diberikan Beasiswa"/>
        <s v="301. Pelayanan Perencanaan dan Penganggaran Internal Pendidikan Kelautan"/>
        <s v="302. Aparatur KKP yang Diberikan Izin Belajar"/>
        <s v="306. Pelayanan Kerja Sama Pendidikan Kelautan dan Perikanan"/>
        <s v="001. Gaji dan Tunjangan"/>
        <s v="002. Operasional dan Pemeliharaan Kantor"/>
        <s v="301. Sarana Teknologi Informasi dan Komunikasi (TIK) Pendidikan Kelautan dan Perikanan"/>
        <s v="303. Peralatan Fasilitas Perkantoran Pendidikan Kelautan dan Perikanan"/>
      </sharedItems>
    </cacheField>
    <cacheField name="[FA_Detil_16_SP2D].[Nama Subkomponen].[Nama Subkomponen]" caption="Nama Subkomponen" numFmtId="0" hierarchy="17" level="1">
      <sharedItems count="46">
        <s v="A. Pengembangan Kelembagaan Pendidikan KP"/>
        <s v="B. Penyusunan NSPK Kelembagaan Pendidikan"/>
        <s v="F. Penjaminan Mutu Kelembagaan"/>
        <s v="A. Penyiapan Pendidik dan Tenaga Kependidikan"/>
        <s v="B. Evaluasi Beban Kerja Guru dan Dosen"/>
        <s v="A. Bimbingan dan Pembinaan Metode dan Kurikulum"/>
        <s v="B. Penyusunan NSPK Metode dan Kurikulum"/>
        <s v="G. Pembinaan Pelaksanaan Kewirausahaan dan TEFA"/>
        <s v="G. Bimbingan Penelitian Dan Pengabdian Kepada Masyarakat"/>
        <s v="A. NSPK Peserta Didik"/>
        <s v="B. Pengendalian Sarana Prasarana"/>
        <s v="H. Serapan  Lulusan Pendidikan KP"/>
        <s v="A. Monitoring Evaluasi Kinerja Pendidikan KP"/>
        <s v="B. Monitoring Evaluasi Kegiatan dan Anggaran Pendidikan KP dan OII"/>
        <s v="C. Monitoring Evaluasi Penyelenggaraan Pendidikan KP"/>
        <s v="I. Publikasi dan Kehumasan Pusat Pendidikan KP  (OII)"/>
        <s v="A. Laporan Kinerja Lingkup Pendidikan KP"/>
        <s v="A. Tugas Belajar Baru"/>
        <s v="B. Lanjutan Tugas Belajar"/>
        <s v="C. Tugas Belajar Luar Negeri"/>
        <s v="A. Perencanaan Kinerja Pendidikan KP"/>
        <s v="B. Sinkronisasi Kegiatan Pendidikan KP"/>
        <s v="C. Penyusunan Anggaran Pendidikan KP"/>
        <s v="D. Rencana Kerja Pendidikan KP"/>
        <s v="E. Revisi Anggaran Pendidikan KP"/>
        <s v="F. Rapat Kerja Teknis Pendidikan KP"/>
        <s v="A. Aparatur KKP yang Diberikan Izin Belajar"/>
        <s v="A. Kerjasama Pendidikan KP"/>
        <s v="DB. Gaji dan Tunjangan Pusat Pendidikan KP"/>
        <s v="A. Penyusunan Laporan Keuangan dan PIPK"/>
        <s v="B. Penyusunan Sistem Pengendalian Intern Pemerintah (SPIP)"/>
        <s v="C. Verifikasi dan Validasi Pertanggung Jawaban Kegiatan"/>
        <s v="D. Pengelolaan PNBP Lingkup Satuan Pendidikan KP"/>
        <s v="E. Pemutakhiran data Administrasi Keuangan"/>
        <s v="F. Dukungan Kegiatan BRSDMKP"/>
        <s v="GA. Operasional dan Pemeliharaan Kantor Pusat Pendidikan KP"/>
        <s v="GB. Langganan Daya dan Jasa Pusat Pendidikan KP"/>
        <s v="GC. Pemeliharaan Kantor Pusat Pendidikan KP"/>
        <s v="GD. Pembayaran Pelaksanaan Operasional Kantor Pusat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A. Sarana Teknologi Informasi dan Komunikasi"/>
        <s v="A. Peralatan Fasilitas Perkantoran Pendidikan Kelautan dan Perikanan"/>
      </sharedItems>
    </cacheField>
    <cacheField name="[FA_Detil_16_SP2D].[Nama Akun].[Nama Akun]" caption="Nama Akun" numFmtId="0" hierarchy="19" level="1">
      <sharedItems count="29">
        <s v="521211. Belanja Bahan"/>
        <s v="522151. Belanja Jasa Profesi"/>
        <s v="524111. Belanja Perjalanan Dinas Biasa"/>
        <s v="524113. Belanja Perjalanan Dinas Dalam Kota"/>
        <s v="521219. Belanja Barang Non Operasional Lainnya"/>
        <s v="522191. Belanja Jasa Lainnya"/>
        <s v="524119. Belanja Perjalanan Dinas Paket Meeting Luar Kota"/>
        <s v="524211. Belanja Perjalanan Dinas Biasa - Luar Negeri"/>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29. Belanja Uang Makan PNS"/>
        <s v="511151. Belanja Tunjangan Umum PNS"/>
        <s v="512211. Belanja Uang Lembur"/>
        <s v="512411. Belanja Pegawai (Tunjangan Khusus/Kegiatan/Kinerja)"/>
        <s v="521111. Belanja Keperluan Perkantoran"/>
        <s v="521131. Belanja Barang Operasional - Penanganan Pandemi COVID-19"/>
        <s v="521811. Belanja Barang Persediaan Barang Konsumsi"/>
        <s v="521114. Belanja Pengiriman Surat Dinas Pos Pusat"/>
        <s v="522141. Belanja Sewa"/>
        <s v="523121. Belanja Pemeliharaan Peralatan dan Mesin"/>
        <s v="523199. Belanja Pemeliharaan Lainnya"/>
        <s v="521115. Belanja Honor Operasional Satuan Kerja"/>
        <s v="532111. Belanja Modal Peralatan dan Mesin"/>
      </sharedItems>
    </cacheField>
    <cacheField name="[FA_Detil_16_SP2D].[Detil].[Detil]" caption="Detil" numFmtId="0" hierarchy="20" level="1">
      <sharedItems containsNonDate="0" count="321">
        <s v="000167. Konsumsi/bahan makanan"/>
        <s v="000168. Penggadaan"/>
        <s v="000169. Bahan Komputer"/>
        <s v="000170. ATK"/>
        <s v="000171. Cetakan Kelembagaan Pendidikan Vokasi"/>
        <s v="000172. Narasumber/Pembahas"/>
        <s v="000173. Perjalanan Pembentukan Kelembagaan Pendidikan KP"/>
        <s v="000174. Transport lokal"/>
        <s v="000175. Konsumsi/bahan makanan"/>
        <s v="000176. Penggadaan"/>
        <s v="000177. Bahan Komputer"/>
        <s v="000178. ATK"/>
        <s v="000179. Narasumber/Pembahas"/>
        <s v="000180. Penyusunan NSPK Kelembagaan Pendidikan"/>
        <s v="000642. Konsumsi/bahan makanan"/>
        <s v="000643. Penggadaan"/>
        <s v="000644. Bahan Komputer"/>
        <s v="000645. ATK"/>
        <s v="000646. Langganan biaya video conference"/>
        <s v="000647. Narasumber/Pembahas"/>
        <s v="000648. Perjalanan Penjaminan mutu pendidikan KP"/>
        <s v="000181. Konsumsi/bahan makanan"/>
        <s v="000182. Penggadaan"/>
        <s v="000183. Bahan Komputer"/>
        <s v="000184. ATK"/>
        <s v="000185. Perjalanan Penyiapan Pendidik dan Tenaga Kependidikan"/>
        <s v="000186. Konsumsi/bahan makanan"/>
        <s v="000187. Penggadaan"/>
        <s v="000188. Bahan Komputer"/>
        <s v="000189. ATK"/>
        <s v="000190. Perlengkapan Kegiatan Beban Kerja Guru dan Dosen"/>
        <s v="000191. Narasumber/Pembahas"/>
        <s v="000192. Perjalanan Evaluasi Beban Kerja Guru dan Dosen"/>
        <s v="000144. Konsumsi/bahan makanan"/>
        <s v="000145. Penggadaan"/>
        <s v="000146. Bahan Komputer"/>
        <s v="000147. ATK"/>
        <s v="000148. Narasumber/Pembahas"/>
        <s v="000149. Perjalanan Bimbingan dan Pembinaan Metode dan Kurikulum"/>
        <s v="000150. Konsumsi/bahan makanan"/>
        <s v="000151. Penggadaan"/>
        <s v="000152. Bahan Komputer"/>
        <s v="000153. ATK"/>
        <s v="000154. Narasumber/Pembahas"/>
        <s v="000155. Perjalanan Fasilitasi/koordinasi Penyusunan NSPK"/>
        <s v="001140. Konsumsi/bahan makanan"/>
        <s v="001141. Penggandaan/Penjilidan"/>
        <s v="001142. Bahan Komputer"/>
        <s v="001143. ATK"/>
        <s v="001144. Narasumber/Pembahas"/>
        <s v="001145. Perjalanan Pembinaan Kewirausahaan dan Tefa"/>
        <s v="000649. Konsumsi/bahan makanan"/>
        <s v="000650. Penggadaan"/>
        <s v="000651. Bahan Komputer"/>
        <s v="000652. ATK"/>
        <s v="000653. Langganan biaya video conference"/>
        <s v="000654. Perjalanan Bimbingan Penelitian dan Pengabdian Kepada Masyarakat"/>
        <s v="000156. Konsumsi/bahan makanan"/>
        <s v="000157. Bahan Komputer"/>
        <s v="000158. ATK"/>
        <s v="000159. Cetak"/>
        <s v="000160. NSPK Peserta Didik Standar Sarana dan Prasarana Pendidikan KP"/>
        <s v="000161. Konsumsi/bahan makanan"/>
        <s v="000162. Bahan Komputer"/>
        <s v="000163. ATK"/>
        <s v="000164. Cetakan"/>
        <s v="000165. Narasumber/Pembahas"/>
        <s v="000166. Perjalanan Pengendalian Sarana Prasarana"/>
        <s v="000655. Konsumsi/bahan makanan"/>
        <s v="000656. Penggadaan"/>
        <s v="000657. Bahan Komputer"/>
        <s v="000658. ATK"/>
        <s v="000659. Perjalanan Serapan Lulusan Pendidikan KP"/>
        <s v="001271. Konsumsi/bahan makanan"/>
        <s v="001272. Penggadaan"/>
        <s v="001273. Bahan Komputer"/>
        <s v="001274. ATK"/>
        <s v="001275. Pencetakan"/>
        <s v="001276. Langganan biaya aplikasi komunikasi daring (zoom/linktree/zoho)"/>
        <s v="001277. Perjalanan Monitoring Evaluasi Kinerja Pendidikan KP"/>
        <s v="001278. Konsumsi/bahan makanan"/>
        <s v="001279. Penggadaan"/>
        <s v="001280. Bahan Komputer"/>
        <s v="001281. ATK"/>
        <s v="001282. Cetakan Buku Pusat Pendidikan Dalam Angka"/>
        <s v="001283. Langganan biaya aplikasi komunikasi daring (zoom/linktree/zoho)"/>
        <s v="001284. Dukungan Kegiatan Data dan Informasi Pendidikan KP"/>
        <s v="001285. Narasumber/Pembahas"/>
        <s v="001286. Perjalanan Monitoring Evaluasi Kegiatan dan Anggaran Pendidikan KP"/>
        <s v="001287. Konsumsi/bahan makanan"/>
        <s v="001288. Penggadaan"/>
        <s v="001289. Bahan Komputer"/>
        <s v="001290. ATK"/>
        <s v="001291. Pencetakan"/>
        <s v="001292. Langganan biaya aplikasi komunikasi daring (zoom/linktree/zoho)"/>
        <s v="001293. Perjalanan Monitoring Evaluasi Pendidikan KP"/>
        <s v="000660. Konsumsi/bahan makanan"/>
        <s v="000661. Penggadaan"/>
        <s v="000662. Bahan Komputer"/>
        <s v="000663. ATK"/>
        <s v="000664. Perjalanan Kehumasan Pusat Pendidikan KP"/>
        <s v="001294. Konsumsi/bahan makanan"/>
        <s v="001295. Penggadaan"/>
        <s v="001296. Bahan Komputer"/>
        <s v="001297. ATK"/>
        <s v="001298. Cetakan"/>
        <s v="001299. Perjalanan Penyusunan Laporan Kinerja"/>
        <s v="001301. Konsumsi/bahan makanan"/>
        <s v="001302. Penggadaan"/>
        <s v="001303. Bahan Komputer"/>
        <s v="001304. ATK"/>
        <s v="001305. Perlengkapan TPA Toefl"/>
        <s v="001306. Buku TPA Toefl"/>
        <s v="001307. Dukungan Penyelenggaraan Tugas Belajar"/>
        <s v="001308. Langganan biaya video conference"/>
        <s v="001309. Narasumber/Pembahas"/>
        <s v="001310. Pelaksanaan TOEFL/TPA"/>
        <s v="001311. Perjalanan Koordinasi dan pengadministrasian Tugas Belajar"/>
        <s v="001312. Perjalanan Peserta Tugas Belajar"/>
        <s v="001313. Konsumsi/bahan makanan"/>
        <s v="001314. Penggadaan"/>
        <s v="001315. Bahan Komputer"/>
        <s v="001316. ATK"/>
        <s v="001317. Cetakan"/>
        <s v="001318. Perlengkapan Peserta"/>
        <s v="001319. Dukungan Penyelenggaraan Tugas Belajar"/>
        <s v="001320. Langganan biaya video conference"/>
        <s v="001321. Narasumber/Pembahas"/>
        <s v="001322. Perjalanan Koordinasi dan pengadministrasian Tugas Belajar"/>
        <s v="001323. Perjalanan Peserta Tugas Belajar"/>
        <s v="001324. Paket meeting fullboard (54 org x 2 hari)"/>
        <s v="001325. Uang harian paket meeting"/>
        <s v="001326. Perjalanan peserta"/>
        <s v="001327. Penggadaan"/>
        <s v="001328. Bahan Komputer"/>
        <s v="001329. ATK"/>
        <s v="001330. Dukungan Penyelenggaraan Tugas Belajar Luar Negeri"/>
        <s v="001331. Perjalanan peserta tugas belajar, Koordinasi dan Pendampingan tugas belajar"/>
        <s v="000946. Konsumsi/bahan makanan"/>
        <s v="000947. Penggadaan"/>
        <s v="000948. Bahan Komputer"/>
        <s v="000949. ATK"/>
        <s v="000950. Pencetakan"/>
        <s v="000951. Langganan biaya video conference"/>
        <s v="000952. Perjalanan Penyusunan Perencanaan Kinerja Pendidikan KP"/>
        <s v="000953. Konsumsi/bahan makanan"/>
        <s v="000954. Penggadaan"/>
        <s v="000955. Bahan Komputer"/>
        <s v="000956. ATK"/>
        <s v="000957. Pencetakan"/>
        <s v="000958. Langganan biaya video conference"/>
        <s v="000959. Narasumber/Pembahas"/>
        <s v="000960. Perjalanan Sinkronisasi Kegiatan Pendidikan KP"/>
        <s v="000961. Konsumsi/bahan makanan"/>
        <s v="000962. Penggadaan"/>
        <s v="000963. Bahan Komputer"/>
        <s v="000964. ATK"/>
        <s v="000965. Pencetakan"/>
        <s v="000966. Langganan biaya video conference"/>
        <s v="000967. Narasumber/Pembahas"/>
        <s v="000968. Perjalanan Penyusunan Anggaran Pendidikan KP"/>
        <s v="000969. Konsumsi/bahan makanan"/>
        <s v="000970. Penggadaan"/>
        <s v="000971. Bahan Komputer"/>
        <s v="000972. ATK"/>
        <s v="000973. Perjalanan Penyusunan Rencana Kerja Pendidikan KP"/>
        <s v="000974. Konsumsi/bahan makanan"/>
        <s v="000975. Penggadaan"/>
        <s v="000976. Bahan Komputer"/>
        <s v="000977. ATK"/>
        <s v="000978. Perjalanan Revisi Anggaran Pendidikan KP"/>
        <s v="000979. Konsumsi/bahan makanan"/>
        <s v="000980. Penggadaan"/>
        <s v="000981. Bahan Komputer"/>
        <s v="000982. ATK"/>
        <s v="000983. Cetakan"/>
        <s v="000984. Perlengkapan Peserta"/>
        <s v="000985. Narasumber/Pembahas"/>
        <s v="000986. Perjalanan Persiapan Rateknis Pendidikan KP"/>
        <s v="000987. Paket Fullboard Meeting (80 Org X 2 Hari)"/>
        <s v="000988. Uang Harian Fullboard Meeting (80 orang x 3 Hari)"/>
        <s v="000989. Perjalanan Fullboard Meeting"/>
        <s v="001332. Konsumsi/bahan makanan"/>
        <s v="001333. Penggadaan"/>
        <s v="001334. Bahan Komputer"/>
        <s v="001335. ATK"/>
        <s v="001336. Perjalanan Koordinasi dan pengadministrasian izin Belajar"/>
        <s v="000319. Konsumsi/bahan makanan"/>
        <s v="000320. Penggadaan"/>
        <s v="000321. Bahan Komputer"/>
        <s v="000322. ATK"/>
        <s v="000323. Langganan biaya video conference"/>
        <s v="000324. Dukungan Kerjasama Pendidikan KP"/>
        <s v="000325. Narasumber/Pembahas"/>
        <s v="000326. Perjalanan Kerjasama Pendidikan KP"/>
        <s v="000349. Belanja Gaji Pokok PNS"/>
        <s v="000350. Belanja Pembulatan Gaji PNS"/>
        <s v="000351. Belanja Tunj. Suami/Istri PNS"/>
        <s v="000352. Belanja Tunj. Anak PNS"/>
        <s v="000353. Belanja Tunj. Struktural PNS"/>
        <s v="000354. Belanja Tunj. Fungsional PNS"/>
        <s v="000355. Belanja Tunj. PPh PNS"/>
        <s v="000356. Belanja Tunj. Beras PNS"/>
        <s v="000357. Belanja Uang Makan PNS"/>
        <s v="000358. Belanja Tunjangan Umum PNS"/>
        <s v="000359. Uang Lembur dan Uang Makan Lembur"/>
        <s v="000360. Belanja Pegawai (Tunjangan Khusus/Kegiatan/Kinerja)"/>
        <s v="001103. Konsumsi/bahan makanan"/>
        <s v="001104. Penggadaan"/>
        <s v="001105. Bahan Komputer"/>
        <s v="001106. ATK"/>
        <s v="001107. Penyusunan Program dan Anggaran Lingkup Pusdik KP"/>
        <s v="001108. Transport Lokal"/>
        <s v="001109. Konsumsi/bahan makanan"/>
        <s v="001110. Penggadaan"/>
        <s v="001111. Bahan Komputer"/>
        <s v="001112. ATK"/>
        <s v="001113. Evaluasi dan Penyusunan SPIP MR"/>
        <s v="001114. Transport Lokal"/>
        <s v="001115. Konsumsi/bahan makanan"/>
        <s v="001116. Cetakan formulir verifikasi SPJ"/>
        <s v="001117. Penggandaan/Penjilidan"/>
        <s v="001118. Bahan Komputer"/>
        <s v="001119. ATK"/>
        <s v="001120. Perjalanan Verifikasi dan Validasi Pertanggung Jawaban Kegiatan"/>
        <s v="001121. Transport Lokal"/>
        <s v="001122. Konsumsi/bahan makanan"/>
        <s v="001123. Penggandaan/Penjilidan"/>
        <s v="001124. Bahan Komputer"/>
        <s v="001125. ATK"/>
        <s v="001126. Perjalanan Pengelolaan PNBP Lingkup Satuan Pendidikan KP"/>
        <s v="001127. Transport Lokal"/>
        <s v="001128. Konsumsi/bahan makanan"/>
        <s v="001129. Penggandaan/Penjilidan"/>
        <s v="001130. Bahan Komputer"/>
        <s v="001131. ATK"/>
        <s v="001132. Perjalanan Penyelesaian Administrasi Keuangan"/>
        <s v="001133. Transport Lokal"/>
        <s v="001134. Konsumsi/bahan makanan"/>
        <s v="001135. Penggandaan/Penjilidan"/>
        <s v="001136. Bahan Komputer"/>
        <s v="001137. ATK"/>
        <s v="001138. Narasumber/Pembahas"/>
        <s v="001139. Perjalanan Dukungan Kegiatan BRSDMKP"/>
        <s v="000509. Keperluan sehari hari perkantoran"/>
        <s v="000510. Uang Lembur PPNPN"/>
        <s v="000511. Jamuan"/>
        <s v="000512. Pramubakti (12 org x 12 bulan)"/>
        <s v="000513. Pengemudi (1 org x 12 bulan)"/>
        <s v="000514. BPJS Ketenagakerjaan Pengemudi dan Pramubhakti"/>
        <s v="000515. Pencetakan/Publikasi"/>
        <s v="000516. Langganan Majalah dan Surat Kabar"/>
        <s v="000517. Langganan biaya video conference dan Zoho"/>
        <s v="000518. Estetika Kantor dan Pengharum Ruangan"/>
        <s v="000519. Masker, hand sanitizer, desinfektan, multivitami/suplemen (59 peg x 7 kali)"/>
        <s v="000520. ATK"/>
        <s v="000521. Bahan Komputer"/>
        <s v="000522. Kertas Fotocopy A4"/>
        <s v="000523. Kertas Fotocopy F4"/>
        <s v="000524. Kertas Kop A4 (4 warna)"/>
        <s v="000525. Kertas Kop F4 (4 warna)"/>
        <s v="000526. Amplop Kop Besar"/>
        <s v="000527. Amplop Kop Kecil"/>
        <s v="000528. Map Pusdik KP"/>
        <s v="000529. Pengiriman surat dan dokumen/barang lainnya"/>
        <s v="000530. Sewa Mesin Photocopy"/>
        <s v="000531. Sewa Ruang Arsip dan Penyimpanan BMN"/>
        <s v="000532. Pemeliharaan dan Operasional Kendaraan Pejabat Eselon II"/>
        <s v="000533. Pemeliharaan dan Operasional Kendaraan Roda 4"/>
        <s v="000534. Pemeliharaan dan Operasional Kendaraan Roda Dua"/>
        <s v="000535. Laptop/Notebook"/>
        <s v="000536. Komputer PC"/>
        <s v="000537. Printer"/>
        <s v="000538. LCD"/>
        <s v="000539. Kamera"/>
        <s v="000540. Perawatan Barang Inventaris Kantor"/>
        <s v="000541. Pemeliharaan Aquarium (2 unit)"/>
        <s v="000542. Pakaian Dinas Pegawai (59 orang x 2 stell)"/>
        <s v="000543. PPK Pusat Pendiidikan"/>
        <s v="000544. Anggota Tim Penghapusan BMN (3 ORANG x 1 KEG)"/>
        <s v="000545. Bendahara Pengeluaran Pembantu (1 ORG x 12 BLN)"/>
        <s v="000546. Staf Pengelola Keuangan KPA ( 1 ORG x 12 BLN)"/>
        <s v="000547. Pejabat Pengadaan Barang dan Jasa (1 ORG x 12 BLN)"/>
        <s v="000548. Penyimpan BMN Pembantu (1 ORG x 12 BLN)"/>
        <s v="000549. Pengelola SAK Pembantu (1 ORG x 12 BLN)"/>
        <s v="000550. Pengelola BMN Pembantu (1 ORG x 12 BLN)"/>
        <s v="000551. Ketua Tim Penghapusan BMN"/>
        <s v="000552. Sekretaris Tim Penghapusan BMN"/>
        <s v="000611. Penggadaan"/>
        <s v="000612. Bahan Komputer"/>
        <s v="000613. ATK"/>
        <s v="000614. Cetakan Kegiatan Administrasi SIMAK BMN"/>
        <s v="000615. Perjalanan Implementasi SIMAK - BMN"/>
        <s v="000616. Koordinasi Implementasi SIMAK - BMN"/>
        <s v="000617. Bahan Komputer"/>
        <s v="000618. ATK"/>
        <s v="000619. Langganan biaya video conference"/>
        <s v="000620.  Perjalanan Pembinaan dan Wisuda Kepala Pusdik KP"/>
        <s v="000621. Perjalanan Koordinasi, Sinkronisasi, Wisuda dan Pendampingan Kepala Pusdik KP"/>
        <s v="000622. Penggadaan"/>
        <s v="000623. Bahan Komputer"/>
        <s v="000624. ATK"/>
        <s v="000625. Cetakan Kegiatan dan Laporan"/>
        <s v="000626. Sewa Kendaraan / Mobil (2 kali)"/>
        <s v="000627. Perjalanan Pengelolaan Penatausahaan Arsip dan Sinkronisasi Tata Naskah dan Persuratan"/>
        <s v="000628. Perjalanan Koordinasi"/>
        <s v="000629. Penggadaan"/>
        <s v="000630. Bahan Komputer"/>
        <s v="000631. ATK"/>
        <s v="000632. Cetakan Kegiatan dan Laporan"/>
        <s v="000633. Perjalanan Penyusunan Bahan Tindak Lanjut dan Pemutakhiran Data"/>
        <s v="000634. Perjalanan Koordinasi"/>
        <s v="000635. Penggadaan"/>
        <s v="000636. Bahan Komputer"/>
        <s v="000637. ATK"/>
        <s v="000638. Cetakan Kegiatan dan Laporan"/>
        <s v="000639. Peningkatan Kapasitas Pegawai"/>
        <s v="000640. Perjalanan Pengelolaan SDM Aparatur"/>
        <s v="000641. Perjalanan Koordinasi"/>
        <s v="000193. Peralatan Teknologi Informasi dan Komunikasi Pusdik KP"/>
        <s v="000786. Peralatan dan Meubelair Pusdik"/>
      </sharedItems>
    </cacheField>
    <cacheField name="[FA_Detil_16_SP2D].[Nama Satker].[Nama Satker]" caption="Nama Satker" numFmtId="0" hierarchy="5" level="1">
      <sharedItems count="1">
        <s v="SEKRETARIAT BADAN RISET DAN SUMBERDAYA MANUSIA KELAUTAN DAN PERIKANAN"/>
      </sharedItems>
    </cacheField>
    <cacheField name="[Measures].[Sum of Sisa 2]" caption="Sum of Sisa 2" numFmtId="0" hierarchy="110" level="32767"/>
    <cacheField name="[Measures].[Sum of Lock Pagu]" caption="Sum of Lock Pagu" numFmtId="0" hierarchy="111" level="32767"/>
    <cacheField name="[Measures].[% Real]" caption="% Real" numFmtId="0" hierarchy="97" level="32767"/>
    <cacheField name="[FA_Detil_16_SP2D].[Es2].[Es2]" caption="Es2" numFmtId="0" hierarchy="37" level="1">
      <sharedItems count="1">
        <s v="Pusat Pendidikan KP"/>
      </sharedItems>
    </cacheField>
    <cacheField name="[FA_Detil_16_SP2D].[Koordinator].[Koordinator]" caption="Koordinator" numFmtId="0" hierarchy="38" level="1">
      <sharedItems count="4">
        <s v="Kelembagaan dan Ketenagaan"/>
        <s v="Penyelenggaraan Pendidikan"/>
        <s v="Perencanaan dan Evaluasi"/>
        <s v="Tata Usaha"/>
      </sharedItems>
    </cacheField>
    <cacheField name="[FA_Detil_16_SP2D].[Subkoordinator].[Subkoordinator]" caption="Subkoordinator" numFmtId="0" hierarchy="39" level="1">
      <sharedItems count="8">
        <s v="Kelembagaan"/>
        <s v="Ketenagaan"/>
        <s v="Metode dan Kurikulum"/>
        <s v="Peserta Didik dan Sarana Prasarana"/>
        <s v="Evaluasi"/>
        <s v="Perencanaan"/>
        <s v="Keuangan"/>
        <s v="Umum"/>
      </sharedItems>
    </cacheField>
    <cacheField name="[Measures].[% SisaSP2D]" caption="% SisaSP2D" numFmtId="0" hierarchy="98" level="32767"/>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2" memberValueDatatype="130" unbalanced="0">
      <fieldsUsage count="2">
        <fieldUsage x="-1"/>
        <fieldUsage x="6"/>
      </fieldsUsage>
    </cacheHierarchy>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2"/>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3"/>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4"/>
      </fieldsUsage>
    </cacheHierarchy>
    <cacheHierarchy uniqueName="[FA_Detil_16_SP2D].[Detil]" caption="Detil" attribute="1" defaultMemberUniqueName="[FA_Detil_16_SP2D].[Detil].[All]" allUniqueName="[FA_Detil_16_SP2D].[Detil].[All]" dimensionUniqueName="[FA_Detil_16_SP2D]" displayFolder="" count="2" memberValueDatatype="130" unbalanced="0">
      <fieldsUsage count="2">
        <fieldUsage x="-1"/>
        <fieldUsage x="5"/>
      </fieldsUsage>
    </cacheHierarchy>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0"/>
      </fieldsUsage>
    </cacheHierarchy>
    <cacheHierarchy uniqueName="[FA_Detil_16_SP2D].[Koordinator]" caption="Koordinator" attribute="1" defaultMemberUniqueName="[FA_Detil_16_SP2D].[Koordinator].[All]" allUniqueName="[FA_Detil_16_SP2D].[Koordinator].[All]" dimensionUniqueName="[FA_Detil_16_SP2D]" displayFolder="" count="2" memberValueDatatype="130" unbalanced="0">
      <fieldsUsage count="2">
        <fieldUsage x="-1"/>
        <fieldUsage x="11"/>
      </fieldsUsage>
    </cacheHierarchy>
    <cacheHierarchy uniqueName="[FA_Detil_16_SP2D].[Subkoordinator]" caption="Subkoordinator" attribute="1" defaultMemberUniqueName="[FA_Detil_16_SP2D].[Subkoordinator].[All]" allUniqueName="[FA_Detil_16_SP2D].[Subkoordinator].[All]" dimensionUniqueName="[FA_Detil_16_SP2D]" displayFolder="" count="2" memberValueDatatype="130" unbalanced="0">
      <fieldsUsage count="2">
        <fieldUsage x="-1"/>
        <fieldUsage x="12"/>
      </fieldsUsage>
    </cacheHierarchy>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9"/>
      </fieldsUsage>
    </cacheHierarchy>
    <cacheHierarchy uniqueName="[Measures].[% SisaSP2D]" caption="% SisaSP2D" measure="1" displayFolder="" measureGroup="FA_Detil_16_SP2D" count="0" oneField="1">
      <fieldsUsage count="1">
        <fieldUsage x="13"/>
      </fieldsUsage>
    </cacheHierarchy>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oneField="1" hidden="1">
      <fieldsUsage count="1">
        <fieldUsage x="7"/>
      </fieldsUsage>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oneField="1" hidden="1">
      <fieldsUsage count="1">
        <fieldUsage x="8"/>
      </fieldsUsage>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90162037" backgroundQuery="1" createdVersion="8" refreshedVersion="8" minRefreshableVersion="3" recordCount="0" supportSubquery="1" supportAdvancedDrill="1" xr:uid="{492E67C0-4380-4C4C-A449-EB13030A3943}">
  <cacheSource type="external" connectionId="5"/>
  <cacheFields count="14">
    <cacheField name="[Measures].[Sum of Pagu Revisi]" caption="Sum of Pagu Revisi" numFmtId="0" hierarchy="108" level="32767"/>
    <cacheField name="[Measures].[Sum of S.d Periode]" caption="Sum of S.d Periode" numFmtId="0" hierarchy="109" level="32767"/>
    <cacheField name="[FA_Detil_16_SP2D].[Nama Komponen].[Nama Komponen]" caption="Nama Komponen" numFmtId="0" hierarchy="15" level="1">
      <sharedItems count="16">
        <s v="051. NSPK Metode dan Kurikulum Pendidikan KP"/>
        <s v="052. NSPK Peserta Didik Sarana dan Prasarana Pendidikan KP"/>
        <s v="053. NSPK Kelembagaan Pendidikan KP"/>
        <s v="054. NSPK Ketenagaan Pendidikan KP"/>
        <s v="301. Sarana Teknologi Informasi dan Komunikasi (TIK) Pendidikan Kelautan dan Perikanan"/>
        <s v="306. Pelayanan Kerja Sama Pendidikan Kelautan dan Perikanan"/>
        <s v="301. Pelayanan Tata Usaha dan Kerumahtanggaan Pendidikan Kelautan dan Perikanan"/>
        <s v="001. Gaji dan Tunjangan"/>
        <s v="002. Operasional dan Pemeliharaan Kantor"/>
        <s v="303. Peralatan Fasilitas Perkantoran Pendidikan Kelautan dan Perikanan"/>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FA_Detil_16_SP2D].[Nama Subkomponen].[Nama Subkomponen]" caption="Nama Subkomponen" numFmtId="0" hierarchy="17" level="1">
      <sharedItems count="46">
        <s v="A. Bimbingan dan Pembinaan Metode dan Kurikulum"/>
        <s v="B. Penyusunan NSPK Metode dan Kurikulum"/>
        <s v="A. NSPK Peserta Didik"/>
        <s v="B. Pengendalian Sarana Prasarana"/>
        <s v="A. Pengembangan Kelembagaan Pendidikan KP"/>
        <s v="B. Penyusunan NSPK Kelembagaan Pendidikan"/>
        <s v="A. Penyiapan Pendidik dan Tenaga Kependidikan"/>
        <s v="B. Evaluasi Beban Kerja Guru dan Dosen"/>
        <s v="A. Sarana Teknologi Informasi dan Komunikasi"/>
        <s v="A. Kerjasama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F. Penjaminan Mutu Kelembagaan"/>
        <s v="G. Bimbingan Penelitian Dan Pengabdian Kepada Masyarakat"/>
        <s v="H. Serapan  Lulusan Pendidikan KP"/>
        <s v="I. Publikasi dan Kehumasan Pusat Pendidikan KP  (OII)"/>
        <s v="DB. Gaji dan Tunjangan Pusat Pendidikan KP"/>
        <s v="GA. Operasional dan Pemeliharaan Kantor Pusat Pendidikan KP"/>
        <s v="GB. Langganan Daya dan Jasa Pusat Pendidikan KP"/>
        <s v="GC. Pemeliharaan Kantor Pusat Pendidikan KP"/>
        <s v="GD. Pembayaran Pelaksanaan Operasional Kantor Pusat Pendidikan KP"/>
        <s v="A. Peralatan Fasilitas Perkantoran Pendidikan Kelautan dan Perikanan"/>
        <s v="A. Perencanaan Kinerja Pendidikan KP"/>
        <s v="B. Sinkronisasi Kegiatan Pendidikan KP"/>
        <s v="C. Penyusunan Anggaran Pendidikan KP"/>
        <s v="D. Rencana Kerja Pendidikan KP"/>
        <s v="E. Revisi Anggaran Pendidikan KP"/>
        <s v="F. Rapat Kerja Teknis Pendidikan KP"/>
        <s v="A. Monitoring Evaluasi Kinerja Pendidikan KP"/>
        <s v="B. Monitoring Evaluasi Kegiatan dan Anggaran Pendidikan KP dan OII"/>
        <s v="C. Monitoring Evaluasi Penyelenggaraan Pendidikan KP"/>
        <s v="A. Laporan Kinerja Lingkup Pendidikan KP"/>
        <s v="A. Penyusunan Laporan Keuangan dan PIPK"/>
        <s v="B. Penyusunan Sistem Pengendalian Intern Pemerintah (SPIP)"/>
        <s v="C. Verifikasi dan Validasi Pertanggung Jawaban Kegiatan"/>
        <s v="D. Pengelolaan PNBP Lingkup Satuan Pendidikan KP"/>
        <s v="E. Pemutakhiran data Administrasi Keuangan"/>
        <s v="F. Dukungan Kegiatan BRSDMKP"/>
        <s v="G. Pembinaan Pelaksanaan Kewirausahaan dan TEFA"/>
        <s v="A. Tugas Belajar Baru"/>
        <s v="B. Lanjutan Tugas Belajar"/>
        <s v="C. Tugas Belajar Luar Negeri"/>
        <s v="A. Aparatur KKP yang Diberikan Izin Belajar"/>
      </sharedItems>
    </cacheField>
    <cacheField name="[FA_Detil_16_SP2D].[Nama Akun].[Nama Akun]" caption="Nama Akun" numFmtId="0" hierarchy="19" level="1">
      <sharedItems count="29">
        <s v="521211. Belanja Bahan"/>
        <s v="522151. Belanja Jasa Profesi"/>
        <s v="524111. Belanja Perjalanan Dinas Biasa"/>
        <s v="524113. Belanja Perjalanan Dinas Dalam Kota"/>
        <s v="532111. Belanja Modal Peralatan dan Mesin"/>
        <s v="521219. Belanja Barang Non Operasional Lainnya"/>
        <s v="522141. Belanja Sew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29. Belanja Uang Makan PNS"/>
        <s v="511151. Belanja Tunjangan Umum PNS"/>
        <s v="512211. Belanja Uang Lembur"/>
        <s v="512411. Belanja Pegawai (Tunjangan Khusus/Kegiatan/Kinerja)"/>
        <s v="521111. Belanja Keperluan Perkantoran"/>
        <s v="521131. Belanja Barang Operasional - Penanganan Pandemi COVID-19"/>
        <s v="521811. Belanja Barang Persediaan Barang Konsumsi"/>
        <s v="521114. Belanja Pengiriman Surat Dinas Pos Pusat"/>
        <s v="523121. Belanja Pemeliharaan Peralatan dan Mesin"/>
        <s v="523199. Belanja Pemeliharaan Lainnya"/>
        <s v="521115. Belanja Honor Operasional Satuan Kerja"/>
        <s v="524119. Belanja Perjalanan Dinas Paket Meeting Luar Kota"/>
        <s v="522191. Belanja Jasa Lainnya"/>
        <s v="524211. Belanja Perjalanan Dinas Biasa - Luar Negeri"/>
      </sharedItems>
    </cacheField>
    <cacheField name="[FA_Detil_16_SP2D].[Nama Program].[Nama Program]" caption="Nama Program" numFmtId="0" hierarchy="7" level="1">
      <sharedItems count="2">
        <s v="032.12.DL. Program Pendidikan dan Pelatihan Vokasi"/>
        <s v="032.12.WA. Program Dukungan Manajemen"/>
      </sharedItems>
    </cacheField>
    <cacheField name="[FA_Detil_16_SP2D].[Nama Kegiatan].[Nama Kegiatan]" caption="Nama Kegiatan" numFmtId="0" hierarchy="9" level="1">
      <sharedItems count="3">
        <s v="2376. Pendidikan Kelautan dan Perikanan"/>
        <s v="2378. Dukungan Manajemen Internal Lingkup Badan Riset dan Sumber Daya Manusia Kelautan dan Perikanan"/>
        <s v="4345. Pendidikan dan Pelatihan Aparatur KP"/>
      </sharedItems>
    </cacheField>
    <cacheField name="[FA_Detil_16_SP2D].[Nama KRO].[Nama KRO]" caption="Nama KRO" numFmtId="0" hierarchy="11" level="1">
      <sharedItems count="6">
        <s v="2376.AFA. Norma, Standard, Prosedur dan Kriteria"/>
        <s v="2378.CAN. Sarana Bidang Teknologi Informasi dan Komunikasi"/>
        <s v="2378.EBA. Layanan Dukungan Manajemen Internal"/>
        <s v="2378.EBB. Layanan Sarana dan Prasarana Internal"/>
        <s v="2378.EBD. Layanan Manajemen Kinerja Internal"/>
        <s v="4345.EBC. Layanan Manajemen SDM Internal"/>
      </sharedItems>
    </cacheField>
    <cacheField name="[FA_Detil_16_SP2D].[Nama RO].[Nama RO]" caption="Nama RO" numFmtId="0" hierarchy="13" level="1">
      <sharedItems count="10">
        <s v="2376.AFA.001. Norma, Standard, Prosedur dan Kriteria Pendidikan Kelautan dan Perikanan"/>
        <s v="2378.CAN.001. Sarana Teknologi Informasi dan Komunikasi Bidang Riset dan SDM KP"/>
        <s v="2378.EBA.958. Layanan Hubungan Masyarakat"/>
        <s v="2378.EBA.962. Layanan Umum"/>
        <s v="2378.EBA.994. Layanan Perkantoran"/>
        <s v="2378.EBB.951. Layanan Sarana Internal"/>
        <s v="2378.EBD.952. Layanan Perencanaan dan Penganggaran"/>
        <s v="2378.EBD.953. Layanan Pemantauan dan Evaluasi"/>
        <s v="2378.EBD.955. Layanan Manajemen Keuangan"/>
        <s v="4345.EBC.996. Layanan Pendidikan dan Pelatihan"/>
      </sharedItems>
    </cacheField>
    <cacheField name="[Measures].[% Real]" caption="% Real" numFmtId="0" hierarchy="97" level="32767"/>
    <cacheField name="[FA_Detil_16_SP2D].[Es2].[Es2]" caption="Es2" numFmtId="0" hierarchy="37" level="1">
      <sharedItems count="1">
        <s v="Pusat Pendidikan KP"/>
      </sharedItems>
    </cacheField>
    <cacheField name="[Measures].[Sisa Non Lock Pagu]" caption="Sisa Non Lock Pagu" numFmtId="0" hierarchy="99" level="32767"/>
    <cacheField name="[Measures].[% Sisa Non Lock]" caption="% Sisa Non Lock" numFmtId="0" hierarchy="100" level="32767"/>
    <cacheField name="[FA_Detil_16_SP2D].[Index].[Index]" caption="Index" numFmtId="0" hierarchy="32" level="1">
      <sharedItems count="143">
        <s v="000001. Konsumsi/bahan makanan"/>
        <s v="000002. Penggadaan"/>
        <s v="000003. Bahan Komputer"/>
        <s v="000004. ATK"/>
        <s v="000001. Narasumber/Pembahas"/>
        <s v="000001. Perjalanan Bimbingan dan Pembinaan Metode dan Kurikulum"/>
        <s v="000001. Perjalanan Fasilitasi/koordinasi Penyusunan NSPK"/>
        <s v="000002. Bahan Komputer"/>
        <s v="000003. ATK"/>
        <s v="000004. Cetak"/>
        <s v="000001. NSPK Peserta Didik Standar Sarana dan Prasarana Pendidikan KP"/>
        <s v="000004. Cetakan"/>
        <s v="000001. Perjalanan Pengendalian Sarana Prasarana"/>
        <s v="000005. Cetakan Kelembagaan Pendidikan Vokasi"/>
        <s v="000001. Perjalanan Pembentukan Kelembagaan Pendidikan KP"/>
        <s v="000001. Transport Lokal"/>
        <s v="000001. Penyusunan NSPK Kelembagaan Pendidikan"/>
        <s v="000001. Perjalanan Penyiapan Pendidik dan Tenaga Kependidikan"/>
        <s v="000005. Perlengkapan Kegiatan Beban Kerja Guru dan Dosen"/>
        <s v="000001. Perjalanan Evaluasi Beban Kerja Guru dan Dosen"/>
        <s v="000001. Peralatan Teknologi Informasi dan Komunikasi Pusdik KP"/>
        <s v="000001. Langganan biaya video conference"/>
        <s v="000002. Dukungan Kerjasama Pendidikan KP"/>
        <s v="000001. Perjalanan Kerjasama Pendidikan KP"/>
        <s v="000001. Penggadaan"/>
        <s v="000004. Cetakan Kegiatan Administrasi SIMAK BMN"/>
        <s v="000001. Perjalanan Implementasi SIMAK - BMN"/>
        <s v="000001. Koordinasi Implementasi SIMAK - BMN"/>
        <s v="000001. Bahan Komputer"/>
        <s v="000002. ATK"/>
        <s v="000001.  Perjalanan Pembinaan dan Wisuda Kepala Pusdik KP"/>
        <s v="000002. Perjalanan Koordinasi, Sinkronisasi, Wisuda dan Pendampingan Kepala Pusdik KP"/>
        <s v="000004. Cetakan Kegiatan dan Laporan"/>
        <s v="000001. Sewa Kendaraan / Mobil (2 kali)"/>
        <s v="000001. Perjalanan Pengelolaan Penatausahaan Arsip dan Sinkronisasi Tata Naskah dan Persuratan"/>
        <s v="000001. Perjalanan Koordinasi"/>
        <s v="000001. Perjalanan Penyusunan Bahan Tindak Lanjut dan Pemutakhiran Data"/>
        <s v="000001. Peningkatan Kapasitas Pegawai"/>
        <s v="000001. Perjalanan Pengelolaan SDM Aparatur"/>
        <s v="000001. Perjalanan Penjaminan mutu pendidikan KP"/>
        <s v="000001. Perjalanan Bimbingan Penelitian dan Pengabdian Kepada Masyarakat"/>
        <s v="000001. Perjalanan Serapan Lulusan Pendidikan KP"/>
        <s v="000001. Perjalanan Kehumasan Pusat Pendidikan KP"/>
        <s v="000001. Belanja Gaji Pokok PNS"/>
        <s v="000001. Belanja Pembulatan Gaji PNS"/>
        <s v="000001. Belanja Tunj. Suami/Istri PNS"/>
        <s v="000001. Belanja Tunj. Anak PNS"/>
        <s v="000001. Belanja Tunj. Struktural PNS"/>
        <s v="000001. Belanja Tunj. Fungsional PNS"/>
        <s v="000001. Belanja Tunj. PPh PNS"/>
        <s v="000001. Belanja Tunj. Beras PNS"/>
        <s v="000001. Belanja Uang Makan PNS"/>
        <s v="000001. Belanja Tunjangan Umum PNS"/>
        <s v="000001. Uang Lembur dan Uang Makan Lembur"/>
        <s v="000001. Belanja Pegawai (Tunjangan Khusus/Kegiatan/Kinerja)"/>
        <s v="000001. Keperluan sehari hari perkantoran"/>
        <s v="000002. Uang Lembur PPNPN"/>
        <s v="000003. Jamuan"/>
        <s v="000004. Pramubakti (12 org x 12 bulan)"/>
        <s v="000005. Pengemudi (1 org x 12 bulan)"/>
        <s v="000006. BPJS Ketenagakerjaan Pengemudi dan Pramubhakti"/>
        <s v="000007. Pencetakan/Publikasi"/>
        <s v="000008. Langganan Majalah dan Surat Kabar"/>
        <s v="000009. Langganan biaya video conference dan Zoho"/>
        <s v="000010. Estetika Kantor dan Pengharum Ruangan"/>
        <s v="000001. Masker, hand sanitizer, desinfektan, multivitami/suplemen (59 peg x 7 kali)"/>
        <s v="000001. ATK"/>
        <s v="000003. Kertas Fotocopy A4"/>
        <s v="000004. Kertas Fotocopy F4"/>
        <s v="000005. Kertas Kop A4 (4 warna)"/>
        <s v="000006. Kertas Kop F4 (4 warna)"/>
        <s v="000007. Amplop Kop Besar"/>
        <s v="000008. Amplop Kop Kecil"/>
        <s v="000009. Map Pusdik KP"/>
        <s v="000001. Pengiriman surat dan dokumen/barang lainnya"/>
        <s v="000001. Sewa Mesin Photocopy"/>
        <s v="000002. Sewa Ruang Arsip dan Penyimpanan BMN"/>
        <s v="000001. Pemeliharaan dan Operasional Kendaraan Pejabat Eselon II"/>
        <s v="000002. Pemeliharaan dan Operasional Kendaraan Roda 4"/>
        <s v="000003. Pemeliharaan dan Operasional Kendaraan Roda Dua"/>
        <s v="000004. Laptop/Notebook"/>
        <s v="000005. Komputer PC"/>
        <s v="000006. Printer"/>
        <s v="000007. LCD"/>
        <s v="000008. Kamera"/>
        <s v="000009. Perawatan Barang Inventaris Kantor"/>
        <s v="000001. Pemeliharaan Aquarium (2 unit)"/>
        <s v="000001. Pakaian Dinas Pegawai (59 orang x 2 stell)"/>
        <s v="000001. PPK Pusat Pendiidikan"/>
        <s v="000002. Anggota Tim Penghapusan BMN (3 ORANG x 1 KEG)"/>
        <s v="000003. Bendahara Pengeluaran Pembantu (1 ORG x 12 BLN)"/>
        <s v="000004. Staf Pengelola Keuangan KPA ( 1 ORG x 12 BLN)"/>
        <s v="000005. Pejabat Pengadaan Barang dan Jasa (1 ORG x 12 BLN)"/>
        <s v="000006. Penyimpan BMN Pembantu (1 ORG x 12 BLN)"/>
        <s v="000007. Pengelola SAK Pembantu (1 ORG x 12 BLN)"/>
        <s v="000008. Pengelola BMN Pembantu (1 ORG x 12 BLN)"/>
        <s v="000009. Ketua Tim Penghapusan BMN"/>
        <s v="000010. Sekretaris Tim Penghapusan BMN"/>
        <s v="000001. Peralatan dan Meubelair Pusdik"/>
        <s v="000005. Pencetakan"/>
        <s v="000001. Perjalanan Penyusunan Perencanaan Kinerja Pendidikan KP"/>
        <s v="000001. Perjalanan Sinkronisasi Kegiatan Pendidikan KP"/>
        <s v="000001. Perjalanan Penyusunan Anggaran Pendidikan KP"/>
        <s v="000001. Perjalanan Penyusunan Rencana Kerja Pendidikan KP"/>
        <s v="000001. Perjalanan Revisi Anggaran Pendidikan KP"/>
        <s v="000005. Cetakan"/>
        <s v="000006. Perlengkapan Peserta"/>
        <s v="000001. Perjalanan Persiapan Rateknis Pendidikan KP"/>
        <s v="000001. Paket Fullboard Meeting (80 Org X 2 Hari)"/>
        <s v="000002. Uang Harian Fullboard Meeting (80 orang x 3 Hari)"/>
        <s v="000003. Perjalanan Fullboard Meeting"/>
        <s v="000001. Langganan biaya aplikasi komunikasi daring (zoom/linktree/zoho)"/>
        <s v="000001. Perjalanan Monitoring Evaluasi Kinerja Pendidikan KP"/>
        <s v="000005. Cetakan Buku Pusat Pendidikan Dalam Angka"/>
        <s v="000002. Dukungan Kegiatan Data dan Informasi Pendidikan KP"/>
        <s v="000001. Perjalanan Monitoring Evaluasi Kegiatan dan Anggaran Pendidikan KP"/>
        <s v="000001. Perjalanan Monitoring Evaluasi Pendidikan KP"/>
        <s v="000001. Perjalanan Penyusunan Laporan Kinerja"/>
        <s v="000001. Penyusunan Program dan Anggaran Lingkup Pusdik KP"/>
        <s v="000001. Evaluasi dan Penyusunan SPIP MR"/>
        <s v="000002. Cetakan formulir verifikasi SPJ"/>
        <s v="000003. Penggandaan/Penjilidan"/>
        <s v="000004. Bahan Komputer"/>
        <s v="000005. ATK"/>
        <s v="000001. Perjalanan Verifikasi dan Validasi Pertanggung Jawaban Kegiatan"/>
        <s v="000002. Penggandaan/Penjilidan"/>
        <s v="000001. Perjalanan Pengelolaan PNBP Lingkup Satuan Pendidikan KP"/>
        <s v="000001. Perjalanan Penyelesaian Administrasi Keuangan"/>
        <s v="000001. Perjalanan Dukungan Kegiatan BRSDMKP"/>
        <s v="000001. Perjalanan Pembinaan Kewirausahaan dan Tefa"/>
        <s v="000005. Perlengkapan TPA Toefl"/>
        <s v="000006. Buku TPA Toefl"/>
        <s v="000001. Dukungan Penyelenggaraan Tugas Belajar"/>
        <s v="000002. Langganan biaya video conference"/>
        <s v="000001. Pelaksanaan TOEFL/TPA"/>
        <s v="000001. Perjalanan Koordinasi dan pengadministrasian Tugas Belajar"/>
        <s v="000002. Perjalanan Peserta Tugas Belajar"/>
        <s v="000001. Paket meeting fullboard (54 org x 2 hari)"/>
        <s v="000002. Uang harian paket meeting"/>
        <s v="000003. Perjalanan peserta"/>
        <s v="000001. Dukungan Penyelenggaraan Tugas Belajar Luar Negeri"/>
        <s v="000001. Perjalanan peserta tugas belajar, Koordinasi dan Pendampingan tugas belajar"/>
        <s v="000001. Perjalanan Koordinasi dan pengadministrasian izin Belajar"/>
      </sharedItems>
    </cacheField>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2" memberValueDatatype="130" unbalanced="0">
      <fieldsUsage count="2">
        <fieldUsage x="-1"/>
        <fieldUsage x="5"/>
      </fieldsUsage>
    </cacheHierarchy>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2" memberValueDatatype="130" unbalanced="0">
      <fieldsUsage count="2">
        <fieldUsage x="-1"/>
        <fieldUsage x="6"/>
      </fieldsUsage>
    </cacheHierarchy>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2" memberValueDatatype="130" unbalanced="0">
      <fieldsUsage count="2">
        <fieldUsage x="-1"/>
        <fieldUsage x="7"/>
      </fieldsUsage>
    </cacheHierarchy>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2" memberValueDatatype="130" unbalanced="0">
      <fieldsUsage count="2">
        <fieldUsage x="-1"/>
        <fieldUsage x="8"/>
      </fieldsUsage>
    </cacheHierarchy>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2"/>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3"/>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4"/>
      </fieldsUsage>
    </cacheHierarchy>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2" memberValueDatatype="130" unbalanced="0">
      <fieldsUsage count="2">
        <fieldUsage x="-1"/>
        <fieldUsage x="13"/>
      </fieldsUsage>
    </cacheHierarchy>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0"/>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9"/>
      </fieldsUsage>
    </cacheHierarchy>
    <cacheHierarchy uniqueName="[Measures].[% SisaSP2D]" caption="% SisaSP2D" measure="1" displayFolder="" measureGroup="FA_Detil_16_SP2D" count="0"/>
    <cacheHierarchy uniqueName="[Measures].[Sisa Non Lock Pagu]" caption="Sisa Non Lock Pagu" measure="1" displayFolder="" measureGroup="FA_Detil_16_SP2D" count="0" oneField="1">
      <fieldsUsage count="1">
        <fieldUsage x="11"/>
      </fieldsUsage>
    </cacheHierarchy>
    <cacheHierarchy uniqueName="[Measures].[% Sisa Non Lock]" caption="% Sisa Non Lock" measure="1" displayFolder="" measureGroup="FA_Detil_16_SP2D" count="0" oneField="1">
      <fieldsUsage count="1">
        <fieldUsage x="12"/>
      </fieldsUsage>
    </cacheHierarchy>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99305559" backgroundQuery="1" createdVersion="8" refreshedVersion="8" minRefreshableVersion="3" recordCount="0" supportSubquery="1" supportAdvancedDrill="1" xr:uid="{6D855F29-15BF-44DA-8740-7BD3700D7E0C}">
  <cacheSource type="external" connectionId="5"/>
  <cacheFields count="16">
    <cacheField name="[Measures].[Sum of Pagu Revisi]" caption="Sum of Pagu Revisi" numFmtId="0" hierarchy="108" level="32767"/>
    <cacheField name="[Measures].[Sum of S.d Periode]" caption="Sum of S.d Periode" numFmtId="0" hierarchy="109" level="32767"/>
    <cacheField name="[FA_Detil_16_SP2D].[Nama Komponen].[Nama Komponen]" caption="Nama Komponen" numFmtId="0" hierarchy="15" level="1">
      <sharedItems count="16">
        <s v="051. NSPK Metode dan Kurikulum Pendidikan KP"/>
        <s v="052. NSPK Peserta Didik Sarana dan Prasarana Pendidikan KP"/>
        <s v="053. NSPK Kelembagaan Pendidikan KP"/>
        <s v="054. NSPK Ketenagaan Pendidikan KP"/>
        <s v="301. Sarana Teknologi Informasi dan Komunikasi (TIK) Pendidikan Kelautan dan Perikanan"/>
        <s v="306. Pelayanan Kerja Sama Pendidikan Kelautan dan Perikanan"/>
        <s v="301. Pelayanan Tata Usaha dan Kerumahtanggaan Pendidikan Kelautan dan Perikanan"/>
        <s v="001. Gaji dan Tunjangan"/>
        <s v="002. Operasional dan Pemeliharaan Kantor"/>
        <s v="303. Peralatan Fasilitas Perkantoran Pendidikan Kelautan dan Perikanan"/>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FA_Detil_16_SP2D].[Nama Subkomponen].[Nama Subkomponen]" caption="Nama Subkomponen" numFmtId="0" hierarchy="17" level="1">
      <sharedItems count="46">
        <s v="A. Bimbingan dan Pembinaan Metode dan Kurikulum"/>
        <s v="B. Penyusunan NSPK Metode dan Kurikulum"/>
        <s v="A. NSPK Peserta Didik"/>
        <s v="B. Pengendalian Sarana Prasarana"/>
        <s v="A. Pengembangan Kelembagaan Pendidikan KP"/>
        <s v="B. Penyusunan NSPK Kelembagaan Pendidikan"/>
        <s v="A. Penyiapan Pendidik dan Tenaga Kependidikan"/>
        <s v="B. Evaluasi Beban Kerja Guru dan Dosen"/>
        <s v="A. Sarana Teknologi Informasi dan Komunikasi"/>
        <s v="A. Kerjasama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F. Penjaminan Mutu Kelembagaan"/>
        <s v="G. Bimbingan Penelitian Dan Pengabdian Kepada Masyarakat"/>
        <s v="H. Serapan  Lulusan Pendidikan KP"/>
        <s v="I. Publikasi dan Kehumasan Pusat Pendidikan KP  (OII)"/>
        <s v="DB. Gaji dan Tunjangan Pusat Pendidikan KP"/>
        <s v="GA. Operasional dan Pemeliharaan Kantor Pusat Pendidikan KP"/>
        <s v="GB. Langganan Daya dan Jasa Pusat Pendidikan KP"/>
        <s v="GC. Pemeliharaan Kantor Pusat Pendidikan KP"/>
        <s v="GD. Pembayaran Pelaksanaan Operasional Kantor Pusat Pendidikan KP"/>
        <s v="A. Peralatan Fasilitas Perkantoran Pendidikan Kelautan dan Perikanan"/>
        <s v="A. Perencanaan Kinerja Pendidikan KP"/>
        <s v="B. Sinkronisasi Kegiatan Pendidikan KP"/>
        <s v="C. Penyusunan Anggaran Pendidikan KP"/>
        <s v="D. Rencana Kerja Pendidikan KP"/>
        <s v="E. Revisi Anggaran Pendidikan KP"/>
        <s v="F. Rapat Kerja Teknis Pendidikan KP"/>
        <s v="A. Monitoring Evaluasi Kinerja Pendidikan KP"/>
        <s v="B. Monitoring Evaluasi Kegiatan dan Anggaran Pendidikan KP dan OII"/>
        <s v="C. Monitoring Evaluasi Penyelenggaraan Pendidikan KP"/>
        <s v="A. Laporan Kinerja Lingkup Pendidikan KP"/>
        <s v="A. Penyusunan Laporan Keuangan dan PIPK"/>
        <s v="B. Penyusunan Sistem Pengendalian Intern Pemerintah (SPIP)"/>
        <s v="C. Verifikasi dan Validasi Pertanggung Jawaban Kegiatan"/>
        <s v="D. Pengelolaan PNBP Lingkup Satuan Pendidikan KP"/>
        <s v="E. Pemutakhiran data Administrasi Keuangan"/>
        <s v="F. Dukungan Kegiatan BRSDMKP"/>
        <s v="G. Pembinaan Pelaksanaan Kewirausahaan dan TEFA"/>
        <s v="A. Tugas Belajar Baru"/>
        <s v="B. Lanjutan Tugas Belajar"/>
        <s v="C. Tugas Belajar Luar Negeri"/>
        <s v="A. Aparatur KKP yang Diberikan Izin Belajar"/>
      </sharedItems>
    </cacheField>
    <cacheField name="[FA_Detil_16_SP2D].[Nama Akun].[Nama Akun]" caption="Nama Akun" numFmtId="0" hierarchy="19" level="1">
      <sharedItems count="29">
        <s v="521211. Belanja Bahan"/>
        <s v="522151. Belanja Jasa Profesi"/>
        <s v="524111. Belanja Perjalanan Dinas Biasa"/>
        <s v="524113. Belanja Perjalanan Dinas Dalam Kota"/>
        <s v="532111. Belanja Modal Peralatan dan Mesin"/>
        <s v="521219. Belanja Barang Non Operasional Lainnya"/>
        <s v="522141. Belanja Sew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29. Belanja Uang Makan PNS"/>
        <s v="511151. Belanja Tunjangan Umum PNS"/>
        <s v="512211. Belanja Uang Lembur"/>
        <s v="512411. Belanja Pegawai (Tunjangan Khusus/Kegiatan/Kinerja)"/>
        <s v="521111. Belanja Keperluan Perkantoran"/>
        <s v="521131. Belanja Barang Operasional - Penanganan Pandemi COVID-19"/>
        <s v="521811. Belanja Barang Persediaan Barang Konsumsi"/>
        <s v="521114. Belanja Pengiriman Surat Dinas Pos Pusat"/>
        <s v="523121. Belanja Pemeliharaan Peralatan dan Mesin"/>
        <s v="523199. Belanja Pemeliharaan Lainnya"/>
        <s v="521115. Belanja Honor Operasional Satuan Kerja"/>
        <s v="524119. Belanja Perjalanan Dinas Paket Meeting Luar Kota"/>
        <s v="522191. Belanja Jasa Lainnya"/>
        <s v="524211. Belanja Perjalanan Dinas Biasa - Luar Negeri"/>
      </sharedItems>
    </cacheField>
    <cacheField name="[FA_Detil_16_SP2D].[Nama Program].[Nama Program]" caption="Nama Program" numFmtId="0" hierarchy="7" level="1">
      <sharedItems count="2">
        <s v="032.12.DL. Program Pendidikan dan Pelatihan Vokasi"/>
        <s v="032.12.WA. Program Dukungan Manajemen"/>
      </sharedItems>
    </cacheField>
    <cacheField name="[FA_Detil_16_SP2D].[Nama Kegiatan].[Nama Kegiatan]" caption="Nama Kegiatan" numFmtId="0" hierarchy="9" level="1">
      <sharedItems count="3">
        <s v="2376. Pendidikan Kelautan dan Perikanan"/>
        <s v="2378. Dukungan Manajemen Internal Lingkup Badan Riset dan Sumber Daya Manusia Kelautan dan Perikanan"/>
        <s v="4345. Pendidikan dan Pelatihan Aparatur KP"/>
      </sharedItems>
    </cacheField>
    <cacheField name="[FA_Detil_16_SP2D].[Nama KRO].[Nama KRO]" caption="Nama KRO" numFmtId="0" hierarchy="11" level="1">
      <sharedItems count="6">
        <s v="2376.AFA. Norma, Standard, Prosedur dan Kriteria"/>
        <s v="2378.CAN. Sarana Bidang Teknologi Informasi dan Komunikasi"/>
        <s v="2378.EBA. Layanan Dukungan Manajemen Internal"/>
        <s v="2378.EBB. Layanan Sarana dan Prasarana Internal"/>
        <s v="2378.EBD. Layanan Manajemen Kinerja Internal"/>
        <s v="4345.EBC. Layanan Manajemen SDM Internal"/>
      </sharedItems>
    </cacheField>
    <cacheField name="[FA_Detil_16_SP2D].[Nama RO].[Nama RO]" caption="Nama RO" numFmtId="0" hierarchy="13" level="1">
      <sharedItems count="10">
        <s v="2376.AFA.001. Norma, Standard, Prosedur dan Kriteria Pendidikan Kelautan dan Perikanan"/>
        <s v="2378.CAN.001. Sarana Teknologi Informasi dan Komunikasi Bidang Riset dan SDM KP"/>
        <s v="2378.EBA.958. Layanan Hubungan Masyarakat"/>
        <s v="2378.EBA.962. Layanan Umum"/>
        <s v="2378.EBA.994. Layanan Perkantoran"/>
        <s v="2378.EBB.951. Layanan Sarana Internal"/>
        <s v="2378.EBD.952. Layanan Perencanaan dan Penganggaran"/>
        <s v="2378.EBD.953. Layanan Pemantauan dan Evaluasi"/>
        <s v="2378.EBD.955. Layanan Manajemen Keuangan"/>
        <s v="4345.EBC.996. Layanan Pendidikan dan Pelatihan"/>
      </sharedItems>
    </cacheField>
    <cacheField name="[Measures].[% Real]" caption="% Real" numFmtId="0" hierarchy="97" level="32767"/>
    <cacheField name="[FA_Detil_16_SP2D].[Es2].[Es2]" caption="Es2" numFmtId="0" hierarchy="37" level="1">
      <sharedItems count="1">
        <s v="Pusat Pendidikan KP"/>
      </sharedItems>
    </cacheField>
    <cacheField name="[Measures].[Sisa Non Lock Pagu]" caption="Sisa Non Lock Pagu" numFmtId="0" hierarchy="99" level="32767"/>
    <cacheField name="[Measures].[% Sisa Non Lock]" caption="% Sisa Non Lock" numFmtId="0" hierarchy="100" level="32767"/>
    <cacheField name="[FA_Detil_16_SP2D].[Index].[Index]" caption="Index" numFmtId="0" hierarchy="32" level="1">
      <sharedItems count="143">
        <s v="000001. Konsumsi/bahan makanan"/>
        <s v="000002. Penggadaan"/>
        <s v="000003. Bahan Komputer"/>
        <s v="000004. ATK"/>
        <s v="000001. Narasumber/Pembahas"/>
        <s v="000001. Perjalanan Bimbingan dan Pembinaan Metode dan Kurikulum"/>
        <s v="000001. Perjalanan Fasilitasi/koordinasi Penyusunan NSPK"/>
        <s v="000002. Bahan Komputer"/>
        <s v="000003. ATK"/>
        <s v="000004. Cetak"/>
        <s v="000001. NSPK Peserta Didik Standar Sarana dan Prasarana Pendidikan KP"/>
        <s v="000004. Cetakan"/>
        <s v="000001. Perjalanan Pengendalian Sarana Prasarana"/>
        <s v="000005. Cetakan Kelembagaan Pendidikan Vokasi"/>
        <s v="000001. Perjalanan Pembentukan Kelembagaan Pendidikan KP"/>
        <s v="000001. Transport Lokal"/>
        <s v="000001. Penyusunan NSPK Kelembagaan Pendidikan"/>
        <s v="000001. Perjalanan Penyiapan Pendidik dan Tenaga Kependidikan"/>
        <s v="000005. Perlengkapan Kegiatan Beban Kerja Guru dan Dosen"/>
        <s v="000001. Perjalanan Evaluasi Beban Kerja Guru dan Dosen"/>
        <s v="000001. Peralatan Teknologi Informasi dan Komunikasi Pusdik KP"/>
        <s v="000001. Langganan biaya video conference"/>
        <s v="000002. Dukungan Kerjasama Pendidikan KP"/>
        <s v="000001. Perjalanan Kerjasama Pendidikan KP"/>
        <s v="000001. Penggadaan"/>
        <s v="000004. Cetakan Kegiatan Administrasi SIMAK BMN"/>
        <s v="000001. Perjalanan Implementasi SIMAK - BMN"/>
        <s v="000001. Koordinasi Implementasi SIMAK - BMN"/>
        <s v="000001. Bahan Komputer"/>
        <s v="000002. ATK"/>
        <s v="000001.  Perjalanan Pembinaan dan Wisuda Kepala Pusdik KP"/>
        <s v="000002. Perjalanan Koordinasi, Sinkronisasi, Wisuda dan Pendampingan Kepala Pusdik KP"/>
        <s v="000004. Cetakan Kegiatan dan Laporan"/>
        <s v="000001. Sewa Kendaraan / Mobil (2 kali)"/>
        <s v="000001. Perjalanan Pengelolaan Penatausahaan Arsip dan Sinkronisasi Tata Naskah dan Persuratan"/>
        <s v="000001. Perjalanan Koordinasi"/>
        <s v="000001. Perjalanan Penyusunan Bahan Tindak Lanjut dan Pemutakhiran Data"/>
        <s v="000001. Peningkatan Kapasitas Pegawai"/>
        <s v="000001. Perjalanan Pengelolaan SDM Aparatur"/>
        <s v="000001. Perjalanan Penjaminan mutu pendidikan KP"/>
        <s v="000001. Perjalanan Bimbingan Penelitian dan Pengabdian Kepada Masyarakat"/>
        <s v="000001. Perjalanan Serapan Lulusan Pendidikan KP"/>
        <s v="000001. Perjalanan Kehumasan Pusat Pendidikan KP"/>
        <s v="000001. Belanja Gaji Pokok PNS"/>
        <s v="000001. Belanja Pembulatan Gaji PNS"/>
        <s v="000001. Belanja Tunj. Suami/Istri PNS"/>
        <s v="000001. Belanja Tunj. Anak PNS"/>
        <s v="000001. Belanja Tunj. Struktural PNS"/>
        <s v="000001. Belanja Tunj. Fungsional PNS"/>
        <s v="000001. Belanja Tunj. PPh PNS"/>
        <s v="000001. Belanja Tunj. Beras PNS"/>
        <s v="000001. Belanja Uang Makan PNS"/>
        <s v="000001. Belanja Tunjangan Umum PNS"/>
        <s v="000001. Uang Lembur dan Uang Makan Lembur"/>
        <s v="000001. Belanja Pegawai (Tunjangan Khusus/Kegiatan/Kinerja)"/>
        <s v="000001. Keperluan sehari hari perkantoran"/>
        <s v="000002. Uang Lembur PPNPN"/>
        <s v="000003. Jamuan"/>
        <s v="000004. Pramubakti (12 org x 12 bulan)"/>
        <s v="000005. Pengemudi (1 org x 12 bulan)"/>
        <s v="000006. BPJS Ketenagakerjaan Pengemudi dan Pramubhakti"/>
        <s v="000007. Pencetakan/Publikasi"/>
        <s v="000008. Langganan Majalah dan Surat Kabar"/>
        <s v="000009. Langganan biaya video conference dan Zoho"/>
        <s v="000010. Estetika Kantor dan Pengharum Ruangan"/>
        <s v="000001. Masker, hand sanitizer, desinfektan, multivitami/suplemen (59 peg x 7 kali)"/>
        <s v="000001. ATK"/>
        <s v="000003. Kertas Fotocopy A4"/>
        <s v="000004. Kertas Fotocopy F4"/>
        <s v="000005. Kertas Kop A4 (4 warna)"/>
        <s v="000006. Kertas Kop F4 (4 warna)"/>
        <s v="000007. Amplop Kop Besar"/>
        <s v="000008. Amplop Kop Kecil"/>
        <s v="000009. Map Pusdik KP"/>
        <s v="000001. Pengiriman surat dan dokumen/barang lainnya"/>
        <s v="000001. Sewa Mesin Photocopy"/>
        <s v="000002. Sewa Ruang Arsip dan Penyimpanan BMN"/>
        <s v="000001. Pemeliharaan dan Operasional Kendaraan Pejabat Eselon II"/>
        <s v="000002. Pemeliharaan dan Operasional Kendaraan Roda 4"/>
        <s v="000003. Pemeliharaan dan Operasional Kendaraan Roda Dua"/>
        <s v="000004. Laptop/Notebook"/>
        <s v="000005. Komputer PC"/>
        <s v="000006. Printer"/>
        <s v="000007. LCD"/>
        <s v="000008. Kamera"/>
        <s v="000009. Perawatan Barang Inventaris Kantor"/>
        <s v="000001. Pemeliharaan Aquarium (2 unit)"/>
        <s v="000001. Pakaian Dinas Pegawai (59 orang x 2 stell)"/>
        <s v="000001. PPK Pusat Pendiidikan"/>
        <s v="000002. Anggota Tim Penghapusan BMN (3 ORANG x 1 KEG)"/>
        <s v="000003. Bendahara Pengeluaran Pembantu (1 ORG x 12 BLN)"/>
        <s v="000004. Staf Pengelola Keuangan KPA ( 1 ORG x 12 BLN)"/>
        <s v="000005. Pejabat Pengadaan Barang dan Jasa (1 ORG x 12 BLN)"/>
        <s v="000006. Penyimpan BMN Pembantu (1 ORG x 12 BLN)"/>
        <s v="000007. Pengelola SAK Pembantu (1 ORG x 12 BLN)"/>
        <s v="000008. Pengelola BMN Pembantu (1 ORG x 12 BLN)"/>
        <s v="000009. Ketua Tim Penghapusan BMN"/>
        <s v="000010. Sekretaris Tim Penghapusan BMN"/>
        <s v="000001. Peralatan dan Meubelair Pusdik"/>
        <s v="000005. Pencetakan"/>
        <s v="000001. Perjalanan Penyusunan Perencanaan Kinerja Pendidikan KP"/>
        <s v="000001. Perjalanan Sinkronisasi Kegiatan Pendidikan KP"/>
        <s v="000001. Perjalanan Penyusunan Anggaran Pendidikan KP"/>
        <s v="000001. Perjalanan Penyusunan Rencana Kerja Pendidikan KP"/>
        <s v="000001. Perjalanan Revisi Anggaran Pendidikan KP"/>
        <s v="000005. Cetakan"/>
        <s v="000006. Perlengkapan Peserta"/>
        <s v="000001. Perjalanan Persiapan Rateknis Pendidikan KP"/>
        <s v="000001. Paket Fullboard Meeting (80 Org X 2 Hari)"/>
        <s v="000002. Uang Harian Fullboard Meeting (80 orang x 3 Hari)"/>
        <s v="000003. Perjalanan Fullboard Meeting"/>
        <s v="000001. Langganan biaya aplikasi komunikasi daring (zoom/linktree/zoho)"/>
        <s v="000001. Perjalanan Monitoring Evaluasi Kinerja Pendidikan KP"/>
        <s v="000005. Cetakan Buku Pusat Pendidikan Dalam Angka"/>
        <s v="000002. Dukungan Kegiatan Data dan Informasi Pendidikan KP"/>
        <s v="000001. Perjalanan Monitoring Evaluasi Kegiatan dan Anggaran Pendidikan KP"/>
        <s v="000001. Perjalanan Monitoring Evaluasi Pendidikan KP"/>
        <s v="000001. Perjalanan Penyusunan Laporan Kinerja"/>
        <s v="000001. Penyusunan Program dan Anggaran Lingkup Pusdik KP"/>
        <s v="000001. Evaluasi dan Penyusunan SPIP MR"/>
        <s v="000002. Cetakan formulir verifikasi SPJ"/>
        <s v="000003. Penggandaan/Penjilidan"/>
        <s v="000004. Bahan Komputer"/>
        <s v="000005. ATK"/>
        <s v="000001. Perjalanan Verifikasi dan Validasi Pertanggung Jawaban Kegiatan"/>
        <s v="000002. Penggandaan/Penjilidan"/>
        <s v="000001. Perjalanan Pengelolaan PNBP Lingkup Satuan Pendidikan KP"/>
        <s v="000001. Perjalanan Penyelesaian Administrasi Keuangan"/>
        <s v="000001. Perjalanan Dukungan Kegiatan BRSDMKP"/>
        <s v="000001. Perjalanan Pembinaan Kewirausahaan dan Tefa"/>
        <s v="000005. Perlengkapan TPA Toefl"/>
        <s v="000006. Buku TPA Toefl"/>
        <s v="000001. Dukungan Penyelenggaraan Tugas Belajar"/>
        <s v="000002. Langganan biaya video conference"/>
        <s v="000001. Pelaksanaan TOEFL/TPA"/>
        <s v="000001. Perjalanan Koordinasi dan pengadministrasian Tugas Belajar"/>
        <s v="000002. Perjalanan Peserta Tugas Belajar"/>
        <s v="000001. Paket meeting fullboard (54 org x 2 hari)"/>
        <s v="000002. Uang harian paket meeting"/>
        <s v="000003. Perjalanan peserta"/>
        <s v="000001. Dukungan Penyelenggaraan Tugas Belajar Luar Negeri"/>
        <s v="000001. Perjalanan peserta tugas belajar, Koordinasi dan Pendampingan tugas belajar"/>
        <s v="000001. Perjalanan Koordinasi dan pengadministrasian izin Belajar"/>
      </sharedItems>
    </cacheField>
    <cacheField name="[Measures].[Sum of Periode Lalu]" caption="Sum of Periode Lalu" numFmtId="0" hierarchy="118" level="32767"/>
    <cacheField name="[Measures].[Sum of Periode Ini]" caption="Sum of Periode Ini" numFmtId="0" hierarchy="119" level="32767"/>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2" memberValueDatatype="130" unbalanced="0">
      <fieldsUsage count="2">
        <fieldUsage x="-1"/>
        <fieldUsage x="5"/>
      </fieldsUsage>
    </cacheHierarchy>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2" memberValueDatatype="130" unbalanced="0">
      <fieldsUsage count="2">
        <fieldUsage x="-1"/>
        <fieldUsage x="6"/>
      </fieldsUsage>
    </cacheHierarchy>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2" memberValueDatatype="130" unbalanced="0">
      <fieldsUsage count="2">
        <fieldUsage x="-1"/>
        <fieldUsage x="7"/>
      </fieldsUsage>
    </cacheHierarchy>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2" memberValueDatatype="130" unbalanced="0">
      <fieldsUsage count="2">
        <fieldUsage x="-1"/>
        <fieldUsage x="8"/>
      </fieldsUsage>
    </cacheHierarchy>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2"/>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3"/>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4"/>
      </fieldsUsage>
    </cacheHierarchy>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2" memberValueDatatype="130" unbalanced="0">
      <fieldsUsage count="2">
        <fieldUsage x="-1"/>
        <fieldUsage x="13"/>
      </fieldsUsage>
    </cacheHierarchy>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0"/>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9"/>
      </fieldsUsage>
    </cacheHierarchy>
    <cacheHierarchy uniqueName="[Measures].[% SisaSP2D]" caption="% SisaSP2D" measure="1" displayFolder="" measureGroup="FA_Detil_16_SP2D" count="0"/>
    <cacheHierarchy uniqueName="[Measures].[Sisa Non Lock Pagu]" caption="Sisa Non Lock Pagu" measure="1" displayFolder="" measureGroup="FA_Detil_16_SP2D" count="0" oneField="1">
      <fieldsUsage count="1">
        <fieldUsage x="11"/>
      </fieldsUsage>
    </cacheHierarchy>
    <cacheHierarchy uniqueName="[Measures].[% Sisa Non Lock]" caption="% Sisa Non Lock" measure="1" displayFolder="" measureGroup="FA_Detil_16_SP2D" count="0" oneField="1">
      <fieldsUsage count="1">
        <fieldUsage x="12"/>
      </fieldsUsage>
    </cacheHierarchy>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oneField="1" hidden="1">
      <fieldsUsage count="1">
        <fieldUsage x="14"/>
      </fieldsUsage>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oneField="1" hidden="1">
      <fieldsUsage count="1">
        <fieldUsage x="15"/>
      </fieldsUsage>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111574075" backgroundQuery="1" createdVersion="8" refreshedVersion="8" minRefreshableVersion="3" recordCount="0" supportSubquery="1" supportAdvancedDrill="1" xr:uid="{802B2C79-C5E2-44CD-9269-9A537DE45305}">
  <cacheSource type="external" connectionId="5"/>
  <cacheFields count="15">
    <cacheField name="[FA_Detil_16_SP2D].[Es2].[Es2]" caption="Es2" numFmtId="0" hierarchy="37" level="1">
      <sharedItems count="1">
        <s v="Pusat Pendidikan KP"/>
      </sharedItems>
    </cacheField>
    <cacheField name="[FA_Detil_16_SP2D].[Koordinator].[Koordinator]" caption="Koordinator" numFmtId="0" hierarchy="38" level="1">
      <sharedItems count="4">
        <s v="Kelembagaan dan Ketenagaan"/>
        <s v="Penyelenggaraan Pendidikan"/>
        <s v="Perencanaan dan Evaluasi"/>
        <s v="Tata Usaha"/>
      </sharedItems>
    </cacheField>
    <cacheField name="[FA_Detil_16_SP2D].[Subkoordinator].[Subkoordinator]" caption="Subkoordinator" numFmtId="0" hierarchy="39" level="1">
      <sharedItems count="7">
        <s v="Kelembagaan"/>
        <s v="Ketenagaan"/>
        <s v="Metode dan Kurikulum"/>
        <s v="Peserta Didik dan Sarana Prasarana"/>
        <s v="Evaluasi"/>
        <s v="Keuangan"/>
        <s v="Umum"/>
      </sharedItems>
    </cacheField>
    <cacheField name="[Measures].[Sum of NILAI RUPIAH]" caption="Sum of NILAI RUPIAH" numFmtId="0" hierarchy="115" level="32767"/>
    <cacheField name="[FA_Detil_16_SP2D].[Nama Subkomponen].[Nama Subkomponen]" caption="Nama Subkomponen" numFmtId="0" hierarchy="17" level="1">
      <sharedItems count="20">
        <s v="A. Pengembangan Kelembagaan Pendidikan KP"/>
        <s v="A. Penyiapan Pendidik dan Tenaga Kependidikan"/>
        <s v="B. Evaluasi Beban Kerja Guru dan Dosen"/>
        <s v="B. Penyusunan NSPK Metode dan Kurikulum"/>
        <s v="G. Pembinaan Pelaksanaan Kewirausahaan dan TEFA"/>
        <s v="A. NSPK Peserta Didik"/>
        <s v="H. Serapan  Lulusan Pendidikan KP"/>
        <s v="A. Monitoring Evaluasi Kinerja Pendidikan KP"/>
        <s v="A. Laporan Kinerja Lingkup Pendidikan KP"/>
        <s v="DB. Gaji dan Tunjangan Pusat Pendidikan KP"/>
        <s v="A. Penyusunan Laporan Keuangan dan PIPK"/>
        <s v="B. Penyusunan Sistem Pengendalian Intern Pemerintah (SPIP)"/>
        <s v="D. Pengelolaan PNBP Lingkup Satuan Pendidikan KP"/>
        <s v="E. Pemutakhiran data Administrasi Keuangan"/>
        <s v="A. Pengelolaan dan Implementasi BMN"/>
        <s v="B. Pembinaan dan Koordinasi Kepala Pusdik KP"/>
        <s v="C. Pengelolaan Kearsipan, Tata Naskah Dinas dan Persuratan Pusat Pendidikan KP"/>
        <s v="E. Pengelolaan Administrasi Kepegawaian Pusdik KP"/>
        <s v="GA. Operasional dan Pemeliharaan Kantor Pusat Pendidikan KP"/>
        <s v="GB. Langganan Daya dan Jasa Pusat Pendidikan KP"/>
      </sharedItems>
    </cacheField>
    <cacheField name="[Monitoring_Transaksi_FA_Detil_SP2D].[Detil SPP].[Detil SPP]" caption="Detil SPP" numFmtId="0" hierarchy="94" level="1">
      <sharedItems count="7">
        <s v="00036T | 231751303000663 | 01 Feb 2023 | Penggantian Uang Persediaan untuk Keperluan Pembayaran Belanja Barang (BPP 002 Pusat Pendidikan KP)"/>
        <s v="00003T | 231751503000019 | 01 Jan 2023 | Pembayaran belanja pegawai(pembayaran gaji induk pegawai Pusdik bulan Januari 2023 untuk 44 pegawai/120 Jiwa)"/>
        <s v="00007T | 231751503000040 | 01 Feb 2023 | Pembayaran Belanja Pegawai (Pembayaran Gaji Induk Pegawai Pusdik KP Bulan Februari Tahun 2023 Untuk 44 pegawai 120 jiwa)"/>
        <s v="00050T | 231751303001019 | 07 Feb 2023 | Pembayaran Belanja Pegawai (Pembayaran Gaji Susulan PNS Pusdik Bulan Januari-Februari 2023 Untuk 1 Pegawai 1 Jiwa)"/>
        <s v="00048T | 231751303001017 | 07 Feb 2023 | Pembayaran Belanja Pegawai (Pembayaran Kekurangan Gaji Tunjangan Fungsional PNS PUSDIK Bulan Januari 2023 Untuk 4 Pegawai 10 Jiwa)"/>
        <s v="00055T | 231751303001018 | 07 Feb 2023 | Pembayaran Belanja Pegawai (Pembayaran Tunjangan Kinerja PNS Pusdik Bulan Januari 2023 untuk 42 Pegawai)"/>
        <s v="00011T | 231751503000091 | 01 Feb 2023 | Pembayaran Belanja Barang Berupa Honor PPNPN Pusat Pendidikan KP Bulan Januari Tahun 2023 untuk 13 Pegawai sesuai Surat Keputusan Nomor KEP 2/KPA/BRSDM/2023 tgl 2 Januari 2023"/>
      </sharedItems>
    </cacheField>
    <cacheField name="[Monitoring_Transaksi_FA_Detil_SP2D].[TANGGAL SP2D].[TANGGAL SP2D]" caption="TANGGAL SP2D" numFmtId="0" hierarchy="84" level="1">
      <sharedItems containsSemiMixedTypes="0" containsNonDate="0" containsDate="1" containsString="0" minDate="2023-02-01T00:00:00" maxDate="2023-02-08T00:00:00" count="2">
        <d v="2023-02-01T00:00:00"/>
        <d v="2023-02-07T00:00:00"/>
      </sharedItems>
    </cacheField>
    <cacheField name="[Monitoring_Transaksi_FA_Detil_SP2D].[TANGGAL SP2D (Month)].[TANGGAL SP2D (Month)]" caption="TANGGAL SP2D (Month)" numFmtId="0" hierarchy="95" level="1">
      <sharedItems count="2">
        <s v="Jan"/>
        <s v="Feb"/>
      </sharedItems>
    </cacheField>
    <cacheField name="[FA_Detil_16_SP2D].[Nama Program].[Nama Program]" caption="Nama Program" numFmtId="0" hierarchy="7" level="1">
      <sharedItems count="2">
        <s v="032.12.DL. Program Pendidikan dan Pelatihan Vokasi"/>
        <s v="032.12.WA. Program Dukungan Manajemen"/>
      </sharedItems>
    </cacheField>
    <cacheField name="[FA_Detil_16_SP2D].[Nama Kegiatan].[Nama Kegiatan]" caption="Nama Kegiatan" numFmtId="0" hierarchy="9" level="1">
      <sharedItems count="2">
        <s v="2376. Pendidikan Kelautan dan Perikanan"/>
        <s v="2378. Dukungan Manajemen Internal Lingkup Badan Riset dan Sumber Daya Manusia Kelautan dan Perikanan"/>
      </sharedItems>
    </cacheField>
    <cacheField name="[FA_Detil_16_SP2D].[Nama KRO].[Nama KRO]" caption="Nama KRO" numFmtId="0" hierarchy="11" level="1">
      <sharedItems count="3">
        <s v="2376.AFA. Norma, Standard, Prosedur dan Kriteria"/>
        <s v="2378.EBD. Layanan Manajemen Kinerja Internal"/>
        <s v="2378.EBA. Layanan Dukungan Manajemen Internal"/>
      </sharedItems>
    </cacheField>
    <cacheField name="[FA_Detil_16_SP2D].[Nama RO].[Nama RO]" caption="Nama RO" numFmtId="0" hierarchy="13" level="1">
      <sharedItems count="5">
        <s v="2376.AFA.001. Norma, Standard, Prosedur dan Kriteria Pendidikan Kelautan dan Perikanan"/>
        <s v="2378.EBD.955. Layanan Manajemen Keuangan"/>
        <s v="2378.EBA.962. Layanan Umum"/>
        <s v="2378.EBD.953. Layanan Pemantauan dan Evaluasi"/>
        <s v="2378.EBA.994. Layanan Perkantoran"/>
      </sharedItems>
    </cacheField>
    <cacheField name="[FA_Detil_16_SP2D].[Nama Komponen].[Nama Komponen]" caption="Nama Komponen" numFmtId="0" hierarchy="15" level="1">
      <sharedItems count="10">
        <s v="053. NSPK Kelembagaan Pendidikan KP"/>
        <s v="054. NSPK Ketenagaan Pendidikan KP"/>
        <s v="051. NSPK Metode dan Kurikulum Pendidikan KP"/>
        <s v="301. Pelayanan Keuangan Pendidikan Kelautan dan Perikanan"/>
        <s v="052. NSPK Peserta Didik Sarana dan Prasarana Pendidikan KP"/>
        <s v="301. Pelayanan Tata Usaha dan Kerumahtanggaan Pendidikan Kelautan dan Perikanan"/>
        <s v="301. Pelayanan Monitoring dan Evaluasi Pendidikan Kelautan dan Perikanan"/>
        <s v="302. Pelayanan Pelaporan Kinerja Pendidikan Kelautan dan Perikanan"/>
        <s v="001. Gaji dan Tunjangan"/>
        <s v="002. Operasional dan Pemeliharaan Kantor"/>
      </sharedItems>
    </cacheField>
    <cacheField name="[FA_Detil_16_SP2D].[Nama Akun].[Nama Akun]" caption="Nama Akun" numFmtId="0" hierarchy="19" level="1">
      <sharedItems count="16">
        <s v="521211. Belanja Bahan"/>
        <s v="524111. Belanja Perjalanan Dinas Biasa"/>
        <s v="521219. Belanja Barang Non Operasional Lainny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51. Belanja Tunjangan Umum PNS"/>
        <s v="512411. Belanja Pegawai (Tunjangan Khusus/Kegiatan/Kinerja)"/>
        <s v="521111. Belanja Keperluan Perkantoran"/>
        <s v="521811. Belanja Barang Persediaan Barang Konsumsi"/>
        <s v="521114. Belanja Pengiriman Surat Dinas Pos Pusat"/>
      </sharedItems>
    </cacheField>
    <cacheField name="[FA_Detil_16_SP2D].[Detil].[Detil]" caption="Detil" numFmtId="0" hierarchy="20" level="1">
      <sharedItems count="53">
        <s v="000167. Konsumsi/bahan makanan"/>
        <s v="000168. Penggadaan"/>
        <s v="000169. Bahan Komputer"/>
        <s v="000170. ATK"/>
        <s v="000173. Perjalanan Pembentukan Kelembagaan Pendidikan KP"/>
        <s v="000181. Konsumsi/bahan makanan"/>
        <s v="000188. Bahan Komputer"/>
        <s v="000189. ATK"/>
        <s v="000150. Konsumsi/bahan makanan"/>
        <s v="000155. Perjalanan Fasilitasi/koordinasi Penyusunan NSPK"/>
        <s v="001145. Perjalanan Pembinaan Kewirausahaan dan Tefa"/>
        <s v="000156. Konsumsi/bahan makanan"/>
        <s v="000160. NSPK Peserta Didik Standar Sarana dan Prasarana Pendidikan KP"/>
        <s v="000659. Perjalanan Serapan Lulusan Pendidikan KP"/>
        <s v="001276. Langganan biaya aplikasi komunikasi daring (zoom/linktree/zoho)"/>
        <s v="001294. Konsumsi/bahan makanan"/>
        <s v="001299. Perjalanan Penyusunan Laporan Kinerja"/>
        <s v="000349. Belanja Gaji Pokok PNS"/>
        <s v="000350. Belanja Pembulatan Gaji PNS"/>
        <s v="000351. Belanja Tunj. Suami/Istri PNS"/>
        <s v="000352. Belanja Tunj. Anak PNS"/>
        <s v="000353. Belanja Tunj. Struktural PNS"/>
        <s v="000354. Belanja Tunj. Fungsional PNS"/>
        <s v="000355. Belanja Tunj. PPh PNS"/>
        <s v="000356. Belanja Tunj. Beras PNS"/>
        <s v="000358. Belanja Tunjangan Umum PNS"/>
        <s v="000360. Belanja Pegawai (Tunjangan Khusus/Kegiatan/Kinerja)"/>
        <s v="001107. Penyusunan Program dan Anggaran Lingkup Pusdik KP"/>
        <s v="001110. Penggadaan"/>
        <s v="001111. Bahan Komputer"/>
        <s v="001112. ATK"/>
        <s v="001123. Penggandaan/Penjilidan"/>
        <s v="001124. Bahan Komputer"/>
        <s v="001125. ATK"/>
        <s v="001126. Perjalanan Pengelolaan PNBP Lingkup Satuan Pendidikan KP"/>
        <s v="001128. Konsumsi/bahan makanan"/>
        <s v="001129. Penggandaan/Penjilidan"/>
        <s v="001130. Bahan Komputer"/>
        <s v="001131. ATK"/>
        <s v="001132. Perjalanan Penyelesaian Administrasi Keuangan"/>
        <s v="000615. Perjalanan Implementasi SIMAK - BMN"/>
        <s v="000620.  Perjalanan Pembinaan dan Wisuda Kepala Pusdik KP"/>
        <s v="000627. Perjalanan Pengelolaan Penatausahaan Arsip dan Sinkronisasi Tata Naskah dan Persuratan"/>
        <s v="000640. Perjalanan Pengelolaan SDM Aparatur"/>
        <s v="000509. Keperluan sehari hari perkantoran"/>
        <s v="000512. Pramubakti (12 org x 12 bulan)"/>
        <s v="000513. Pengemudi (1 org x 12 bulan)"/>
        <s v="000514. BPJS Ketenagakerjaan Pengemudi dan Pramubhakti"/>
        <s v="000517. Langganan biaya video conference dan Zoho"/>
        <s v="000518. Estetika Kantor dan Pengharum Ruangan"/>
        <s v="000524. Kertas Kop A4 (4 warna)"/>
        <s v="000525. Kertas Kop F4 (4 warna)"/>
        <s v="000529. Pengiriman surat dan dokumen/barang lainnya"/>
      </sharedItems>
    </cacheField>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2" memberValueDatatype="130" unbalanced="0">
      <fieldsUsage count="2">
        <fieldUsage x="-1"/>
        <fieldUsage x="8"/>
      </fieldsUsage>
    </cacheHierarchy>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2" memberValueDatatype="130" unbalanced="0">
      <fieldsUsage count="2">
        <fieldUsage x="-1"/>
        <fieldUsage x="9"/>
      </fieldsUsage>
    </cacheHierarchy>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2" memberValueDatatype="130" unbalanced="0">
      <fieldsUsage count="2">
        <fieldUsage x="-1"/>
        <fieldUsage x="10"/>
      </fieldsUsage>
    </cacheHierarchy>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2" memberValueDatatype="130" unbalanced="0">
      <fieldsUsage count="2">
        <fieldUsage x="-1"/>
        <fieldUsage x="11"/>
      </fieldsUsage>
    </cacheHierarchy>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12"/>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4"/>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13"/>
      </fieldsUsage>
    </cacheHierarchy>
    <cacheHierarchy uniqueName="[FA_Detil_16_SP2D].[Detil]" caption="Detil" attribute="1" defaultMemberUniqueName="[FA_Detil_16_SP2D].[Detil].[All]" allUniqueName="[FA_Detil_16_SP2D].[Detil].[All]" dimensionUniqueName="[FA_Detil_16_SP2D]" displayFolder="" count="2" memberValueDatatype="130" unbalanced="0">
      <fieldsUsage count="2">
        <fieldUsage x="-1"/>
        <fieldUsage x="14"/>
      </fieldsUsage>
    </cacheHierarchy>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0"/>
      </fieldsUsage>
    </cacheHierarchy>
    <cacheHierarchy uniqueName="[FA_Detil_16_SP2D].[Koordinator]" caption="Koordinator" attribute="1" defaultMemberUniqueName="[FA_Detil_16_SP2D].[Koordinator].[All]" allUniqueName="[FA_Detil_16_SP2D].[Koordinator].[All]" dimensionUniqueName="[FA_Detil_16_SP2D]" displayFolder="" count="2" memberValueDatatype="130" unbalanced="0">
      <fieldsUsage count="2">
        <fieldUsage x="-1"/>
        <fieldUsage x="1"/>
      </fieldsUsage>
    </cacheHierarchy>
    <cacheHierarchy uniqueName="[FA_Detil_16_SP2D].[Subkoordinator]" caption="Subkoordinator" attribute="1" defaultMemberUniqueName="[FA_Detil_16_SP2D].[Subkoordinator].[All]" allUniqueName="[FA_Detil_16_SP2D].[Subkoordinator].[All]" dimensionUniqueName="[FA_Detil_16_SP2D]" displayFolder="" count="2" memberValueDatatype="130" unbalanced="0">
      <fieldsUsage count="2">
        <fieldUsage x="-1"/>
        <fieldUsage x="2"/>
      </fieldsUsage>
    </cacheHierarchy>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2" memberValueDatatype="7" unbalanced="0">
      <fieldsUsage count="2">
        <fieldUsage x="-1"/>
        <fieldUsage x="6"/>
      </fieldsUsage>
    </cacheHierarchy>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2" memberValueDatatype="130" unbalanced="0">
      <fieldsUsage count="2">
        <fieldUsage x="-1"/>
        <fieldUsage x="5"/>
      </fieldsUsage>
    </cacheHierarchy>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2" memberValueDatatype="130" unbalanced="0">
      <fieldsUsage count="2">
        <fieldUsage x="-1"/>
        <fieldUsage x="7"/>
      </fieldsUsage>
    </cacheHierarchy>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oneField="1" hidden="1">
      <fieldsUsage count="1">
        <fieldUsage x="3"/>
      </fieldsUsage>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120138888" backgroundQuery="1" createdVersion="8" refreshedVersion="8" minRefreshableVersion="3" recordCount="0" supportSubquery="1" supportAdvancedDrill="1" xr:uid="{DBB21403-B742-47B0-AC48-B4BE8568EDED}">
  <cacheSource type="external" connectionId="5"/>
  <cacheFields count="13">
    <cacheField name="[FA_Detil_16_SP2D].[Es2].[Es2]" caption="Es2" numFmtId="0" hierarchy="37" level="1">
      <sharedItems count="3">
        <s v="Pusat Pelatihan dan Penyuluhan KP"/>
        <s v="Pusat Pendidikan KP"/>
        <s v="Sekretariat BRSDM KP"/>
      </sharedItems>
    </cacheField>
    <cacheField name="[Measures].[Sum of NILAI RUPIAH]" caption="Sum of NILAI RUPIAH" numFmtId="0" hierarchy="115" level="32767"/>
    <cacheField name="[FA_Detil_16_SP2D].[Nama Subkomponen].[Nama Subkomponen]" caption="Nama Subkomponen" numFmtId="0" hierarchy="17" level="1">
      <sharedItems containsNonDate="0" count="42">
        <s v="A. Pengelolaan Kepegawaian Pelatihan dan Penyuluhan KP"/>
        <s v="E. Administrasi Perkantoran Pelatihan dan Penyuluhan KP"/>
        <s v="DA. Gaji dan Tunjangan Pusat pelatihan dan Penyuluhan KP"/>
        <s v="DA. Operasional dan Pemeliharaan Kantor Pusat Pelatihan dan Penyuluhan KP"/>
        <s v="B. Penyusunan NSPK Metode dan Kurikulum"/>
        <s v="A. NSPK Peserta Didik"/>
        <s v="A. Pengembangan Kelembagaan Pendidikan KP"/>
        <s v="A. Penyiapan Pendidik dan Tenaga Kependidikan"/>
        <s v="B. Evaluasi Beban Kerja Guru dan Dosen"/>
        <s v="A. Pengelolaan dan Implementasi BMN"/>
        <s v="B. Pembinaan dan Koordinasi Kepala Pusdik KP"/>
        <s v="C. Pengelolaan Kearsipan, Tata Naskah Dinas dan Persuratan Pusat Pendidikan KP"/>
        <s v="E. Pengelolaan Administrasi Kepegawaian Pusdik KP"/>
        <s v="H. Serapan  Lulusan Pendidikan KP"/>
        <s v="DB. Gaji dan Tunjangan Pusat Pendidikan KP"/>
        <s v="GA. Operasional dan Pemeliharaan Kantor Pusat Pendidikan KP"/>
        <s v="GB. Langganan Daya dan Jasa Pusat Pendidikan KP"/>
        <s v="A. Monitoring Evaluasi Kinerja Pendidikan KP"/>
        <s v="A. Laporan Kinerja Lingkup Pendidikan KP"/>
        <s v="A. Penyusunan Laporan Keuangan dan PIPK"/>
        <s v="B. Penyusunan Sistem Pengendalian Intern Pemerintah (SPIP)"/>
        <s v="D. Pengelolaan PNBP Lingkup Satuan Pendidikan KP"/>
        <s v="E. Pemutakhiran data Administrasi Keuangan"/>
        <s v="G. Pembinaan Pelaksanaan Kewirausahaan dan TEFA"/>
        <s v="A. Penyusunan Laporan BMN UAKPB Sekretariat BRSDMP KP dan UAPPBE-1 BRSDM KP"/>
        <s v="A. TANPA SUB KOMPONEN"/>
        <s v="B. Dukungan Layanan Kegiatan Kesekretariatan dan Tata Kelola Rumahtangga dan Tata Usaha Pimpinan  serta Keprotokolan lingkup BRSDM"/>
        <s v="AA. Gaji dan Tunjangan Sekretariat BRSDM"/>
        <s v="AA. Kebutuhan Sehari hari Perkantoran (Gambir)"/>
        <s v="AD. Pelaksanaan Operator Kantor (Gambir)"/>
        <s v="BB. Langganan Daya dan Jasa (Ancol)"/>
        <s v="B. Peningkatan Kapasitas Pegawai"/>
        <s v="A. Perencanaan Program"/>
        <s v="C. Perencanaan Kinerja"/>
        <s v="D. Perencanaan Umum"/>
        <s v="A. Monitoring Evaluasi Manajerial dan SAKIP"/>
        <s v="A. Penyusunan Laporan Keuangan"/>
        <s v="B. Pengelolaan PNBP"/>
        <s v="D. Perbendaharaan Administrasi Keuangan"/>
        <s v="E. Implementasi Sistem Pengendalian Intern Pemerintah BRSDM KP"/>
        <s v="F. Penyelesaian Tindak Lanjut Hasil Audit"/>
        <s v="B. Pembinaan dan Pengelolaan Kearsipan BRSDM"/>
      </sharedItems>
    </cacheField>
    <cacheField name="[Monitoring_Transaksi_FA_Detil_SP2D].[Detil SPP].[Detil SPP]" caption="Detil SPP" numFmtId="0" hierarchy="94" level="1">
      <sharedItems containsNonDate="0" count="168">
        <s v="00026T | 231751303000458 | 01 Feb 2023 | Pembayaran Belanja Barang Sesuai Surat Tugas Nomor:B.42/BRSDM.5/KP.440/I/2023 Tanggal 9 Januari 2023 | 7.321.500"/>
        <s v="00027T | 231751303000459 | 01 Feb 2023 | Pembayaran Belanja Barang Sesuai Surat Tugas Nomor:B.248,41/BRSDM/KP.440/I/2023 Tanggal 9 Januari 2023 dan No.B.41/BRSDM.5/KP.440/I/2023.Tgl.9 Januari 2023. | 50.692.502"/>
        <s v="00040T | 231751303000844 | 06 Feb 2023 | Pembayaran Belanja Barang Sesuai Surat Tugas Nomor:B.129/BRSDM/KP.440/I/2023 Tanggal 24 Januari 2023 dan No.B.101/BRSDM.5/KP.440/I/2023.Tgl.20 Januari 2023. | 9.800.000"/>
        <s v="00002T | 231751503000017 | 01 Jan 2023 | Pembayaran belanja pegawai(pembayaran gaji induk pegawai Puslatluh bulan Januari 2023 untuk 39 pegawai/110 Jiwa) | 150.882.900"/>
        <s v="00008T | 231751503000042 | 01 Feb 2023 | Pembayaran Belanja Pegawai (Pembayaran Gaji Induk Puslatluh KP Bulan Februari 2023 Untuk 39 pegawai 110 jiwa) | 151.536.800"/>
        <s v="00002T | 231751503000017 | 01 Jan 2023 | Pembayaran belanja pegawai(pembayaran gaji induk pegawai Puslatluh bulan Januari 2023 untuk 39 pegawai/110 Jiwa) | 1.642"/>
        <s v="00008T | 231751503000042 | 01 Feb 2023 | Pembayaran Belanja Pegawai (Pembayaran Gaji Induk Puslatluh KP Bulan Februari 2023 Untuk 39 pegawai 110 jiwa) | 1.640"/>
        <s v="00002T | 231751503000017 | 01 Jan 2023 | Pembayaran belanja pegawai(pembayaran gaji induk pegawai Puslatluh bulan Januari 2023 untuk 39 pegawai/110 Jiwa) | 10.957.550"/>
        <s v="00008T | 231751503000042 | 01 Feb 2023 | Pembayaran Belanja Pegawai (Pembayaran Gaji Induk Puslatluh KP Bulan Februari 2023 Untuk 39 pegawai 110 jiwa) | 10.982.140"/>
        <s v="00002T | 231751503000017 | 01 Jan 2023 | Pembayaran belanja pegawai(pembayaran gaji induk pegawai Puslatluh bulan Januari 2023 untuk 39 pegawai/110 Jiwa) | 3.340.670"/>
        <s v="00008T | 231751503000042 | 01 Feb 2023 | Pembayaran Belanja Pegawai (Pembayaran Gaji Induk Puslatluh KP Bulan Februari 2023 Untuk 39 pegawai 110 jiwa) | 3.358.666"/>
        <s v="00002T | 231751503000017 | 01 Jan 2023 | Pembayaran belanja pegawai(pembayaran gaji induk pegawai Puslatluh bulan Januari 2023 untuk 39 pegawai/110 Jiwa) | 3.250.000"/>
        <s v="00008T | 231751503000042 | 01 Feb 2023 | Pembayaran Belanja Pegawai (Pembayaran Gaji Induk Puslatluh KP Bulan Februari 2023 Untuk 39 pegawai 110 jiwa) | 3.250.000"/>
        <s v="00002T | 231751503000017 | 01 Jan 2023 | Pembayaran belanja pegawai(pembayaran gaji induk pegawai Puslatluh bulan Januari 2023 untuk 39 pegawai/110 Jiwa) | 16.590.000"/>
        <s v="00008T | 231751503000042 | 01 Feb 2023 | Pembayaran Belanja Pegawai (Pembayaran Gaji Induk Puslatluh KP Bulan Februari 2023 Untuk 39 pegawai 110 jiwa) | 15.850.000"/>
        <s v="00047T | 231751303001002 | 07 Feb 2023 | Pembayaran Belanja Pegawai (Pembayaran Kekurangan Gaji Tunjangan Fungsional PNS Puslatluh Bulan Januari 2023 untuk 5 Pegawai 17 Jiwa) | 114.960.000"/>
        <s v="00002T | 231751503000017 | 01 Jan 2023 | Pembayaran belanja pegawai(pembayaran gaji induk pegawai Puslatluh bulan Januari 2023 untuk 39 pegawai/110 Jiwa) | 457.500"/>
        <s v="00008T | 231751503000042 | 01 Feb 2023 | Pembayaran Belanja Pegawai (Pembayaran Gaji Induk Puslatluh KP Bulan Februari 2023 Untuk 39 pegawai 110 jiwa) | 434.700"/>
        <s v="00047T | 231751303001002 | 07 Feb 2023 | Pembayaran Belanja Pegawai (Pembayaran Kekurangan Gaji Tunjangan Fungsional PNS Puslatluh Bulan Januari 2023 untuk 5 Pegawai 17 Jiwa) | 2.050"/>
        <s v="00002T | 231751503000017 | 01 Jan 2023 | Pembayaran belanja pegawai(pembayaran gaji induk pegawai Puslatluh bulan Januari 2023 untuk 39 pegawai/110 Jiwa) | 7.966.200"/>
        <s v="00008T | 231751503000042 | 01 Feb 2023 | Pembayaran Belanja Pegawai (Pembayaran Gaji Induk Puslatluh KP Bulan Februari 2023 Untuk 39 pegawai 110 jiwa) | 7.966.200"/>
        <s v="00002T | 231751503000017 | 01 Jan 2023 | Pembayaran belanja pegawai(pembayaran gaji induk pegawai Puslatluh bulan Januari 2023 untuk 39 pegawai/110 Jiwa) | 3.150.000"/>
        <s v="00008T | 231751503000042 | 01 Feb 2023 | Pembayaran Belanja Pegawai (Pembayaran Gaji Induk Puslatluh KP Bulan Februari 2023 Untuk 39 pegawai 110 jiwa) | 3.150.000"/>
        <s v="00053T | 231751303001015 | 07 Feb 2023 | Pembayaran Belanja Pegawai (Pembayaran Tunjangan Kinerja PNS Puslatluh Bulan Januari 2023 Untuk 34 Pegawai) | 204.565.986"/>
        <s v="00013T | 231751503000090 | 01 Feb 2023 | Pembayaran Belanja Barang sesuai surat keputusan No.KEP.3/KPA/BRSDM/I/2023.Tgl.02 Januari 2023,gaji PPNPN Bulan Januari Tahun 2023 untuk 16 Pegawai. | 76.500.000"/>
        <s v="00013T | 231751503000090 | 01 Feb 2023 | Pembayaran Belanja Barang sesuai surat keputusan No.KEP.3/KPA/BRSDM/I/2023.Tgl.02 Januari 2023,gaji PPNPN Bulan Januari Tahun 2023 untuk 16 Pegawai. | 5.600.000"/>
        <s v="00039T | 231751301001479 | 06 Feb 2023 | Pembayaran Belanja Barang Sesuai SPK No:SPK-1220/SPK/PPBJ/BRSDM.5/XII/2022 Tgl.30-12-2022,BAST No:BAST.1221/PPBJ.PL/BRSDM.5/I/2023 Tgl.31-1-2023,BAP No:BAP.1221/PPBJ.PL/BRSDM.5/II/2023 Tgl.01-2-2023 | 37.368.335"/>
        <s v="00038T | 231751302001008 | 06 Feb 2023 | Pembayaran Belanja Barang Sesuai SPK No:SPK-1210/SPK/BRSDM.5/XII/2022 Tgl.30-12-2022,BAST No:BAST.1211/PPBJ.PL/BRSDM.5/I/2023 Tgl.31-1-2023,BAP No:BAP.1211/PPBJ.PL/BRSDM.5/II/2023 Tgl.01-2-2023 | 37.249.665"/>
        <s v="00036T | 231751303000663 | 01 Feb 2023 | Penggantian Uang Persediaan untuk Keperluan Pembayaran Belanja Barang (BPP 002 Pusat Pendidikan KP) | 1.056.000"/>
        <s v="00036T | 231751303000663 | 01 Feb 2023 | Penggantian Uang Persediaan untuk Keperluan Pembayaran Belanja Barang (BPP 002 Pusat Pendidikan KP) | 6.880.000"/>
        <s v="00036T | 231751303000663 | 01 Feb 2023 | Penggantian Uang Persediaan untuk Keperluan Pembayaran Belanja Barang (BPP 002 Pusat Pendidikan KP) | 770.000"/>
        <s v="00036T | 231751303000663 | 01 Feb 2023 | Penggantian Uang Persediaan untuk Keperluan Pembayaran Belanja Barang (BPP 002 Pusat Pendidikan KP) | 8.860.000"/>
        <s v="00036T | 231751303000663 | 01 Feb 2023 | Penggantian Uang Persediaan untuk Keperluan Pembayaran Belanja Barang (BPP 002 Pusat Pendidikan KP) | 4.940.000"/>
        <s v="00036T | 231751303000663 | 01 Feb 2023 | Penggantian Uang Persediaan untuk Keperluan Pembayaran Belanja Barang (BPP 002 Pusat Pendidikan KP) | 1.499.200"/>
        <s v="00036T | 231751303000663 | 01 Feb 2023 | Penggantian Uang Persediaan untuk Keperluan Pembayaran Belanja Barang (BPP 002 Pusat Pendidikan KP) | 1.480.000"/>
        <s v="00036T | 231751303000663 | 01 Feb 2023 | Penggantian Uang Persediaan untuk Keperluan Pembayaran Belanja Barang (BPP 002 Pusat Pendidikan KP) | 999.500"/>
        <s v="00036T | 231751303000663 | 01 Feb 2023 | Penggantian Uang Persediaan untuk Keperluan Pembayaran Belanja Barang (BPP 002 Pusat Pendidikan KP) | 570.000"/>
        <s v="00036T | 231751303000663 | 01 Feb 2023 | Penggantian Uang Persediaan untuk Keperluan Pembayaran Belanja Barang (BPP 002 Pusat Pendidikan KP) | 440.000"/>
        <s v="00036T | 231751303000663 | 01 Feb 2023 | Penggantian Uang Persediaan untuk Keperluan Pembayaran Belanja Barang (BPP 002 Pusat Pendidikan KP) | 3.000.000"/>
        <s v="00036T | 231751303000663 | 01 Feb 2023 | Penggantian Uang Persediaan untuk Keperluan Pembayaran Belanja Barang (BPP 002 Pusat Pendidikan KP) | 1.997.000"/>
        <s v="00036T | 231751303000663 | 01 Feb 2023 | Penggantian Uang Persediaan untuk Keperluan Pembayaran Belanja Barang (BPP 002 Pusat Pendidikan KP) | 7.096.000"/>
        <s v="00036T | 231751303000663 | 01 Feb 2023 | Penggantian Uang Persediaan untuk Keperluan Pembayaran Belanja Barang (BPP 002 Pusat Pendidikan KP) | 15.310.300"/>
        <s v="00036T | 231751303000663 | 01 Feb 2023 | Penggantian Uang Persediaan untuk Keperluan Pembayaran Belanja Barang (BPP 002 Pusat Pendidikan KP) | 410.000"/>
        <s v="00036T | 231751303000663 | 01 Feb 2023 | Penggantian Uang Persediaan untuk Keperluan Pembayaran Belanja Barang (BPP 002 Pusat Pendidikan KP) | 1.380.000"/>
        <s v="00036T | 231751303000663 | 01 Feb 2023 | Penggantian Uang Persediaan untuk Keperluan Pembayaran Belanja Barang (BPP 002 Pusat Pendidikan KP) | 3.300.000"/>
        <s v="00003T | 231751503000019 | 01 Jan 2023 | Pembayaran belanja pegawai(pembayaran gaji induk pegawai Pusdik bulan Januari 2023 untuk 44 pegawai/120 Jiwa) | 159.350.300"/>
        <s v="00007T | 231751503000040 | 01 Feb 2023 | Pembayaran Belanja Pegawai (Pembayaran Gaji Induk Pegawai Pusdik KP Bulan Februari Tahun 2023 Untuk 44 pegawai 120 jiwa) | 159.625.700"/>
        <s v="00050T | 231751303001019 | 07 Feb 2023 | Pembayaran Belanja Pegawai (Pembayaran Gaji Susulan PNS Pusdik Bulan Januari-Februari 2023 Untuk 1 Pegawai 1 Jiwa) | 7.036.200"/>
        <s v="00003T | 231751503000019 | 01 Jan 2023 | Pembayaran belanja pegawai(pembayaran gaji induk pegawai Pusdik bulan Januari 2023 untuk 44 pegawai/120 Jiwa) | 2.349"/>
        <s v="00007T | 231751503000040 | 01 Feb 2023 | Pembayaran Belanja Pegawai (Pembayaran Gaji Induk Pegawai Pusdik KP Bulan Februari Tahun 2023 Untuk 44 pegawai 120 jiwa) | 2.446"/>
        <s v="00048T | 231751303001017 | 07 Feb 2023 | Pembayaran Belanja Pegawai (Pembayaran Kekurangan Gaji Tunjangan Fungsional PNS PUSDIK Bulan Januari 2023 Untuk 4 Pegawai 10 Jiwa) | 1.900"/>
        <s v="00050T | 231751303001019 | 07 Feb 2023 | Pembayaran Belanja Pegawai (Pembayaran Gaji Susulan PNS Pusdik Bulan Januari-Februari 2023 Untuk 1 Pegawai 1 Jiwa) | 36"/>
        <s v="00003T | 231751503000019 | 01 Jan 2023 | Pembayaran belanja pegawai(pembayaran gaji induk pegawai Pusdik bulan Januari 2023 untuk 44 pegawai/120 Jiwa) | 10.734.680"/>
        <s v="00007T | 231751503000040 | 01 Feb 2023 | Pembayaran Belanja Pegawai (Pembayaran Gaji Induk Pegawai Pusdik KP Bulan Februari Tahun 2023 Untuk 44 pegawai 120 jiwa) | 10.754.970"/>
        <s v="00003T | 231751503000019 | 01 Jan 2023 | Pembayaran belanja pegawai(pembayaran gaji induk pegawai Pusdik bulan Januari 2023 untuk 44 pegawai/120 Jiwa) | 3.273.546"/>
        <s v="00007T | 231751503000040 | 01 Feb 2023 | Pembayaran Belanja Pegawai (Pembayaran Gaji Induk Pegawai Pusdik KP Bulan Februari Tahun 2023 Untuk 44 pegawai 120 jiwa) | 3.278.410"/>
        <s v="00003T | 231751503000019 | 01 Jan 2023 | Pembayaran belanja pegawai(pembayaran gaji induk pegawai Pusdik bulan Januari 2023 untuk 44 pegawai/120 Jiwa) | 5.770.000"/>
        <s v="00007T | 231751503000040 | 01 Feb 2023 | Pembayaran Belanja Pegawai (Pembayaran Gaji Induk Pegawai Pusdik KP Bulan Februari Tahun 2023 Untuk 44 pegawai 120 jiwa) | 5.770.000"/>
        <s v="00003T | 231751503000019 | 01 Jan 2023 | Pembayaran belanja pegawai(pembayaran gaji induk pegawai Pusdik bulan Januari 2023 untuk 44 pegawai/120 Jiwa) | 11.820.000"/>
        <s v="00007T | 231751503000040 | 01 Feb 2023 | Pembayaran Belanja Pegawai (Pembayaran Gaji Induk Pegawai Pusdik KP Bulan Februari Tahun 2023 Untuk 44 pegawai 120 jiwa) | 11.080.000"/>
        <s v="00048T | 231751303001017 | 07 Feb 2023 | Pembayaran Belanja Pegawai (Pembayaran Kekurangan Gaji Tunjangan Fungsional PNS PUSDIK Bulan Januari 2023 Untuk 4 Pegawai 10 Jiwa) | 75.400.000"/>
        <s v="00003T | 231751503000019 | 01 Jan 2023 | Pembayaran belanja pegawai(pembayaran gaji induk pegawai Pusdik bulan Januari 2023 untuk 44 pegawai/120 Jiwa) | 306.071"/>
        <s v="00007T | 231751503000040 | 01 Feb 2023 | Pembayaran Belanja Pegawai (Pembayaran Gaji Induk Pegawai Pusdik KP Bulan Februari Tahun 2023 Untuk 44 pegawai 120 jiwa) | 283.271"/>
        <s v="00048T | 231751303001017 | 07 Feb 2023 | Pembayaran Belanja Pegawai (Pembayaran Kekurangan Gaji Tunjangan Fungsional PNS PUSDIK Bulan Januari 2023 Untuk 4 Pegawai 10 Jiwa) | 265.210"/>
        <s v="00003T | 231751503000019 | 01 Jan 2023 | Pembayaran belanja pegawai(pembayaran gaji induk pegawai Pusdik bulan Januari 2023 untuk 44 pegawai/120 Jiwa) | 8.690.400"/>
        <s v="00007T | 231751503000040 | 01 Feb 2023 | Pembayaran Belanja Pegawai (Pembayaran Gaji Induk Pegawai Pusdik KP Bulan Februari Tahun 2023 Untuk 44 pegawai 120 jiwa) | 8.690.400"/>
        <s v="00050T | 231751303001019 | 07 Feb 2023 | Pembayaran Belanja Pegawai (Pembayaran Gaji Susulan PNS Pusdik Bulan Januari-Februari 2023 Untuk 1 Pegawai 1 Jiwa) | 144.840"/>
        <s v="00003T | 231751503000019 | 01 Jan 2023 | Pembayaran belanja pegawai(pembayaran gaji induk pegawai Pusdik bulan Januari 2023 untuk 44 pegawai/120 Jiwa) | 4.800.000"/>
        <s v="00007T | 231751503000040 | 01 Feb 2023 | Pembayaran Belanja Pegawai (Pembayaran Gaji Induk Pegawai Pusdik KP Bulan Februari Tahun 2023 Untuk 44 pegawai 120 jiwa) | 4.800.000"/>
        <s v="00050T | 231751303001019 | 07 Feb 2023 | Pembayaran Belanja Pegawai (Pembayaran Gaji Susulan PNS Pusdik Bulan Januari-Februari 2023 Untuk 1 Pegawai 1 Jiwa) | 370.000"/>
        <s v="00055T | 231751303001018 | 07 Feb 2023 | Pembayaran Belanja Pegawai (Pembayaran Tunjangan Kinerja PNS Pusdik Bulan Januari 2023 untuk 42 Pegawai) | 228.513.450"/>
        <s v="00036T | 231751303000663 | 01 Feb 2023 | Penggantian Uang Persediaan untuk Keperluan Pembayaran Belanja Barang (BPP 002 Pusat Pendidikan KP) | 1.976.000"/>
        <s v="00011T | 231751503000091 | 01 Feb 2023 | Pembayaran Belanja Barang Berupa Honor PPNPN Pusat Pendidikan KP Bulan Januari Tahun 2023 untuk 13 Pegawai sesuai Surat Keputusan Nomor KEP 2/KPA/BRSDM/2023 tgl 2 Januari 2023 | 61.200.000"/>
        <s v="00011T | 231751503000091 | 01 Feb 2023 | Pembayaran Belanja Barang Berupa Honor PPNPN Pusat Pendidikan KP Bulan Januari Tahun 2023 untuk 13 Pegawai sesuai Surat Keputusan Nomor KEP 2/KPA/BRSDM/2023 tgl 2 Januari 2023 | 5.600.000"/>
        <s v="00036T | 231751303000663 | 01 Feb 2023 | Penggantian Uang Persediaan untuk Keperluan Pembayaran Belanja Barang (BPP 002 Pusat Pendidikan KP) | 360.720"/>
        <s v="00036T | 231751303000663 | 01 Feb 2023 | Penggantian Uang Persediaan untuk Keperluan Pembayaran Belanja Barang (BPP 002 Pusat Pendidikan KP) | 796.567"/>
        <s v="00036T | 231751303000663 | 01 Feb 2023 | Penggantian Uang Persediaan untuk Keperluan Pembayaran Belanja Barang (BPP 002 Pusat Pendidikan KP) | 1.750.000"/>
        <s v="00036T | 231751303000663 | 01 Feb 2023 | Penggantian Uang Persediaan untuk Keperluan Pembayaran Belanja Barang (BPP 002 Pusat Pendidikan KP) | 800.000"/>
        <s v="00036T | 231751303000663 | 01 Feb 2023 | Penggantian Uang Persediaan untuk Keperluan Pembayaran Belanja Barang (BPP 002 Pusat Pendidikan KP) | 880.000"/>
        <s v="00036T | 231751303000663 | 01 Feb 2023 | Penggantian Uang Persediaan untuk Keperluan Pembayaran Belanja Barang (BPP 002 Pusat Pendidikan KP) | 693.000"/>
        <s v="00036T | 231751303000663 | 01 Feb 2023 | Penggantian Uang Persediaan untuk Keperluan Pembayaran Belanja Barang (BPP 002 Pusat Pendidikan KP) | 373.682"/>
        <s v="00036T | 231751303000663 | 01 Feb 2023 | Penggantian Uang Persediaan untuk Keperluan Pembayaran Belanja Barang (BPP 002 Pusat Pendidikan KP) | 1.560.000"/>
        <s v="00036T | 231751303000663 | 01 Feb 2023 | Penggantian Uang Persediaan untuk Keperluan Pembayaran Belanja Barang (BPP 002 Pusat Pendidikan KP) | 9.137.000"/>
        <s v="00036T | 231751303000663 | 01 Feb 2023 | Penggantian Uang Persediaan untuk Keperluan Pembayaran Belanja Barang (BPP 002 Pusat Pendidikan KP) | 2.280.000"/>
        <s v="00036T | 231751303000663 | 01 Feb 2023 | Penggantian Uang Persediaan untuk Keperluan Pembayaran Belanja Barang (BPP 002 Pusat Pendidikan KP) | 1.500.000"/>
        <s v="00036T | 231751303000663 | 01 Feb 2023 | Penggantian Uang Persediaan untuk Keperluan Pembayaran Belanja Barang (BPP 002 Pusat Pendidikan KP) | 1.000.000"/>
        <s v="00036T | 231751303000663 | 01 Feb 2023 | Penggantian Uang Persediaan untuk Keperluan Pembayaran Belanja Barang (BPP 002 Pusat Pendidikan KP) | 1.495.000"/>
        <s v="00036T | 231751303000663 | 01 Feb 2023 | Penggantian Uang Persediaan untuk Keperluan Pembayaran Belanja Barang (BPP 002 Pusat Pendidikan KP) | 1.450.000"/>
        <s v="00036T | 231751303000663 | 01 Feb 2023 | Penggantian Uang Persediaan untuk Keperluan Pembayaran Belanja Barang (BPP 002 Pusat Pendidikan KP) | 2.015.000"/>
        <s v="00036T | 231751303000663 | 01 Feb 2023 | Penggantian Uang Persediaan untuk Keperluan Pembayaran Belanja Barang (BPP 002 Pusat Pendidikan KP) | 748.000"/>
        <s v="00036T | 231751303000663 | 01 Feb 2023 | Penggantian Uang Persediaan untuk Keperluan Pembayaran Belanja Barang (BPP 002 Pusat Pendidikan KP) | 1.497.500"/>
        <s v="00036T | 231751303000663 | 01 Feb 2023 | Penggantian Uang Persediaan untuk Keperluan Pembayaran Belanja Barang (BPP 002 Pusat Pendidikan KP) | 3.265.000"/>
        <s v="00036T | 231751303000663 | 01 Feb 2023 | Penggantian Uang Persediaan untuk Keperluan Pembayaran Belanja Barang (BPP 002 Pusat Pendidikan KP) | 1.440.000"/>
        <s v="00022T | 231751303000327 | 27 Jan 2023 | Pembayaran Belanja Barang Sesuai Surat Tugas Nomor:B.303,B.304/BRSDM.1/KP.440/I/2023 Tanggal 10 Januari 2023 | 21.841.204"/>
        <s v="00031T | 231751701000015 | 01 Feb 2023 | Pertanggungjawaban Tambahan Uang Persediaan Untuk Keperluan Belanja Barang | 31.240.500"/>
        <s v="00034T | 231751303000571 | 01 Feb 2023 | Penggantian Uang Persediaan untuk keperluan Belanja Barag (BPP 001 Set.BRSDM) | 2.000.000"/>
        <s v="00020T | 231751303000325 | 27 Jan 2023 | Pembayaran Belanja Barang Sesuai Surat Tugas Nomor:B.200/BRSDM.1/KP.440/I/2023 Tanggal 6 Januari 2023 | 19.900.000"/>
        <s v="00021T | 231751303000326 | 27 Jan 2023 | Pembayaran Belanja Barang Sesuai Surat Tugas Nomor:B.370/BRSDM.1/KP.440/I/2023 Tanggal 16 Januari 2023 | 1.334.500"/>
        <s v="00044T | 231751303000845 | 06 Feb 2023 | Pembayaran belanja barang sesuai surat tugas nomor: B.456, B.483/BRSDM.1/KP.440/I/2023 tanggal 19 Januari 2023 dan 20 Januari 2023. | 8.468.650"/>
        <s v="00034T | 231751303000571 | 01 Feb 2023 | Penggantian Uang Persediaan untuk keperluan Belanja Barag (BPP 001 Set.BRSDM) | 879.000"/>
        <s v="00051T | 231751303001046 | 08 Feb 2023 | Pembayaran Belanja Barang Sesuai Surat Tugas Nomor:B.342/BRSDM.1/KP.440/I/2023 Tanggal 16 Januari 2023 | 7.370.735"/>
        <s v="00041T | 231751303000773 | 06 Feb 2023 | Pembayaran Belanja Barang Sesuai Surat Tugas Nomor:B.60/BRSDM/KP.440/I/2023 tanggal 10 Januari 2023 dan B.225/BRSDM.1/KKP.440/I/2023 tanggal 6 Januari 2023. | 7.140.000"/>
        <s v="00043T | 231751303000769 | 02 Feb 2023 | Penggantian Uang Persediaan KKP untuk keperluan Belanja Barang (BPP 001 Set. BRSDM). | 20.068.988"/>
        <s v="00025T | 231751303000356 | 27 Jan 2023 | Pembayara Belanja Barang Sesuai Surat Tugas Nomor:B.200/BRSDM.1/KP.440/I/2023 Tanggal 6 Januari 2023 | 45.645.400"/>
        <s v="00045T | 231751303000846 | 06 Feb 2023 | Pembayaran Belanja Barang Sesuai Surat Tugas Nomor: B.85/BRSDM.1/KP.440/2023 tanggal 16 Januari 2023 | 6.775.500"/>
        <s v="00023T | 231751303000328 | 27 Jan 2023 | Pembayaran Belanja Barang Sesuai Surat Tugas Nomor:B.143/BRSDM.1/KP.440/I/2023 Tanggal 4 Januari 2023 | 520.000"/>
        <s v="00023T | 231751303000328 | 27 Jan 2023 | Pembayaran Belanja Barang Sesuai Surat Tugas Nomor:B.143/BRSDM.1/KP.440/I/2023 Tanggal 4 Januari 2023 | 300.000"/>
        <s v="00001T | 231751503000018 | 01 Jan 2023 | Pembayaran belanja pegawai(Pembayaran Gaji Induk pegawai Sekretariat BRSDM bulan Januari 2023 untuk 76 pegawai/203 Jiwa) | 267.516.100"/>
        <s v="00004T | 231751303000009 | 05 Jan 2023 | Pembayaran belanja pegawai(pembayaran gaji susulan pegawai Sekretariat BRSDMKP bulan Januari 2023 untuk 1 pegawai/1 Jiwa) | 4.151.100"/>
        <s v="00006T | 231751503000041 | 01 Feb 2023 | Pembayaran Belanja Pegawai (Pembayaran Gaji Induk Pegawai Set.BRSDM Bulan Februari Tahun 2023 untuk 77 pegawai 204 jiwa) | 272.938.000"/>
        <s v="00001T | 231751503000018 | 01 Jan 2023 | Pembayaran belanja pegawai(Pembayaran Gaji Induk pegawai Sekretariat BRSDM bulan Januari 2023 untuk 76 pegawai/203 Jiwa) | 3.399"/>
        <s v="00004T | 231751303000009 | 05 Jan 2023 | Pembayaran belanja pegawai(pembayaran gaji susulan pegawai Sekretariat BRSDMKP bulan Januari 2023 untuk 1 pegawai/1 Jiwa) | 38"/>
        <s v="00006T | 231751503000041 | 01 Feb 2023 | Pembayaran Belanja Pegawai (Pembayaran Gaji Induk Pegawai Set.BRSDM Bulan Februari Tahun 2023 untuk 77 pegawai 204 jiwa) | 3.621"/>
        <s v="00001T | 231751503000018 | 01 Jan 2023 | Pembayaran belanja pegawai(Pembayaran Gaji Induk pegawai Sekretariat BRSDM bulan Januari 2023 untuk 76 pegawai/203 Jiwa) | 16.478.620"/>
        <s v="00006T | 231751503000041 | 01 Feb 2023 | Pembayaran Belanja Pegawai (Pembayaran Gaji Induk Pegawai Set.BRSDM Bulan Februari Tahun 2023 untuk 77 pegawai 204 jiwa) | 16.572.730"/>
        <s v="00001T | 231751503000018 | 01 Jan 2023 | Pembayaran belanja pegawai(Pembayaran Gaji Induk pegawai Sekretariat BRSDM bulan Januari 2023 untuk 76 pegawai/203 Jiwa) | 5.723.812"/>
        <s v="00006T | 231751503000041 | 01 Feb 2023 | Pembayaran Belanja Pegawai (Pembayaran Gaji Induk Pegawai Set.BRSDM Bulan Februari Tahun 2023 untuk 77 pegawai 204 jiwa) | 5.753.906"/>
        <s v="00001T | 231751503000018 | 01 Jan 2023 | Pembayaran belanja pegawai(Pembayaran Gaji Induk pegawai Sekretariat BRSDM bulan Januari 2023 untuk 76 pegawai/203 Jiwa) | 8.750.000"/>
        <s v="00006T | 231751503000041 | 01 Feb 2023 | Pembayaran Belanja Pegawai (Pembayaran Gaji Induk Pegawai Set.BRSDM Bulan Februari Tahun 2023 untuk 77 pegawai 204 jiwa) | 8.750.000"/>
        <s v="00001T | 231751503000018 | 01 Jan 2023 | Pembayaran belanja pegawai(Pembayaran Gaji Induk pegawai Sekretariat BRSDM bulan Januari 2023 untuk 76 pegawai/203 Jiwa) | 25.671.000"/>
        <s v="00006T | 231751503000041 | 01 Feb 2023 | Pembayaran Belanja Pegawai (Pembayaran Gaji Induk Pegawai Set.BRSDM Bulan Februari Tahun 2023 untuk 77 pegawai 204 jiwa) | 23.595.000"/>
        <s v="00049T | 231751303000907 | 06 Feb 2023 | Pembayaran Belanja Pegawai (Pembayaran Kekurangan Gaji Tunjangan Fungsional PNS Sekretariat BRSDM Untuk 4 Pegawai 16 Jiwa) | 91.040.000"/>
        <s v="00001T | 231751503000018 | 01 Jan 2023 | Pembayaran belanja pegawai(Pembayaran Gaji Induk pegawai Sekretariat BRSDM bulan Januari 2023 untuk 76 pegawai/203 Jiwa) | 536.569"/>
        <s v="00006T | 231751503000041 | 01 Feb 2023 | Pembayaran Belanja Pegawai (Pembayaran Gaji Induk Pegawai Set.BRSDM Bulan Februari Tahun 2023 untuk 77 pegawai 204 jiwa) | 536.569"/>
        <s v="00001T | 231751503000018 | 01 Jan 2023 | Pembayaran belanja pegawai(Pembayaran Gaji Induk pegawai Sekretariat BRSDM bulan Januari 2023 untuk 76 pegawai/203 Jiwa) | 14.701.260"/>
        <s v="00004T | 231751303000009 | 05 Jan 2023 | Pembayaran belanja pegawai(pembayaran gaji susulan pegawai Sekretariat BRSDMKP bulan Januari 2023 untuk 1 pegawai/1 Jiwa) | 72.420"/>
        <s v="00006T | 231751503000041 | 01 Feb 2023 | Pembayaran Belanja Pegawai (Pembayaran Gaji Induk Pegawai Set.BRSDM Bulan Februari Tahun 2023 untuk 77 pegawai 204 jiwa) | 14.773.680"/>
        <s v="00001T | 231751503000018 | 01 Jan 2023 | Pembayaran belanja pegawai(Pembayaran Gaji Induk pegawai Sekretariat BRSDM bulan Januari 2023 untuk 76 pegawai/203 Jiwa) | 7.370.000"/>
        <s v="00004T | 231751303000009 | 05 Jan 2023 | Pembayaran belanja pegawai(pembayaran gaji susulan pegawai Sekretariat BRSDMKP bulan Januari 2023 untuk 1 pegawai/1 Jiwa) | 190.000"/>
        <s v="00006T | 231751503000041 | 01 Feb 2023 | Pembayaran Belanja Pegawai (Pembayaran Gaji Induk Pegawai Set.BRSDM Bulan Februari Tahun 2023 untuk 77 pegawai 204 jiwa) | 7.560.000"/>
        <s v="00052T | 231751303001016 | 07 Feb 2023 | Pembayaran Belanja Pegawai (Pembayaaran Tunjangan Kinerja PNS Set.BRSDM Bulan Januari 2023 Untuk 75 Pegawai) | 411.490.206"/>
        <s v="00034T | 231751303000571 | 01 Feb 2023 | Penggantian Uang Persediaan untuk keperluan Belanja Barag (BPP 001 Set.BRSDM) | 22.755.500"/>
        <s v="00034T | 231751303000571 | 01 Feb 2023 | Penggantian Uang Persediaan untuk keperluan Belanja Barag (BPP 001 Set.BRSDM) | 1.103.568"/>
        <s v="00012T | 231751503000075 | 01 Feb 2023 | Pembayaran Belanja Barang Berupa Honor PPNPN Bulan Januari Tahun 2023 untuk 40 Pegawai Sesuai Surat Keputusan Nomor:KEP.1/KPA/BRSDM/I/2023 Tanggal 02 Januari 2023 | 178.640.000"/>
        <s v="00012T | 231751503000075 | 01 Feb 2023 | Pembayaran Belanja Barang Berupa Honor PPNPN Bulan Januari Tahun 2023 untuk 40 Pegawai Sesuai Surat Keputusan Nomor:KEP.1/KPA/BRSDM/I/2023 Tanggal 02 Januari 2023 | 28.075.000"/>
        <s v="00034T | 231751303000571 | 01 Feb 2023 | Penggantian Uang Persediaan untuk keperluan Belanja Barag (BPP 001 Set.BRSDM) | 1.047.340"/>
        <s v="00034T | 231751303000571 | 01 Feb 2023 | Penggantian Uang Persediaan untuk keperluan Belanja Barag (BPP 001 Set.BRSDM) | 151.605"/>
        <s v="00034T | 231751303000571 | 01 Feb 2023 | Penggantian Uang Persediaan untuk keperluan Belanja Barag (BPP 001 Set.BRSDM) | 5.000.000"/>
        <s v="00010T | 231751301000557 | 25 Jan 2023 | Pembayaran Belanja Barang Sesuai Kwitansi Nomor:0007/AGA.04.02/F06010000/2023 Tanggal 03 Januari 2023 Tagihan energi listrik Gd.BRSDM Ancol Bulan Januari 2022 (pemakaian bulan Desember 2023) | 149.880.784"/>
        <s v="00034T | 231751303000571 | 01 Feb 2023 | Penggantian Uang Persediaan untuk keperluan Belanja Barag (BPP 001 Set.BRSDM) | 1.121.690"/>
        <s v="00034T | 231751303000571 | 01 Feb 2023 | Penggantian Uang Persediaan untuk keperluan Belanja Barag (BPP 001 Set.BRSDM) | 4.389.794"/>
        <s v="00009T | 231751301000578 | 26 Jan 2023 | Pembayaran Belanja Barang Sesuai Kwitansi Nomor:34294364,34293709,34294166 Tanggal 11 Januari 2023 | 12.252.499"/>
        <s v="00032T | 231751302000821 | 02 Feb 2023 | Pembayaran Belanja Barang Sesuai Kwitansi Nomor:INV.001/RRM/I/2023 Tanggal 9 Januari 2023 | 38.500.000"/>
        <s v="00028T | 231751302000581 | 31 Jan 2023 | Pembayaran Belanja Barang Sesuai SPK No:SPK-141/PPK/BRSDM.1/I/20223 Tgl.11-1-2023,BAST No:BAST.181/PPK/BRSDM.1/I/2023 Tgl.13-1-2023,BAP No:BAP.182/PPK/BRSDM.1/I/2023 Tgl.13-1-2023 | 195.000.000"/>
        <s v="00019T | 231751303000324 | 27 Jan 2023 | Pembayaran Belanja Barang Sesuai Surat Tugas Nomor:B.200/BRSDM.1/KP.440/I/2023 Tanggal 6 Januari 2023 | 93.138.974"/>
        <s v="00054T | 231751301001866 | 08 Feb 2023 | Pembayaran Belanja Barang Sesuai Kwitansi Nomor:016/JSA.1/KW.SET BRSDM/I/2023 Tanggal 24 Januari 2023 | 24.500.000"/>
        <s v="00017T | 231751303000359 | 27 Jan 2023 | Pembayaran Belanja Barang Sesuai Surat Tugas Nomor:B.200/BRSDM.1/KP.440/I/2023 Tanggal 6 Januari 2023 | 15.082.960"/>
        <s v="00030T | 231751303000513 | 01 Feb 2023 | Pembayaran Belanja Barang Sesuai Surat Tugas Nomor:B.276/?BRSDM.1/TU.440/I/2023 Tanggal 10 Januari 2023 | 8.591.000"/>
        <s v="00034T | 231751303000571 | 01 Feb 2023 | Penggantian Uang Persediaan untuk keperluan Belanja Barag (BPP 001 Set.BRSDM) | 28.260.000"/>
        <s v="00034T | 231751303000571 | 01 Feb 2023 | Penggantian Uang Persediaan untuk keperluan Belanja Barag (BPP 001 Set.BRSDM) | 7.950.000"/>
        <s v="00034T | 231751303000571 | 01 Feb 2023 | Penggantian Uang Persediaan untuk keperluan Belanja Barag (BPP 001 Set.BRSDM) | 447.800"/>
        <s v="00034T | 231751303000571 | 01 Feb 2023 | Penggantian Uang Persediaan untuk keperluan Belanja Barag (BPP 001 Set.BRSDM) | 2.102.330"/>
        <s v="00034T | 231751303000571 | 01 Feb 2023 | Penggantian Uang Persediaan untuk keperluan Belanja Barag (BPP 001 Set.BRSDM) | 780.000"/>
        <s v="00034T | 231751303000571 | 01 Feb 2023 | Penggantian Uang Persediaan untuk keperluan Belanja Barag (BPP 001 Set.BRSDM) | 900.000"/>
        <s v="00037T | 231751302000787 | 02 Feb 2023 | Pembayaran Belanja Barang Sesuai Kwitansi Nomor:006 Tanggal 9 Januari 2023 | 41.208.750"/>
        <s v="00034T | 231751303000571 | 01 Feb 2023 | Penggantian Uang Persediaan untuk keperluan Belanja Barag (BPP 001 Set.BRSDM) | 1.000.000"/>
        <s v="00029T | 231751303000512 | 01 Feb 2023 | Pembayaran Belanja Barang Sesuai Surat Tugas Nomor:B.303/BRSDM.1/KP.440/I/2023 Tanggal 10 Januari 2023 | 16.821.479"/>
        <s v="00033T | 231751303000591 | 02 Feb 2023 | Pembayaran Belanja Barang Sesuai Surat Tugas Nomor:B.304/BRSDM.1/KP.440/I/2023 Tanggal 10 Januari 2023 | 320.961.489"/>
        <s v="00042T | 231751303000774 | 06 Feb 2023 | Pembayaran Belanja Barang Sesuai Surat Tugas Nomor: B.513/BRSDM.1/KP.440/2023 tanggal 25 Januari 2023 | 4.590.000"/>
        <s v="00034T | 231751303000571 | 01 Feb 2023 | Penggantian Uang Persediaan untuk keperluan Belanja Barag (BPP 001 Set.BRSDM) | 3.600.000"/>
        <s v="00016T | 231751303000358 | 27 Jan 2023 | Pembayaran Belanja Barang Sesuai Surat Tugas Nomor:B.200/BRSDM.1/KP.440/I/2023 Tanggal 6 Januari 2023 | 20.738.160"/>
        <s v="00034T | 231751303000571 | 01 Feb 2023 | Penggantian Uang Persediaan untuk keperluan Belanja Barag (BPP 001 Set.BRSDM) | 280.000"/>
        <s v="00015T | 231751303000357 | 27 Jan 2023 | Pembayaran Belanja Barang Sesuai Surat Tugas Nomor:B.201/BRSDM.1/KP.440/I/2023 Tanggal 6 Januari 2023 | 720.000"/>
        <s v="00018T | 231751303000343 | 27 Jan 2023 | Pembayaran Belanja Barang Sesuai Surat Tugas Nomor:B.141/BRSDM.1/KP.440/I/2023 Tanggal 4 Januari 2023 | 1.152.800"/>
        <s v="00035T | 231751303000592 | 02 Feb 2023 | Pembayaran Belanja Barang Sesuai Surat Tugas Nomor:B.222/BRSDM.1/KP.440/I/2023 Tanggal 6 Januari 2023 | 5.326.766"/>
        <s v="00034T | 231751303000571 | 01 Feb 2023 | Penggantian Uang Persediaan untuk keperluan Belanja Barag (BPP 001 Set.BRSDM) | 420.000"/>
        <s v="00024T | 231751303000329 | 27 Jan 2023 | Pembayaran Belanja Barang Sesuai Surat Tugas Nomor:B.414/BRSDM.1/KP.440/I/2023 Tanggal 18 Januari 2023 | 300.000"/>
        <s v="00034T | 231751303000571 | 01 Feb 2023 | Penggantian Uang Persediaan untuk keperluan Belanja Barag (BPP 001 Set.BRSDM) | 300.000"/>
      </sharedItems>
    </cacheField>
    <cacheField name="[Monitoring_Transaksi_FA_Detil_SP2D].[TANGGAL SP2D].[TANGGAL SP2D]" caption="TANGGAL SP2D" numFmtId="0" hierarchy="84" level="1">
      <sharedItems containsSemiMixedTypes="0" containsNonDate="0" containsDate="1" containsString="0" minDate="2023-02-01T00:00:00" maxDate="2023-02-08T00:00:00" count="2">
        <d v="2023-02-01T00:00:00"/>
        <d v="2023-02-07T00:00:00"/>
      </sharedItems>
    </cacheField>
    <cacheField name="[Monitoring_Transaksi_FA_Detil_SP2D].[TANGGAL SP2D (Month)].[TANGGAL SP2D (Month)]" caption="TANGGAL SP2D (Month)" numFmtId="0" hierarchy="95" level="1">
      <sharedItems count="2">
        <s v="Jan"/>
        <s v="Feb"/>
      </sharedItems>
    </cacheField>
    <cacheField name="[FA_Detil_16_SP2D].[Nama Program].[Nama Program]" caption="Nama Program" numFmtId="0" hierarchy="7" level="1">
      <sharedItems containsNonDate="0" count="2">
        <s v="032.12.WA. Program Dukungan Manajemen"/>
        <s v="032.12.DL. Program Pendidikan dan Pelatihan Vokasi"/>
      </sharedItems>
    </cacheField>
    <cacheField name="[FA_Detil_16_SP2D].[Nama Kegiatan].[Nama Kegiatan]" caption="Nama Kegiatan" numFmtId="0" hierarchy="9" level="1">
      <sharedItems containsNonDate="0" count="2">
        <s v="2378. Dukungan Manajemen Internal Lingkup Badan Riset dan Sumber Daya Manusia Kelautan dan Perikanan"/>
        <s v="2376. Pendidikan Kelautan dan Perikanan"/>
      </sharedItems>
    </cacheField>
    <cacheField name="[FA_Detil_16_SP2D].[Nama KRO].[Nama KRO]" caption="Nama KRO" numFmtId="0" hierarchy="11" level="1">
      <sharedItems containsNonDate="0" count="4">
        <s v="2378.EBA. Layanan Dukungan Manajemen Internal"/>
        <s v="2376.AFA. Norma, Standard, Prosedur dan Kriteria"/>
        <s v="2378.EBD. Layanan Manajemen Kinerja Internal"/>
        <s v="2378.EBC. Layanan Manajemen SDM Internal"/>
      </sharedItems>
    </cacheField>
    <cacheField name="[FA_Detil_16_SP2D].[Nama RO].[Nama RO]" caption="Nama RO" numFmtId="0" hierarchy="13" level="1">
      <sharedItems containsNonDate="0" count="10">
        <s v="2378.EBA.962. Layanan Umum"/>
        <s v="2378.EBA.994. Layanan Perkantoran"/>
        <s v="2376.AFA.001. Norma, Standard, Prosedur dan Kriteria Pendidikan Kelautan dan Perikanan"/>
        <s v="2378.EBD.953. Layanan Pemantauan dan Evaluasi"/>
        <s v="2378.EBD.955. Layanan Manajemen Keuangan"/>
        <s v="2378.EBA.956. Layanan BMN"/>
        <s v="2378.EBA.958. Layanan Hubungan Masyarakat"/>
        <s v="2378.EBC.954. Layanan Manajemen SDM"/>
        <s v="2378.EBD.952. Layanan Perencanaan dan Penganggaran"/>
        <s v="2378.EBD.974. Layanan Penyelenggaraan Kearsipan"/>
      </sharedItems>
    </cacheField>
    <cacheField name="[FA_Detil_16_SP2D].[Nama Komponen].[Nama Komponen]" caption="Nama Komponen" numFmtId="0" hierarchy="15" level="1">
      <sharedItems containsNonDate="0" count="20">
        <s v="201. Pelayanan Tata Usaha dan Kerumahtanggaan Pelatihan dan Penyuluhan"/>
        <s v="001. Gaji dan Tunjangan"/>
        <s v="002. Operasional dan Pemeliharaan Kantor"/>
        <s v="051. NSPK Metode dan Kurikulum Pendidikan KP"/>
        <s v="052. NSPK Peserta Didik Sarana dan Prasarana Pendidikan KP"/>
        <s v="053. NSPK Kelembagaan Pendidikan KP"/>
        <s v="054. NSPK Ketenagaan Pendidikan KP"/>
        <s v="301. Pelayanan Tata Usaha dan Kerumahtanggaan Pendidikan Kelautan dan Perikanan"/>
        <s v="301. Pelayanan Monitoring dan Evaluasi Pendidikan Kelautan dan Perikanan"/>
        <s v="302. Pelayanan Pelaporan Kinerja Pendidikan Kelautan dan Perikanan"/>
        <s v="301. Pelayanan Keuangan Pendidikan Kelautan dan Perikanan"/>
        <s v="101. Pelayanan Pengelolaan Barang Milik Negara (BMN) Riset dan Sumber Daya Manusia Kelautan dan Perikanan"/>
        <s v="101. Pelayanan Kehumasan Riset dan Sumber Daya Manusia Kelautan dan  Perikanan"/>
        <s v="102. Pelayanan Informasi Publik Riset dan Sumber Daya Manusia Kelautan dan Perikanan"/>
        <s v="101. Pelayanan Tata Usaha dan Kerumahtanggaan Riset dan Sumber Daya Manusia Kelautan dan Perikanan"/>
        <s v="101. Pelayanan Perencanaan dan Pengembangan Sumber Daya Manusia Aparatur Riset dan Sumber Daya Manusia Kelautan dan Perikanan"/>
        <s v="101. Pelayanan Perencanaan dan Penganggaran Internal Riset dan Sumber Daya"/>
        <s v="101. Pelayanan Monitoring dan Evaluasi Riset dan Sumber Daya Manusia Kelautan dan Perikanan"/>
        <s v="101. Pelayanan Keuangan Riset dan Sumber Daya Manusia Kelautan dan Perikanan"/>
        <s v="101. Penyelenggaraan Kearsipan Riset dan Sumber Daya Manusia Kelautan dan Perikanan"/>
      </sharedItems>
    </cacheField>
    <cacheField name="[FA_Detil_16_SP2D].[Nama Akun].[Nama Akun]" caption="Nama Akun" numFmtId="0" hierarchy="19" level="1">
      <sharedItems containsNonDate="0" count="24">
        <s v="524111. Belanja Perjalanan Dinas Bias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51. Belanja Tunjangan Umum PNS"/>
        <s v="512411. Belanja Pegawai (Tunjangan Khusus/Kegiatan/Kinerja)"/>
        <s v="521111. Belanja Keperluan Perkantoran"/>
        <s v="522191. Belanja Jasa Lainnya"/>
        <s v="521211. Belanja Bahan"/>
        <s v="521811. Belanja Barang Persediaan Barang Konsumsi"/>
        <s v="521114. Belanja Pengiriman Surat Dinas Pos Pusat"/>
        <s v="521219. Belanja Barang Non Operasional Lainnya"/>
        <s v="524114. Belanja Perjalanan Dinas Paket Meeting Dalam Kota"/>
        <s v="522111. Belanja Langganan Listrik"/>
        <s v="522112. Belanja Langganan Telepon"/>
        <s v="522113. Belanja Langganan Air"/>
        <s v="524113. Belanja Perjalanan Dinas Dalam Kota"/>
        <s v="522151. Belanja Jasa Profesi"/>
        <s v="524119. Belanja Perjalanan Dinas Paket Meeting Luar Kota"/>
      </sharedItems>
    </cacheField>
    <cacheField name="[FA_Detil_16_SP2D].[Detil].[Detil]" caption="Detil" numFmtId="0" hierarchy="20" level="1">
      <sharedItems containsNonDate="0" count="129">
        <s v="000573. Koordinasi bidang kepegawaian (2 org x 2 kali)"/>
        <s v="000595. Perjalanan Dinas Dalam rangka Koordinasi"/>
        <s v="000338. Belanja Gaji Pokok PNS"/>
        <s v="000339. Belanja Pembulatan Gaji PNS"/>
        <s v="000340. Belanja Tunj. Suami/Istri PNS"/>
        <s v="000341. Belanja Tunj. Anak PNS"/>
        <s v="000342. Belanja Tunj. Struktural PNS"/>
        <s v="000343. Belanja Tunj. Fungsional PNS"/>
        <s v="000344. Belanja Tunj. PPh PNS"/>
        <s v="000345. Belanja Tunj. Beras PNS"/>
        <s v="000347. Belanja Tunjangan Umum PNS"/>
        <s v="000348. Belanja Pegawai (Tunjangan Khusus/Kegiatan/Kinerja)"/>
        <s v="000473. Pramubakti (15 org x 13 bulan)"/>
        <s v="000474. Pengemudi (1 org x 13 bulan)"/>
        <s v="000483. Pengolah data dan informasi"/>
        <s v="000484. Pengolah Bahan Publikasi"/>
        <s v="000150. Konsumsi/bahan makanan"/>
        <s v="000155. Perjalanan Fasilitasi/koordinasi Penyusunan NSPK"/>
        <s v="000156. Konsumsi/bahan makanan"/>
        <s v="000160. NSPK Peserta Didik Standar Sarana dan Prasarana Pendidikan KP"/>
        <s v="000167. Konsumsi/bahan makanan"/>
        <s v="000168. Penggadaan"/>
        <s v="000169. Bahan Komputer"/>
        <s v="000170. ATK"/>
        <s v="000173. Perjalanan Pembentukan Kelembagaan Pendidikan KP"/>
        <s v="000181. Konsumsi/bahan makanan"/>
        <s v="000188. Bahan Komputer"/>
        <s v="000189. ATK"/>
        <s v="000615. Perjalanan Implementasi SIMAK - BMN"/>
        <s v="000620.  Perjalanan Pembinaan dan Wisuda Kepala Pusdik KP"/>
        <s v="000627. Perjalanan Pengelolaan Penatausahaan Arsip dan Sinkronisasi Tata Naskah dan Persuratan"/>
        <s v="000640. Perjalanan Pengelolaan SDM Aparatur"/>
        <s v="000659. Perjalanan Serapan Lulusan Pendidikan KP"/>
        <s v="000349. Belanja Gaji Pokok PNS"/>
        <s v="000350. Belanja Pembulatan Gaji PNS"/>
        <s v="000351. Belanja Tunj. Suami/Istri PNS"/>
        <s v="000352. Belanja Tunj. Anak PNS"/>
        <s v="000353. Belanja Tunj. Struktural PNS"/>
        <s v="000354. Belanja Tunj. Fungsional PNS"/>
        <s v="000355. Belanja Tunj. PPh PNS"/>
        <s v="000356. Belanja Tunj. Beras PNS"/>
        <s v="000358. Belanja Tunjangan Umum PNS"/>
        <s v="000360. Belanja Pegawai (Tunjangan Khusus/Kegiatan/Kinerja)"/>
        <s v="000509. Keperluan sehari hari perkantoran"/>
        <s v="000512. Pramubakti (12 org x 12 bulan)"/>
        <s v="000513. Pengemudi (1 org x 12 bulan)"/>
        <s v="000514. BPJS Ketenagakerjaan Pengemudi dan Pramubhakti"/>
        <s v="000517. Langganan biaya video conference dan Zoho"/>
        <s v="000518. Estetika Kantor dan Pengharum Ruangan"/>
        <s v="000524. Kertas Kop A4 (4 warna)"/>
        <s v="000525. Kertas Kop F4 (4 warna)"/>
        <s v="000529. Pengiriman surat dan dokumen/barang lainnya"/>
        <s v="001276. Langganan biaya aplikasi komunikasi daring (zoom/linktree/zoho)"/>
        <s v="001294. Konsumsi/bahan makanan"/>
        <s v="001299. Perjalanan Penyusunan Laporan Kinerja"/>
        <s v="001107. Penyusunan Program dan Anggaran Lingkup Pusdik KP"/>
        <s v="001110. Penggadaan"/>
        <s v="001111. Bahan Komputer"/>
        <s v="001112. ATK"/>
        <s v="001123. Penggandaan/Penjilidan"/>
        <s v="001124. Bahan Komputer"/>
        <s v="001125. ATK"/>
        <s v="001126. Perjalanan Pengelolaan PNBP Lingkup Satuan Pendidikan KP"/>
        <s v="001128. Konsumsi/bahan makanan"/>
        <s v="001129. Penggandaan/Penjilidan"/>
        <s v="001130. Bahan Komputer"/>
        <s v="001131. ATK"/>
        <s v="001132. Perjalanan Penyelesaian Administrasi Keuangan"/>
        <s v="001145. Perjalanan Pembinaan Kewirausahaan dan Tefa"/>
        <s v="000199. Penyusunan Laporan Semesteran dan Triwulan (Sekretariat dan Eselon I BRSDM) Koordinasi, Rekonsiliasi, pembinaan dan sosialisasi ke"/>
        <s v="000283. Jasa desain/pencetakan/penerbitan promosi dan publikasi hasil riset dan  SDM KP"/>
        <s v="000284. Biaya Perjalanan Dinas dalam Rangka Kegiatan Peliputan"/>
        <s v="000293. Biaya Perjalanan dinas dalam rangka pelayanan publik"/>
        <s v="000565. Dukungan Layanan Kegiatan Kesekretariatan dan Tata Kelola Rumahtangga dan Tata Usaha Pimpinan  serta Keprotokolan lingkup BRSDM"/>
        <s v="000566. Pejabat Eselon I dan Pendamping"/>
        <s v="000567. Perjalanan Eselon II dan pimpinan lainnya"/>
        <s v="000568. Perjalanan dalam kota lebih dari 8 Jam"/>
        <s v="000569. Transport Lokal"/>
        <s v="000327. Belanja Gaji Pokok PNS"/>
        <s v="000328. Belanja Pembulatan Gaji PNS"/>
        <s v="000329. Belanja Tunj. Suami/Istri PNS"/>
        <s v="000330. Belanja Tunj. Anak PNS"/>
        <s v="000331. Belanja Tunj. Struktural PNS"/>
        <s v="000332. Belanja Tunj. Fungsional PNS"/>
        <s v="000333. Belanja Tunj. PPh PNS"/>
        <s v="000334. Belanja Tunj. Beras PNS"/>
        <s v="000336. Belanja Tunjangan Umum PNS"/>
        <s v="000337. Belanja Pegawai (Tunjangan Khusus/Kegiatan/Kinerja)"/>
        <s v="000361. Jamuan/Penerimaan Tamu/Rapat"/>
        <s v="000365. Keperluan sehari-hari pegawai"/>
        <s v="000405. Pramubakti/PelaksanaPramubakti  38 ORG x 13 BLN"/>
        <s v="000406. Pengemudi  6 ORG x 13 BLN"/>
        <s v="000407. iuran bpjs ketenagakerjaan pramubakti 38 orang x 12 bulan"/>
        <s v="000408. iuran bpjs ketenagakerjaan pengemudi 4 orang x 12 bulan"/>
        <s v="000435. Pencetakan penggandaan cetak jilid dokumen"/>
        <s v="000437. Barang operasional satker ATK dan Bahan Komputer"/>
        <s v="000441. Langganan Listrik gedung ancol 1 dan 2"/>
        <s v="000442. Langganan Telepon gedung ancol 1 dan 2"/>
        <s v="000443. Langganan air gedung ancol 1 dan 2"/>
        <s v="000801. Perlengkapan Peserta  (130 org x 1 Kali)"/>
        <s v="000803. Kegiatan Capacity Building"/>
        <s v="000804. Perjalanan dinas dalam rangka peningkatan kapasitas pegawai (42 orang x 1 KALI)"/>
        <s v="000846. Perlengkapan peserta, panitia dan narasumber"/>
        <s v="000851. Dalam rangka penyusunan Renja BRSDM, koordinasi/ konsolidasi penyusunan program wilayah timur dan Wilayah Tengan,  Pembinaan Peren"/>
        <s v="000879. Dalam rangka koordinasi,konsolidasi,integrasi, pembinaan Perencanaan kinerja"/>
        <s v="001342. Uang saku  Sosialisasi (70 org x 3 hari)"/>
        <s v="001343. transport  (70 org x 1 kali)"/>
        <s v="001154. Bahan Komputer"/>
        <s v="001161.  Identifikasi pendampingan dan koordinasi monitoring kinerja tematik"/>
        <s v="001162. Perjalanan dalam kota lebih dari 8 jam"/>
        <s v="001163. Transport lokal"/>
        <s v="001015. Perlengkapan peserta"/>
        <s v="001017. backdrop"/>
        <s v="001018. Pencetakan laporan keuangan triwulanan"/>
        <s v="001019. ATK"/>
        <s v="001021. Pencetakan dan penggandaan data dukung Dokumen LK"/>
        <s v="001022. ATK"/>
        <s v="001025. koordinasi Penyusunan Laporan Keuangan tingkat Eselon I"/>
        <s v="001027. koordinasi Penyusunan Laporan Keuangan tingkat kementerian"/>
        <s v="001038. Bahan Komputer"/>
        <s v="001039.  Narasumber pejabat/setara eselon III"/>
        <s v="001040. Pembinaan pelaksanaan PNBP"/>
        <s v="001052. ATK"/>
        <s v="001057. dalam rangka koordinasi dengan mitra (KPPN, Bank, BPJS)"/>
        <s v="001066.  Pembinaan dan asistensi pelaksanaan SPIP dan PIPK"/>
        <s v="001081.  Menghadiri undangan pemutakhiran data tindak lanjut"/>
        <s v="000998.  Identifikasi permasalahan, Pembinaan dan Sosialisasi peraturan dan kebijat tentang pengelolaan arsip"/>
        <s v="000999. Perjalanan dalam kota lebih dari 8 jam"/>
        <s v="001000. Transportasi Lokal"/>
      </sharedItems>
    </cacheField>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2" memberValueDatatype="130" unbalanced="0">
      <fieldsUsage count="2">
        <fieldUsage x="-1"/>
        <fieldUsage x="6"/>
      </fieldsUsage>
    </cacheHierarchy>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2" memberValueDatatype="130" unbalanced="0">
      <fieldsUsage count="2">
        <fieldUsage x="-1"/>
        <fieldUsage x="7"/>
      </fieldsUsage>
    </cacheHierarchy>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2" memberValueDatatype="130" unbalanced="0">
      <fieldsUsage count="2">
        <fieldUsage x="-1"/>
        <fieldUsage x="8"/>
      </fieldsUsage>
    </cacheHierarchy>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2" memberValueDatatype="130" unbalanced="0">
      <fieldsUsage count="2">
        <fieldUsage x="-1"/>
        <fieldUsage x="9"/>
      </fieldsUsage>
    </cacheHierarchy>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10"/>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2"/>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11"/>
      </fieldsUsage>
    </cacheHierarchy>
    <cacheHierarchy uniqueName="[FA_Detil_16_SP2D].[Detil]" caption="Detil" attribute="1" defaultMemberUniqueName="[FA_Detil_16_SP2D].[Detil].[All]" allUniqueName="[FA_Detil_16_SP2D].[Detil].[All]" dimensionUniqueName="[FA_Detil_16_SP2D]" displayFolder="" count="2" memberValueDatatype="130" unbalanced="0">
      <fieldsUsage count="2">
        <fieldUsage x="-1"/>
        <fieldUsage x="12"/>
      </fieldsUsage>
    </cacheHierarchy>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0"/>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2" memberValueDatatype="7" unbalanced="0">
      <fieldsUsage count="2">
        <fieldUsage x="-1"/>
        <fieldUsage x="4"/>
      </fieldsUsage>
    </cacheHierarchy>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2" memberValueDatatype="130" unbalanced="0">
      <fieldsUsage count="2">
        <fieldUsage x="-1"/>
        <fieldUsage x="3"/>
      </fieldsUsage>
    </cacheHierarchy>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2" memberValueDatatype="130" unbalanced="0">
      <fieldsUsage count="2">
        <fieldUsage x="-1"/>
        <fieldUsage x="5"/>
      </fieldsUsage>
    </cacheHierarchy>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61786342594" backgroundQuery="1" createdVersion="8" refreshedVersion="8" minRefreshableVersion="3" recordCount="0" supportSubquery="1" supportAdvancedDrill="1" xr:uid="{7B3B5EB8-5862-433F-8029-81C55AE9F311}">
  <cacheSource type="external" connectionId="5"/>
  <cacheFields count="6">
    <cacheField name="[FA_Detil_16_SP2D].[Es2].[Es2]" caption="Es2" numFmtId="0" hierarchy="37" level="1">
      <sharedItems containsSemiMixedTypes="0" containsNonDate="0" containsString="0"/>
    </cacheField>
    <cacheField name="[Measures].[Sum of NILAI RUPIAH]" caption="Sum of NILAI RUPIAH" numFmtId="0" hierarchy="115" level="32767"/>
    <cacheField name="[Monitoring_Transaksi_FA_Detil_SP2D].[URAIAN].[URAIAN]" caption="URAIAN" numFmtId="0" hierarchy="87" level="1">
      <sharedItems count="7">
        <s v="Pembayaran belanja pegawai(pembayaran gaji induk pegawai Pusdik bulan Januari 2023 untuk 44 pegawai/120 Jiwa)"/>
        <s v="Pembayaran Belanja Pegawai (Pembayaran Gaji Induk Pegawai Pusdik KP Bulan Februari Tahun 2023 Untuk 44 pegawai 120 jiwa)"/>
        <s v="Pembayaran Belanja Barang Berupa Honor PPNPN Pusat Pendidikan KP Bulan Januari Tahun 2023 untuk 13 Pegawai sesuai Surat Keputusan Nomor KEP 2/KPA/BRSDM/2023 tgl 2 Januari 2023"/>
        <s v="Penggantian Uang Persediaan untuk Keperluan Pembayaran Belanja Barang (BPP 002 Pusat Pendidikan KP)"/>
        <s v="Pembayaran Belanja Pegawai (Pembayaran Kekurangan Gaji Tunjangan Fungsional PNS PUSDIK Bulan Januari 2023 Untuk 4 Pegawai 10 Jiwa)"/>
        <s v="Pembayaran Belanja Pegawai (Pembayaran Gaji Susulan PNS Pusdik Bulan Januari-Februari 2023 Untuk 1 Pegawai 1 Jiwa)"/>
        <s v="Pembayaran Belanja Pegawai (Pembayaran Tunjangan Kinerja PNS Pusdik Bulan Januari 2023 untuk 42 Pegawai)"/>
      </sharedItems>
    </cacheField>
    <cacheField name="[Monitoring_Transaksi_FA_Detil_SP2D].[NO SPP].[NO SPP]" caption="NO SPP" numFmtId="0" hierarchy="85" level="1">
      <sharedItems count="7">
        <s v="00003T"/>
        <s v="00007T"/>
        <s v="00011T"/>
        <s v="00036T"/>
        <s v="00048T"/>
        <s v="00050T"/>
        <s v="00055T"/>
      </sharedItems>
    </cacheField>
    <cacheField name="[Monitoring_Transaksi_FA_Detil_SP2D].[NO SP2D].[NO SP2D]" caption="NO SP2D" numFmtId="0" hierarchy="86" level="1">
      <sharedItems count="7">
        <s v="231751503000019"/>
        <s v="231751503000040"/>
        <s v="231751503000091"/>
        <s v="231751303000663"/>
        <s v="231751303001017"/>
        <s v="231751303001019"/>
        <s v="231751303001018"/>
      </sharedItems>
    </cacheField>
    <cacheField name="[Monitoring_Transaksi_FA_Detil_SP2D].[TANGGAL SP2D].[TANGGAL SP2D]" caption="TANGGAL SP2D" numFmtId="0" hierarchy="84" level="1">
      <sharedItems containsSemiMixedTypes="0" containsNonDate="0" containsDate="1" containsString="0" minDate="2023-01-01T00:00:00" maxDate="2023-02-08T00:00:00" count="3">
        <d v="2023-01-01T00:00:00"/>
        <d v="2023-02-01T00:00:00"/>
        <d v="2023-02-07T00:00:00"/>
      </sharedItems>
    </cacheField>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2"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0"/>
      </fieldsUsage>
    </cacheHierarchy>
    <cacheHierarchy uniqueName="[FA_Detil_16_SP2D].[Koordinator]" caption="Koordinator" attribute="1" defaultMemberUniqueName="[FA_Detil_16_SP2D].[Koordinator].[All]" allUniqueName="[FA_Detil_16_SP2D].[Koordinator].[All]" dimensionUniqueName="[FA_Detil_16_SP2D]" displayFolder="" count="2"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2"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2" memberValueDatatype="7" unbalanced="0">
      <fieldsUsage count="2">
        <fieldUsage x="-1"/>
        <fieldUsage x="5"/>
      </fieldsUsage>
    </cacheHierarchy>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2" memberValueDatatype="130" unbalanced="0">
      <fieldsUsage count="2">
        <fieldUsage x="-1"/>
        <fieldUsage x="3"/>
      </fieldsUsage>
    </cacheHierarchy>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2" memberValueDatatype="130" unbalanced="0">
      <fieldsUsage count="2">
        <fieldUsage x="-1"/>
        <fieldUsage x="4"/>
      </fieldsUsage>
    </cacheHierarchy>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2" memberValueDatatype="130" unbalanced="0">
      <fieldsUsage count="2">
        <fieldUsage x="-1"/>
        <fieldUsage x="2"/>
      </fieldsUsage>
    </cacheHierarchy>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70131250002" backgroundQuery="1" createdVersion="8" refreshedVersion="8" minRefreshableVersion="3" recordCount="0" supportSubquery="1" supportAdvancedDrill="1" xr:uid="{E5DA93C2-9236-4EEE-988F-88A306EB9142}">
  <cacheSource type="external" connectionId="5"/>
  <cacheFields count="13">
    <cacheField name="[Measures].[Sum of Pagu Revisi]" caption="Sum of Pagu Revisi" numFmtId="0" hierarchy="108" level="32767"/>
    <cacheField name="[Measures].[Sum of S.d Periode]" caption="Sum of S.d Periode" numFmtId="0" hierarchy="109" level="32767"/>
    <cacheField name="[FA_Detil_16_SP2D].[Nama Komponen].[Nama Komponen]" caption="Nama Komponen" numFmtId="0" hierarchy="15" level="1">
      <sharedItems count="16">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1. Aparatur KKP yang Diberikan Beasiswa"/>
        <s v="301. Pelayanan Perencanaan dan Penganggaran Internal Pendidikan Kelautan"/>
        <s v="302. Aparatur KKP yang Diberikan Izin Belajar"/>
        <s v="306. Pelayanan Kerja Sama Pendidikan Kelautan dan Perikanan"/>
        <s v="001. Gaji dan Tunjangan"/>
        <s v="002. Operasional dan Pemeliharaan Kantor"/>
        <s v="301. Sarana Teknologi Informasi dan Komunikasi (TIK) Pendidikan Kelautan dan Perikanan"/>
        <s v="303. Peralatan Fasilitas Perkantoran Pendidikan Kelautan dan Perikanan"/>
      </sharedItems>
    </cacheField>
    <cacheField name="[FA_Detil_16_SP2D].[Nama Subkomponen].[Nama Subkomponen]" caption="Nama Subkomponen" numFmtId="0" hierarchy="17" level="1">
      <sharedItems count="46">
        <s v="A. Pengembangan Kelembagaan Pendidikan KP"/>
        <s v="B. Penyusunan NSPK Kelembagaan Pendidikan"/>
        <s v="F. Penjaminan Mutu Kelembagaan"/>
        <s v="A. Penyiapan Pendidik dan Tenaga Kependidikan"/>
        <s v="B. Evaluasi Beban Kerja Guru dan Dosen"/>
        <s v="A. Bimbingan dan Pembinaan Metode dan Kurikulum"/>
        <s v="B. Penyusunan NSPK Metode dan Kurikulum"/>
        <s v="G. Pembinaan Pelaksanaan Kewirausahaan dan TEFA"/>
        <s v="G. Bimbingan Penelitian Dan Pengabdian Kepada Masyarakat"/>
        <s v="A. NSPK Peserta Didik"/>
        <s v="B. Pengendalian Sarana Prasarana"/>
        <s v="H. Serapan  Lulusan Pendidikan KP"/>
        <s v="A. Monitoring Evaluasi Kinerja Pendidikan KP"/>
        <s v="B. Monitoring Evaluasi Kegiatan dan Anggaran Pendidikan KP dan OII"/>
        <s v="C. Monitoring Evaluasi Penyelenggaraan Pendidikan KP"/>
        <s v="I. Publikasi dan Kehumasan Pusat Pendidikan KP  (OII)"/>
        <s v="A. Laporan Kinerja Lingkup Pendidikan KP"/>
        <s v="A. Tugas Belajar Baru"/>
        <s v="B. Lanjutan Tugas Belajar"/>
        <s v="C. Tugas Belajar Luar Negeri"/>
        <s v="A. Perencanaan Kinerja Pendidikan KP"/>
        <s v="B. Sinkronisasi Kegiatan Pendidikan KP"/>
        <s v="C. Penyusunan Anggaran Pendidikan KP"/>
        <s v="D. Rencana Kerja Pendidikan KP"/>
        <s v="E. Revisi Anggaran Pendidikan KP"/>
        <s v="F. Rapat Kerja Teknis Pendidikan KP"/>
        <s v="A. Aparatur KKP yang Diberikan Izin Belajar"/>
        <s v="A. Kerjasama Pendidikan KP"/>
        <s v="DB. Gaji dan Tunjangan Pusat Pendidikan KP"/>
        <s v="A. Penyusunan Laporan Keuangan dan PIPK"/>
        <s v="B. Penyusunan Sistem Pengendalian Intern Pemerintah (SPIP)"/>
        <s v="C. Verifikasi dan Validasi Pertanggung Jawaban Kegiatan"/>
        <s v="D. Pengelolaan PNBP Lingkup Satuan Pendidikan KP"/>
        <s v="E. Pemutakhiran data Administrasi Keuangan"/>
        <s v="F. Dukungan Kegiatan BRSDMKP"/>
        <s v="GA. Operasional dan Pemeliharaan Kantor Pusat Pendidikan KP"/>
        <s v="GB. Langganan Daya dan Jasa Pusat Pendidikan KP"/>
        <s v="GC. Pemeliharaan Kantor Pusat Pendidikan KP"/>
        <s v="GD. Pembayaran Pelaksanaan Operasional Kantor Pusat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A. Sarana Teknologi Informasi dan Komunikasi"/>
        <s v="A. Peralatan Fasilitas Perkantoran Pendidikan Kelautan dan Perikanan"/>
      </sharedItems>
    </cacheField>
    <cacheField name="[FA_Detil_16_SP2D].[Nama Akun].[Nama Akun]" caption="Nama Akun" numFmtId="0" hierarchy="19" level="1">
      <sharedItems containsNonDate="0" count="3">
        <s v="512411. Belanja Pegawai (Tunjangan Khusus/Kegiatan/Kinerja)"/>
        <s v="512211. Belanja Uang Lembur"/>
        <s v="511129. Belanja Uang Makan PNS"/>
      </sharedItems>
    </cacheField>
    <cacheField name="[FA_Detil_16_SP2D].[Detil].[Detil]" caption="Detil" numFmtId="0" hierarchy="20" level="1">
      <sharedItems containsNonDate="0" count="3">
        <s v="000360. Belanja Pegawai (Tunjangan Khusus/Kegiatan/Kinerja)"/>
        <s v="000359. Uang Lembur dan Uang Makan Lembur"/>
        <s v="000357. Belanja Uang Makan PNS"/>
      </sharedItems>
    </cacheField>
    <cacheField name="[Measures].[% Real]" caption="% Real" numFmtId="0" hierarchy="97" level="32767"/>
    <cacheField name="[FA_Detil_16_SP2D].[Es2].[Es2]" caption="Es2" numFmtId="0" hierarchy="37" level="1">
      <sharedItems count="1">
        <s v="Pusat Pendidikan KP"/>
      </sharedItems>
    </cacheField>
    <cacheField name="[FA_Detil_16_SP2D].[Koordinator].[Koordinator]" caption="Koordinator" numFmtId="0" hierarchy="38" level="1">
      <sharedItems count="4">
        <s v="Kelembagaan dan Ketenagaan"/>
        <s v="Penyelenggaraan Pendidikan"/>
        <s v="Perencanaan dan Evaluasi"/>
        <s v="Tata Usaha"/>
      </sharedItems>
    </cacheField>
    <cacheField name="[FA_Detil_16_SP2D].[Subkoordinator].[Subkoordinator]" caption="Subkoordinator" numFmtId="0" hierarchy="39" level="1">
      <sharedItems count="8">
        <s v="Kelembagaan"/>
        <s v="Ketenagaan"/>
        <s v="Metode dan Kurikulum"/>
        <s v="Peserta Didik dan Sarana Prasarana"/>
        <s v="Evaluasi"/>
        <s v="Perencanaan"/>
        <s v="Keuangan"/>
        <s v="Umum"/>
      </sharedItems>
    </cacheField>
    <cacheField name="[Measures].[Sisa Non Lock Pagu]" caption="Sisa Non Lock Pagu" numFmtId="0" hierarchy="99" level="32767"/>
    <cacheField name="[Measures].[% Sisa Non Lock]" caption="% Sisa Non Lock" numFmtId="0" hierarchy="100" level="32767"/>
    <cacheField name="[FA_Detil_16_SP2D].[Status Akun].[Status Akun]" caption="Status Akun" numFmtId="0" hierarchy="35" level="1">
      <sharedItems count="4">
        <s v="Gaji dan Tunjangan"/>
        <s v="Tunjangan Kinerja"/>
        <s v="Uang Lembur"/>
        <s v="Uang Makan"/>
      </sharedItems>
    </cacheField>
  </cacheFields>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2" memberValueDatatype="130" unbalanced="0">
      <fieldsUsage count="2">
        <fieldUsage x="-1"/>
        <fieldUsage x="2"/>
      </fieldsUsage>
    </cacheHierarchy>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2" memberValueDatatype="130" unbalanced="0">
      <fieldsUsage count="2">
        <fieldUsage x="-1"/>
        <fieldUsage x="3"/>
      </fieldsUsage>
    </cacheHierarchy>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2" memberValueDatatype="130" unbalanced="0">
      <fieldsUsage count="2">
        <fieldUsage x="-1"/>
        <fieldUsage x="4"/>
      </fieldsUsage>
    </cacheHierarchy>
    <cacheHierarchy uniqueName="[FA_Detil_16_SP2D].[Detil]" caption="Detil" attribute="1" defaultMemberUniqueName="[FA_Detil_16_SP2D].[Detil].[All]" allUniqueName="[FA_Detil_16_SP2D].[Detil].[All]" dimensionUniqueName="[FA_Detil_16_SP2D]" displayFolder="" count="2" memberValueDatatype="130" unbalanced="0">
      <fieldsUsage count="2">
        <fieldUsage x="-1"/>
        <fieldUsage x="5"/>
      </fieldsUsage>
    </cacheHierarchy>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2"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2" memberValueDatatype="130" unbalanced="0">
      <fieldsUsage count="2">
        <fieldUsage x="-1"/>
        <fieldUsage x="12"/>
      </fieldsUsage>
    </cacheHierarchy>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7"/>
      </fieldsUsage>
    </cacheHierarchy>
    <cacheHierarchy uniqueName="[FA_Detil_16_SP2D].[Koordinator]" caption="Koordinator" attribute="1" defaultMemberUniqueName="[FA_Detil_16_SP2D].[Koordinator].[All]" allUniqueName="[FA_Detil_16_SP2D].[Koordinator].[All]" dimensionUniqueName="[FA_Detil_16_SP2D]" displayFolder="" count="2" memberValueDatatype="130" unbalanced="0">
      <fieldsUsage count="2">
        <fieldUsage x="-1"/>
        <fieldUsage x="8"/>
      </fieldsUsage>
    </cacheHierarchy>
    <cacheHierarchy uniqueName="[FA_Detil_16_SP2D].[Subkoordinator]" caption="Subkoordinator" attribute="1" defaultMemberUniqueName="[FA_Detil_16_SP2D].[Subkoordinator].[All]" allUniqueName="[FA_Detil_16_SP2D].[Subkoordinator].[All]" dimensionUniqueName="[FA_Detil_16_SP2D]" displayFolder="" count="2" memberValueDatatype="130" unbalanced="0">
      <fieldsUsage count="2">
        <fieldUsage x="-1"/>
        <fieldUsage x="9"/>
      </fieldsUsage>
    </cacheHierarchy>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oneField="1">
      <fieldsUsage count="1">
        <fieldUsage x="6"/>
      </fieldsUsage>
    </cacheHierarchy>
    <cacheHierarchy uniqueName="[Measures].[% SisaSP2D]" caption="% SisaSP2D" measure="1" displayFolder="" measureGroup="FA_Detil_16_SP2D" count="0"/>
    <cacheHierarchy uniqueName="[Measures].[Sisa Non Lock Pagu]" caption="Sisa Non Lock Pagu" measure="1" displayFolder="" measureGroup="FA_Detil_16_SP2D" count="0" oneField="1">
      <fieldsUsage count="1">
        <fieldUsage x="10"/>
      </fieldsUsage>
    </cacheHierarchy>
    <cacheHierarchy uniqueName="[Measures].[% Sisa Non Lock]" caption="% Sisa Non Lock" measure="1" displayFolder="" measureGroup="FA_Detil_16_SP2D" count="0" oneField="1">
      <fieldsUsage count="1">
        <fieldUsage x="11"/>
      </fieldsUsage>
    </cacheHierarchy>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dimensions count="4">
    <dimension name="FA_Detil_16_SP2D" uniqueName="[FA_Detil_16_SP2D]" caption="FA_Detil_16_SP2D"/>
    <dimension name="FA_Detil_16_SP2D__2" uniqueName="[FA_Detil_16_SP2D__2]" caption="FA_Detil_16_SP2D__2"/>
    <dimension measure="1" name="Measures" uniqueName="[Measures]" caption="Measures"/>
    <dimension name="Monitoring_Transaksi_FA_Detil_SP2D" uniqueName="[Monitoring_Transaksi_FA_Detil_SP2D]" caption="Monitoring_Transaksi_FA_Detil_SP2D"/>
  </dimensions>
  <measureGroups count="3">
    <measureGroup name="FA_Detil_16_SP2D" caption="FA_Detil_16_SP2D"/>
    <measureGroup name="FA_Detil_16_SP2D__2" caption="FA_Detil_16_SP2D__2"/>
    <measureGroup name="Monitoring_Transaksi_FA_Detil_SP2D" caption="Monitoring_Transaksi_FA_Detil_SP2D"/>
  </measureGroups>
  <maps count="4">
    <map measureGroup="0"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42245367" backgroundQuery="1" createdVersion="3" refreshedVersion="8" minRefreshableVersion="3" recordCount="0" supportSubquery="1" supportAdvancedDrill="1" xr:uid="{A52F08F6-4F53-4371-902A-0052452D2F97}">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846309840"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57291669" backgroundQuery="1" createdVersion="3" refreshedVersion="8" minRefreshableVersion="3" recordCount="0" supportSubquery="1" supportAdvancedDrill="1" xr:uid="{D7449D05-0F16-4DEB-9400-8F8A76399EDA}">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92220165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73611111" backgroundQuery="1" createdVersion="3" refreshedVersion="8" minRefreshableVersion="3" recordCount="0" supportSubquery="1" supportAdvancedDrill="1" xr:uid="{33108F9D-FC3D-49BE-A07C-635EDBD7CEA8}">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2"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52354722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84722226" backgroundQuery="1" createdVersion="3" refreshedVersion="8" minRefreshableVersion="3" recordCount="0" supportSubquery="1" supportAdvancedDrill="1" xr:uid="{F0B8AC96-FBDA-4721-9849-3DBF58C1404C}">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953261681"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095138887" backgroundQuery="1" createdVersion="3" refreshedVersion="8" minRefreshableVersion="3" recordCount="0" supportSubquery="1" supportAdvancedDrill="1" xr:uid="{D6BEE9BD-7292-4A83-ACC8-2C48DFBD2D6E}">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698009696"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107175926" backgroundQuery="1" createdVersion="3" refreshedVersion="8" minRefreshableVersion="3" recordCount="0" supportSubquery="1" supportAdvancedDrill="1" xr:uid="{980C6550-3AEE-4BD2-8CC3-B62216D7EDB0}">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772202602"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555117245371" backgroundQuery="1" createdVersion="3" refreshedVersion="8" minRefreshableVersion="3" recordCount="0" supportSubquery="1" supportAdvancedDrill="1" xr:uid="{7527F5FF-A79F-41C6-B977-C4C5F8509E27}">
  <cacheSource type="external" connectionId="5">
    <extLst>
      <ext xmlns:x14="http://schemas.microsoft.com/office/spreadsheetml/2009/9/main" uri="{F057638F-6D5F-4e77-A914-E7F072B9BCA8}">
        <x14:sourceConnection name="ThisWorkbookDataModel"/>
      </ext>
    </extLst>
  </cacheSource>
  <cacheFields count="0"/>
  <cacheHierarchies count="120">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2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Index]" caption="Index" attribute="1" defaultMemberUniqueName="[FA_Detil_16_SP2D].[Index].[All]" allUniqueName="[FA_Detil_16_SP2D].[Index].[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A_Detil_16_SP2D__2].[BA]" caption="BA" attribute="1" defaultMemberUniqueName="[FA_Detil_16_SP2D__2].[BA].[All]" allUniqueName="[FA_Detil_16_SP2D__2].[BA].[All]" dimensionUniqueName="[FA_Detil_16_SP2D__2]" displayFolder="" count="0" memberValueDatatype="130" unbalanced="0"/>
    <cacheHierarchy uniqueName="[FA_Detil_16_SP2D__2].[Nama BA]" caption="Nama BA" attribute="1" defaultMemberUniqueName="[FA_Detil_16_SP2D__2].[Nama BA].[All]" allUniqueName="[FA_Detil_16_SP2D__2].[Nama BA].[All]" dimensionUniqueName="[FA_Detil_16_SP2D__2]" displayFolder="" count="0" memberValueDatatype="130" unbalanced="0"/>
    <cacheHierarchy uniqueName="[FA_Detil_16_SP2D__2].[Es1]" caption="Es1" attribute="1" defaultMemberUniqueName="[FA_Detil_16_SP2D__2].[Es1].[All]" allUniqueName="[FA_Detil_16_SP2D__2].[Es1].[All]" dimensionUniqueName="[FA_Detil_16_SP2D__2]" displayFolder="" count="0" memberValueDatatype="130" unbalanced="0"/>
    <cacheHierarchy uniqueName="[FA_Detil_16_SP2D__2].[Nama Es1]" caption="Nama Es1" attribute="1" defaultMemberUniqueName="[FA_Detil_16_SP2D__2].[Nama Es1].[All]" allUniqueName="[FA_Detil_16_SP2D__2].[Nama Es1].[All]" dimensionUniqueName="[FA_Detil_16_SP2D__2]" displayFolder="" count="0" memberValueDatatype="130" unbalanced="0"/>
    <cacheHierarchy uniqueName="[FA_Detil_16_SP2D__2].[Kode Satker]" caption="Kode Satker" attribute="1" defaultMemberUniqueName="[FA_Detil_16_SP2D__2].[Kode Satker].[All]" allUniqueName="[FA_Detil_16_SP2D__2].[Kode Satker].[All]" dimensionUniqueName="[FA_Detil_16_SP2D__2]" displayFolder="" count="0" memberValueDatatype="130" unbalanced="0"/>
    <cacheHierarchy uniqueName="[FA_Detil_16_SP2D__2].[Nama Satker]" caption="Nama Satker" attribute="1" defaultMemberUniqueName="[FA_Detil_16_SP2D__2].[Nama Satker].[All]" allUniqueName="[FA_Detil_16_SP2D__2].[Nama Satker].[All]" dimensionUniqueName="[FA_Detil_16_SP2D__2]" displayFolder="" count="0" memberValueDatatype="130" unbalanced="0"/>
    <cacheHierarchy uniqueName="[FA_Detil_16_SP2D__2].[Kode Program]" caption="Kode Program" attribute="1" defaultMemberUniqueName="[FA_Detil_16_SP2D__2].[Kode Program].[All]" allUniqueName="[FA_Detil_16_SP2D__2].[Kode Program].[All]" dimensionUniqueName="[FA_Detil_16_SP2D__2]" displayFolder="" count="0" memberValueDatatype="130" unbalanced="0"/>
    <cacheHierarchy uniqueName="[FA_Detil_16_SP2D__2].[Nama Program]" caption="Nama Program" attribute="1" defaultMemberUniqueName="[FA_Detil_16_SP2D__2].[Nama Program].[All]" allUniqueName="[FA_Detil_16_SP2D__2].[Nama Program].[All]" dimensionUniqueName="[FA_Detil_16_SP2D__2]" displayFolder="" count="0" memberValueDatatype="130" unbalanced="0"/>
    <cacheHierarchy uniqueName="[FA_Detil_16_SP2D__2].[Kode Kegiatan]" caption="Kode Kegiatan" attribute="1" defaultMemberUniqueName="[FA_Detil_16_SP2D__2].[Kode Kegiatan].[All]" allUniqueName="[FA_Detil_16_SP2D__2].[Kode Kegiatan].[All]" dimensionUniqueName="[FA_Detil_16_SP2D__2]" displayFolder="" count="0" memberValueDatatype="130" unbalanced="0"/>
    <cacheHierarchy uniqueName="[FA_Detil_16_SP2D__2].[Nama Kegiatan]" caption="Nama Kegiatan" attribute="1" defaultMemberUniqueName="[FA_Detil_16_SP2D__2].[Nama Kegiatan].[All]" allUniqueName="[FA_Detil_16_SP2D__2].[Nama Kegiatan].[All]" dimensionUniqueName="[FA_Detil_16_SP2D__2]" displayFolder="" count="0" memberValueDatatype="130" unbalanced="0"/>
    <cacheHierarchy uniqueName="[FA_Detil_16_SP2D__2].[Kode KRO]" caption="Kode KRO" attribute="1" defaultMemberUniqueName="[FA_Detil_16_SP2D__2].[Kode KRO].[All]" allUniqueName="[FA_Detil_16_SP2D__2].[Kode KRO].[All]" dimensionUniqueName="[FA_Detil_16_SP2D__2]" displayFolder="" count="0" memberValueDatatype="130" unbalanced="0"/>
    <cacheHierarchy uniqueName="[FA_Detil_16_SP2D__2].[Nama KRO]" caption="Nama KRO" attribute="1" defaultMemberUniqueName="[FA_Detil_16_SP2D__2].[Nama KRO].[All]" allUniqueName="[FA_Detil_16_SP2D__2].[Nama KRO].[All]" dimensionUniqueName="[FA_Detil_16_SP2D__2]" displayFolder="" count="0" memberValueDatatype="130" unbalanced="0"/>
    <cacheHierarchy uniqueName="[FA_Detil_16_SP2D__2].[Kode RO]" caption="Kode RO" attribute="1" defaultMemberUniqueName="[FA_Detil_16_SP2D__2].[Kode RO].[All]" allUniqueName="[FA_Detil_16_SP2D__2].[Kode RO].[All]" dimensionUniqueName="[FA_Detil_16_SP2D__2]" displayFolder="" count="0" memberValueDatatype="130" unbalanced="0"/>
    <cacheHierarchy uniqueName="[FA_Detil_16_SP2D__2].[Nama RO]" caption="Nama RO" attribute="1" defaultMemberUniqueName="[FA_Detil_16_SP2D__2].[Nama RO].[All]" allUniqueName="[FA_Detil_16_SP2D__2].[Nama RO].[All]" dimensionUniqueName="[FA_Detil_16_SP2D__2]" displayFolder="" count="0" memberValueDatatype="130" unbalanced="0"/>
    <cacheHierarchy uniqueName="[FA_Detil_16_SP2D__2].[Kode Komponen]" caption="Kode Komponen" attribute="1" defaultMemberUniqueName="[FA_Detil_16_SP2D__2].[Kode Komponen].[All]" allUniqueName="[FA_Detil_16_SP2D__2].[Kode Komponen].[All]" dimensionUniqueName="[FA_Detil_16_SP2D__2]" displayFolder="" count="0" memberValueDatatype="130" unbalanced="0"/>
    <cacheHierarchy uniqueName="[FA_Detil_16_SP2D__2].[Nama Komponen]" caption="Nama Komponen" attribute="1" defaultMemberUniqueName="[FA_Detil_16_SP2D__2].[Nama Komponen].[All]" allUniqueName="[FA_Detil_16_SP2D__2].[Nama Komponen].[All]" dimensionUniqueName="[FA_Detil_16_SP2D__2]" displayFolder="" count="0" memberValueDatatype="130" unbalanced="0"/>
    <cacheHierarchy uniqueName="[FA_Detil_16_SP2D__2].[Kode Subkomponen]" caption="Kode Subkomponen" attribute="1" defaultMemberUniqueName="[FA_Detil_16_SP2D__2].[Kode Subkomponen].[All]" allUniqueName="[FA_Detil_16_SP2D__2].[Kode Subkomponen].[All]" dimensionUniqueName="[FA_Detil_16_SP2D__2]" displayFolder="" count="0" memberValueDatatype="130" unbalanced="0"/>
    <cacheHierarchy uniqueName="[FA_Detil_16_SP2D__2].[Nama Subkomponen]" caption="Nama Subkomponen" attribute="1" defaultMemberUniqueName="[FA_Detil_16_SP2D__2].[Nama Subkomponen].[All]" allUniqueName="[FA_Detil_16_SP2D__2].[Nama Subkomponen].[All]" dimensionUniqueName="[FA_Detil_16_SP2D__2]" displayFolder="" count="0" memberValueDatatype="130" unbalanced="0"/>
    <cacheHierarchy uniqueName="[FA_Detil_16_SP2D__2].[Kode Akun]" caption="Kode Akun" attribute="1" defaultMemberUniqueName="[FA_Detil_16_SP2D__2].[Kode Akun].[All]" allUniqueName="[FA_Detil_16_SP2D__2].[Kode Akun].[All]" dimensionUniqueName="[FA_Detil_16_SP2D__2]" displayFolder="" count="0" memberValueDatatype="130" unbalanced="0"/>
    <cacheHierarchy uniqueName="[FA_Detil_16_SP2D__2].[Nama Akun]" caption="Nama Akun" attribute="1" defaultMemberUniqueName="[FA_Detil_16_SP2D__2].[Nama Akun].[All]" allUniqueName="[FA_Detil_16_SP2D__2].[Nama Akun].[All]" dimensionUniqueName="[FA_Detil_16_SP2D__2]" displayFolder="" count="0" memberValueDatatype="130" unbalanced="0"/>
    <cacheHierarchy uniqueName="[FA_Detil_16_SP2D__2].[Detil]" caption="Detil" attribute="1" defaultMemberUniqueName="[FA_Detil_16_SP2D__2].[Detil].[All]" allUniqueName="[FA_Detil_16_SP2D__2].[Detil].[All]" dimensionUniqueName="[FA_Detil_16_SP2D__2]" displayFolder="" count="0" memberValueDatatype="130" unbalanced="0"/>
    <cacheHierarchy uniqueName="[FA_Detil_16_SP2D__2].[Pagu Revisi]" caption="Pagu Revisi" attribute="1" defaultMemberUniqueName="[FA_Detil_16_SP2D__2].[Pagu Revisi].[All]" allUniqueName="[FA_Detil_16_SP2D__2].[Pagu Revisi].[All]" dimensionUniqueName="[FA_Detil_16_SP2D__2]" displayFolder="" count="0" memberValueDatatype="5" unbalanced="0"/>
    <cacheHierarchy uniqueName="[FA_Detil_16_SP2D__2].[Lock Pagu]" caption="Lock Pagu" attribute="1" defaultMemberUniqueName="[FA_Detil_16_SP2D__2].[Lock Pagu].[All]" allUniqueName="[FA_Detil_16_SP2D__2].[Lock Pagu].[All]" dimensionUniqueName="[FA_Detil_16_SP2D__2]" displayFolder="" count="0" memberValueDatatype="20" unbalanced="0"/>
    <cacheHierarchy uniqueName="[FA_Detil_16_SP2D__2].[Periode Lalu]" caption="Periode Lalu" attribute="1" defaultMemberUniqueName="[FA_Detil_16_SP2D__2].[Periode Lalu].[All]" allUniqueName="[FA_Detil_16_SP2D__2].[Periode Lalu].[All]" dimensionUniqueName="[FA_Detil_16_SP2D__2]" displayFolder="" count="0" memberValueDatatype="130" unbalanced="0"/>
    <cacheHierarchy uniqueName="[FA_Detil_16_SP2D__2].[Periode Ini]" caption="Periode Ini" attribute="1" defaultMemberUniqueName="[FA_Detil_16_SP2D__2].[Periode Ini].[All]" allUniqueName="[FA_Detil_16_SP2D__2].[Periode Ini].[All]" dimensionUniqueName="[FA_Detil_16_SP2D__2]" displayFolder="" count="0" memberValueDatatype="20" unbalanced="0"/>
    <cacheHierarchy uniqueName="[FA_Detil_16_SP2D__2].[S.d Periode]" caption="S.d Periode" attribute="1" defaultMemberUniqueName="[FA_Detil_16_SP2D__2].[S.d Periode].[All]" allUniqueName="[FA_Detil_16_SP2D__2].[S.d Periode].[All]" dimensionUniqueName="[FA_Detil_16_SP2D__2]" displayFolder="" count="0" memberValueDatatype="20" unbalanced="0"/>
    <cacheHierarchy uniqueName="[FA_Detil_16_SP2D__2].[% Realisasi]" caption="% Realisasi" attribute="1" defaultMemberUniqueName="[FA_Detil_16_SP2D__2].[% Realisasi].[All]" allUniqueName="[FA_Detil_16_SP2D__2].[% Realisasi].[All]" dimensionUniqueName="[FA_Detil_16_SP2D__2]" displayFolder="" count="0" memberValueDatatype="5" unbalanced="0"/>
    <cacheHierarchy uniqueName="[FA_Detil_16_SP2D__2].[Sisa]" caption="Sisa" attribute="1" defaultMemberUniqueName="[FA_Detil_16_SP2D__2].[Sisa].[All]" allUniqueName="[FA_Detil_16_SP2D__2].[Sisa].[All]" dimensionUniqueName="[FA_Detil_16_SP2D__2]" displayFolder="" count="0" memberValueDatatype="5" unbalanced="0"/>
    <cacheHierarchy uniqueName="[FA_Detil_16_SP2D__2].[MAK Subkomponen]" caption="MAK Subkomponen" attribute="1" defaultMemberUniqueName="[FA_Detil_16_SP2D__2].[MAK Subkomponen].[All]" allUniqueName="[FA_Detil_16_SP2D__2].[MAK Subkomponen].[All]" dimensionUniqueName="[FA_Detil_16_SP2D__2]" displayFolder="" count="0" memberValueDatatype="130" unbalanced="0"/>
    <cacheHierarchy uniqueName="[FA_Detil_16_SP2D__2].[MAK AKUN]" caption="MAK AKUN" attribute="1" defaultMemberUniqueName="[FA_Detil_16_SP2D__2].[MAK AKUN].[All]" allUniqueName="[FA_Detil_16_SP2D__2].[MAK AKUN].[All]" dimensionUniqueName="[FA_Detil_16_SP2D__2]" displayFolder="" count="0" memberValueDatatype="130" unbalanced="0"/>
    <cacheHierarchy uniqueName="[FA_Detil_16_SP2D__2].[MAK]" caption="MAK" attribute="1" defaultMemberUniqueName="[FA_Detil_16_SP2D__2].[MAK].[All]" allUniqueName="[FA_Detil_16_SP2D__2].[MAK].[All]" dimensionUniqueName="[FA_Detil_16_SP2D__2]" displayFolder="" count="0" memberValueDatatype="130" unbalanced="0"/>
    <cacheHierarchy uniqueName="[FA_Detil_16_SP2D__2].[NoItem]" caption="NoItem" attribute="1" defaultMemberUniqueName="[FA_Detil_16_SP2D__2].[NoItem].[All]" allUniqueName="[FA_Detil_16_SP2D__2].[NoItem].[All]" dimensionUniqueName="[FA_Detil_16_SP2D__2]" displayFolder="" count="0" memberValueDatatype="130" unbalanced="0"/>
    <cacheHierarchy uniqueName="[FA_Detil_16_SP2D__2].[Index]" caption="Index" attribute="1" defaultMemberUniqueName="[FA_Detil_16_SP2D__2].[Index].[All]" allUniqueName="[FA_Detil_16_SP2D__2].[Index].[All]" dimensionUniqueName="[FA_Detil_16_SP2D__2]" displayFolder="" count="0" memberValueDatatype="130" unbalanced="0"/>
    <cacheHierarchy uniqueName="[FA_Detil_16_SP2D__2].[Jenis Belanja]" caption="Jenis Belanja" attribute="1" defaultMemberUniqueName="[FA_Detil_16_SP2D__2].[Jenis Belanja].[All]" allUniqueName="[FA_Detil_16_SP2D__2].[Jenis Belanja].[All]" dimensionUniqueName="[FA_Detil_16_SP2D__2]" displayFolder="" count="0" memberValueDatatype="130" unbalanced="0"/>
    <cacheHierarchy uniqueName="[FA_Detil_16_SP2D__2].[Detil Jenis Belanja]" caption="Detil Jenis Belanja" attribute="1" defaultMemberUniqueName="[FA_Detil_16_SP2D__2].[Detil Jenis Belanja].[All]" allUniqueName="[FA_Detil_16_SP2D__2].[Detil Jenis Belanja].[All]" dimensionUniqueName="[FA_Detil_16_SP2D__2]" displayFolder="" count="0" memberValueDatatype="130" unbalanced="0"/>
    <cacheHierarchy uniqueName="[FA_Detil_16_SP2D__2].[Status Akun]" caption="Status Akun" attribute="1" defaultMemberUniqueName="[FA_Detil_16_SP2D__2].[Status Akun].[All]" allUniqueName="[FA_Detil_16_SP2D__2].[Status Akun].[All]" dimensionUniqueName="[FA_Detil_16_SP2D__2]" displayFolder="" count="0" memberValueDatatype="130" unbalanced="0"/>
    <cacheHierarchy uniqueName="[FA_Detil_16_SP2D__2].[Status Covid]" caption="Status Covid" attribute="1" defaultMemberUniqueName="[FA_Detil_16_SP2D__2].[Status Covid].[All]" allUniqueName="[FA_Detil_16_SP2D__2].[Status Covid].[All]" dimensionUniqueName="[FA_Detil_16_SP2D__2]" displayFolder="" count="0" memberValueDatatype="130" unbalanced="0"/>
    <cacheHierarchy uniqueName="[FA_Detil_16_SP2D__2].[Es2]" caption="Es2" attribute="1" defaultMemberUniqueName="[FA_Detil_16_SP2D__2].[Es2].[All]" allUniqueName="[FA_Detil_16_SP2D__2].[Es2].[All]" dimensionUniqueName="[FA_Detil_16_SP2D__2]" displayFolder="" count="0" memberValueDatatype="130" unbalanced="0"/>
    <cacheHierarchy uniqueName="[FA_Detil_16_SP2D__2].[Koordinator]" caption="Koordinator" attribute="1" defaultMemberUniqueName="[FA_Detil_16_SP2D__2].[Koordinator].[All]" allUniqueName="[FA_Detil_16_SP2D__2].[Koordinator].[All]" dimensionUniqueName="[FA_Detil_16_SP2D__2]" displayFolder="" count="0" memberValueDatatype="130" unbalanced="0"/>
    <cacheHierarchy uniqueName="[FA_Detil_16_SP2D__2].[Subkoordinator]" caption="Subkoordinator" attribute="1" defaultMemberUniqueName="[FA_Detil_16_SP2D__2].[Subkoordinator].[All]" allUniqueName="[FA_Detil_16_SP2D__2].[Subkoordinator].[All]" dimensionUniqueName="[FA_Detil_16_SP2D__2]" displayFolder="" count="0" memberValueDatatype="130" unbalanced="0"/>
    <cacheHierarchy uniqueName="[FA_Detil_16_SP2D__2].[Detil SPP]" caption="Detil SPP" attribute="1" defaultMemberUniqueName="[FA_Detil_16_SP2D__2].[Detil SPP].[All]" allUniqueName="[FA_Detil_16_SP2D__2].[Detil SPP].[All]" dimensionUniqueName="[FA_Detil_16_SP2D__2]" displayFolder="" count="0" memberValueDatatype="130" unbalanced="0"/>
    <cacheHierarchy uniqueName="[Monitoring_Transaksi_FA_Detil_SP2D].[No]" caption="No" attribute="1" defaultMemberUniqueName="[Monitoring_Transaksi_FA_Detil_SP2D].[No].[All]" allUniqueName="[Monitoring_Transaksi_FA_Detil_SP2D].[No].[All]" dimensionUniqueName="[Monitoring_Transaksi_FA_Detil_SP2D]" displayFolder="" count="0" memberValueDatatype="130" unbalanced="0"/>
    <cacheHierarchy uniqueName="[Monitoring_Transaksi_FA_Detil_SP2D].[KODE]" caption="KODE" attribute="1" defaultMemberUniqueName="[Monitoring_Transaksi_FA_Detil_SP2D].[KODE].[All]" allUniqueName="[Monitoring_Transaksi_FA_Detil_SP2D].[KODE].[All]" dimensionUniqueName="[Monitoring_Transaksi_FA_Detil_SP2D]" displayFolder="" count="0" memberValueDatatype="130" unbalanced="0"/>
    <cacheHierarchy uniqueName="[Monitoring_Transaksi_FA_Detil_SP2D].[NAMA SATKER]" caption="NAMA SATKER" attribute="1" defaultMemberUniqueName="[Monitoring_Transaksi_FA_Detil_SP2D].[NAMA SATKER].[All]" allUniqueName="[Monitoring_Transaksi_FA_Detil_SP2D].[NAMA SATKER].[All]" dimensionUniqueName="[Monitoring_Transaksi_FA_Detil_SP2D]" displayFolder="" count="0" memberValueDatatype="130" unbalanced="0"/>
    <cacheHierarchy uniqueName="[Monitoring_Transaksi_FA_Detil_SP2D].[TANGGAL SP2D]" caption="TANGGAL SP2D" attribute="1" time="1" defaultMemberUniqueName="[Monitoring_Transaksi_FA_Detil_SP2D].[TANGGAL SP2D].[All]" allUniqueName="[Monitoring_Transaksi_FA_Detil_SP2D].[TANGGAL SP2D].[All]" dimensionUniqueName="[Monitoring_Transaksi_FA_Detil_SP2D]" displayFolder="" count="0" memberValueDatatype="7" unbalanced="0"/>
    <cacheHierarchy uniqueName="[Monitoring_Transaksi_FA_Detil_SP2D].[NO SPP]" caption="NO SPP" attribute="1" defaultMemberUniqueName="[Monitoring_Transaksi_FA_Detil_SP2D].[NO SPP].[All]" allUniqueName="[Monitoring_Transaksi_FA_Detil_SP2D].[NO SPP].[All]" dimensionUniqueName="[Monitoring_Transaksi_FA_Detil_SP2D]" displayFolder="" count="0" memberValueDatatype="130" unbalanced="0"/>
    <cacheHierarchy uniqueName="[Monitoring_Transaksi_FA_Detil_SP2D].[NO SP2D]" caption="NO SP2D" attribute="1" defaultMemberUniqueName="[Monitoring_Transaksi_FA_Detil_SP2D].[NO SP2D].[All]" allUniqueName="[Monitoring_Transaksi_FA_Detil_SP2D].[NO SP2D].[All]" dimensionUniqueName="[Monitoring_Transaksi_FA_Detil_SP2D]" displayFolder="" count="0" memberValueDatatype="130" unbalanced="0"/>
    <cacheHierarchy uniqueName="[Monitoring_Transaksi_FA_Detil_SP2D].[URAIAN]" caption="URAIAN" attribute="1" defaultMemberUniqueName="[Monitoring_Transaksi_FA_Detil_SP2D].[URAIAN].[All]" allUniqueName="[Monitoring_Transaksi_FA_Detil_SP2D].[URAIAN].[All]" dimensionUniqueName="[Monitoring_Transaksi_FA_Detil_SP2D]" displayFolder="" count="0" memberValueDatatype="130" unbalanced="0"/>
    <cacheHierarchy uniqueName="[Monitoring_Transaksi_FA_Detil_SP2D].[KODE COA]" caption="KODE COA" attribute="1" defaultMemberUniqueName="[Monitoring_Transaksi_FA_Detil_SP2D].[KODE COA].[All]" allUniqueName="[Monitoring_Transaksi_FA_Detil_SP2D].[KODE COA].[All]" dimensionUniqueName="[Monitoring_Transaksi_FA_Detil_SP2D]" displayFolder="" count="0" memberValueDatatype="130" unbalanced="0"/>
    <cacheHierarchy uniqueName="[Monitoring_Transaksi_FA_Detil_SP2D].[MATA UANG]" caption="MATA UANG" attribute="1" defaultMemberUniqueName="[Monitoring_Transaksi_FA_Detil_SP2D].[MATA UANG].[All]" allUniqueName="[Monitoring_Transaksi_FA_Detil_SP2D].[MATA UANG].[All]" dimensionUniqueName="[Monitoring_Transaksi_FA_Detil_SP2D]" displayFolder="" count="0" memberValueDatatype="130" unbalanced="0"/>
    <cacheHierarchy uniqueName="[Monitoring_Transaksi_FA_Detil_SP2D].[KURS]" caption="KURS" attribute="1" defaultMemberUniqueName="[Monitoring_Transaksi_FA_Detil_SP2D].[KURS].[All]" allUniqueName="[Monitoring_Transaksi_FA_Detil_SP2D].[KURS].[All]" dimensionUniqueName="[Monitoring_Transaksi_FA_Detil_SP2D]" displayFolder="" count="0" memberValueDatatype="5" unbalanced="0"/>
    <cacheHierarchy uniqueName="[Monitoring_Transaksi_FA_Detil_SP2D].[NILAI RUPIAH]" caption="NILAI RUPIAH" attribute="1" defaultMemberUniqueName="[Monitoring_Transaksi_FA_Detil_SP2D].[NILAI RUPIAH].[All]" allUniqueName="[Monitoring_Transaksi_FA_Detil_SP2D].[NILAI RUPIAH].[All]" dimensionUniqueName="[Monitoring_Transaksi_FA_Detil_SP2D]" displayFolder="" count="0" memberValueDatatype="5" unbalanced="0"/>
    <cacheHierarchy uniqueName="[Monitoring_Transaksi_FA_Detil_SP2D].[NILAI_VALAS]" caption="NILAI_VALAS" attribute="1" defaultMemberUniqueName="[Monitoring_Transaksi_FA_Detil_SP2D].[NILAI_VALAS].[All]" allUniqueName="[Monitoring_Transaksi_FA_Detil_SP2D].[NILAI_VALAS].[All]" dimensionUniqueName="[Monitoring_Transaksi_FA_Detil_SP2D]" displayFolder="" count="0" memberValueDatatype="5" unbalanced="0"/>
    <cacheHierarchy uniqueName="[Monitoring_Transaksi_FA_Detil_SP2D].[MAK]" caption="MAK" attribute="1" defaultMemberUniqueName="[Monitoring_Transaksi_FA_Detil_SP2D].[MAK].[All]" allUniqueName="[Monitoring_Transaksi_FA_Detil_SP2D].[MAK].[All]" dimensionUniqueName="[Monitoring_Transaksi_FA_Detil_SP2D]" displayFolder="" count="0" memberValueDatatype="130" unbalanced="0"/>
    <cacheHierarchy uniqueName="[Monitoring_Transaksi_FA_Detil_SP2D].[Detil SPP]" caption="Detil SPP" attribute="1" defaultMemberUniqueName="[Monitoring_Transaksi_FA_Detil_SP2D].[Detil SPP].[All]" allUniqueName="[Monitoring_Transaksi_FA_Detil_SP2D].[Detil SPP].[All]" dimensionUniqueName="[Monitoring_Transaksi_FA_Detil_SP2D]" displayFolder="" count="0" memberValueDatatype="130" unbalanced="0"/>
    <cacheHierarchy uniqueName="[Monitoring_Transaksi_FA_Detil_SP2D].[TANGGAL SP2D (Month)]" caption="TANGGAL SP2D (Month)" attribute="1" defaultMemberUniqueName="[Monitoring_Transaksi_FA_Detil_SP2D].[TANGGAL SP2D (Month)].[All]" allUniqueName="[Monitoring_Transaksi_FA_Detil_SP2D].[TANGGAL SP2D (Month)].[All]" dimensionUniqueName="[Monitoring_Transaksi_FA_Detil_SP2D]" displayFolder="" count="0" memberValueDatatype="130" unbalanced="0"/>
    <cacheHierarchy uniqueName="[Monitoring_Transaksi_FA_Detil_SP2D].[TANGGAL SP2D (Month Index)]" caption="TANGGAL SP2D (Month Index)" attribute="1" defaultMemberUniqueName="[Monitoring_Transaksi_FA_Detil_SP2D].[TANGGAL SP2D (Month Index)].[All]" allUniqueName="[Monitoring_Transaksi_FA_Detil_SP2D].[TANGGAL SP2D (Month Index)].[All]" dimensionUniqueName="[Monitoring_Transaksi_FA_Detil_SP2D]" displayFolder="" count="0" memberValueDatatype="20" unbalanced="0" hidden="1"/>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Pagu]" caption="Pagu" measure="1" displayFolder="" measureGroup="FA_Detil_16_SP2D" count="0"/>
    <cacheHierarchy uniqueName="[Measures].[Pagux]" caption="Pagux" measure="1" displayFolder="" measureGroup="FA_Detil_16_SP2D" count="0"/>
    <cacheHierarchy uniqueName="[Measures].[paguxx]" caption="paguxx" measure="1" displayFolder="" measureGroup="FA_Detil_16_SP2D__2" count="0"/>
    <cacheHierarchy uniqueName="[Measures].[__XL_Count FA_Detil_16_SP2D]" caption="__XL_Count FA_Detil_16_SP2D" measure="1" displayFolder="" measureGroup="FA_Detil_16_SP2D" count="0" hidden="1"/>
    <cacheHierarchy uniqueName="[Measures].[__XL_Count Monitoring_Transaksi_FA_Detil_SP2D]" caption="__XL_Count Monitoring_Transaksi_FA_Detil_SP2D" measure="1" displayFolder="" measureGroup="Monitoring_Transaksi_FA_Detil_SP2D" count="0" hidden="1"/>
    <cacheHierarchy uniqueName="[Measures].[__XL_Count FA_Detil_16_SP2D__2]" caption="__XL_Count FA_Detil_16_SP2D__2" measure="1" displayFolder="" measureGroup="FA_Detil_16_SP2D__2" count="0" hidden="1"/>
    <cacheHierarchy uniqueName="[Measures].[__No measures defined]" caption="__No measures defined" measure="1" displayFolder="" count="0" hidden="1"/>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2]" caption="Sum of Sisa 2"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y uniqueName="[Measures].[Count of NO SPP]" caption="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Distinct Count of NO SPP]" caption="Distinct Count of NO SPP" measure="1" displayFolder="" measureGroup="Monitoring_Transaksi_FA_Detil_SP2D" count="0" hidden="1">
      <extLst>
        <ext xmlns:x15="http://schemas.microsoft.com/office/spreadsheetml/2010/11/main" uri="{B97F6D7D-B522-45F9-BDA1-12C45D357490}">
          <x15:cacheHierarchy aggregatedColumn="85"/>
        </ext>
      </extLst>
    </cacheHierarchy>
    <cacheHierarchy uniqueName="[Measures].[Sum of NILAI RUPIAH]" caption="Sum of NILAI RUPIAH" measure="1" displayFolder="" measureGroup="Monitoring_Transaksi_FA_Detil_SP2D" count="0" hidden="1">
      <extLst>
        <ext xmlns:x15="http://schemas.microsoft.com/office/spreadsheetml/2010/11/main" uri="{B97F6D7D-B522-45F9-BDA1-12C45D357490}">
          <x15:cacheHierarchy aggregatedColumn="91"/>
        </ext>
      </extLst>
    </cacheHierarchy>
    <cacheHierarchy uniqueName="[Measures].[Sum of Pagu Revisi 2]" caption="Sum of Pagu Revisi 2" measure="1" displayFolder="" measureGroup="FA_Detil_16_SP2D__2" count="0" hidden="1">
      <extLst>
        <ext xmlns:x15="http://schemas.microsoft.com/office/spreadsheetml/2010/11/main" uri="{B97F6D7D-B522-45F9-BDA1-12C45D357490}">
          <x15:cacheHierarchy aggregatedColumn="61"/>
        </ext>
      </extLst>
    </cacheHierarchy>
    <cacheHierarchy uniqueName="[Measures].[Count of Periode Lalu]" caption="Count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Lalu]" caption="Sum of Periode Lalu" measure="1" displayFolder="" measureGroup="FA_Detil_16_SP2D" count="0" hidden="1">
      <extLst>
        <ext xmlns:x15="http://schemas.microsoft.com/office/spreadsheetml/2010/11/main" uri="{B97F6D7D-B522-45F9-BDA1-12C45D357490}">
          <x15:cacheHierarchy aggregatedColumn="23"/>
        </ext>
      </extLst>
    </cacheHierarchy>
    <cacheHierarchy uniqueName="[Measures].[Sum of Periode Ini]" caption="Sum of Periode Ini" measure="1" displayFolder="" measureGroup="FA_Detil_16_SP2D"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5858757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7EEAFB-21A1-4375-AF63-2D6011DDCDC8}" name="pvt_SP2DPusdik" cacheId="1024" applyNumberFormats="0" applyBorderFormats="0" applyFontFormats="0" applyPatternFormats="0" applyAlignmentFormats="0" applyWidthHeightFormats="1" dataCaption="Values" tag="14219032-2b28-475b-b347-9428d3fa6044" updatedVersion="8" minRefreshableVersion="3" itemPrintTitles="1" createdVersion="8" indent="0" outline="1" outlineData="1" multipleFieldFilters="0" rowHeaderCaption="Kegiatan">
  <location ref="A15:F566" firstHeaderRow="0" firstDataRow="1" firstDataCol="1"/>
  <pivotFields count="14">
    <pivotField dataField="1" subtotalTop="0" showAll="0" defaultSubtotal="0"/>
    <pivotField dataField="1" subtotalTop="0" showAll="0" defaultSubtotal="0"/>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s>
  <rowFields count="9">
    <field x="10"/>
    <field x="5"/>
    <field x="6"/>
    <field x="7"/>
    <field x="8"/>
    <field x="2"/>
    <field x="3"/>
    <field x="4"/>
    <field x="13"/>
  </rowFields>
  <rowItems count="551">
    <i>
      <x/>
    </i>
    <i r="1">
      <x/>
    </i>
    <i r="2">
      <x/>
    </i>
    <i r="3">
      <x/>
    </i>
    <i r="4">
      <x/>
    </i>
    <i r="5">
      <x/>
    </i>
    <i r="6">
      <x/>
    </i>
    <i r="7">
      <x/>
    </i>
    <i r="8">
      <x/>
    </i>
    <i r="8">
      <x v="1"/>
    </i>
    <i r="8">
      <x v="2"/>
    </i>
    <i r="8">
      <x v="3"/>
    </i>
    <i r="7">
      <x v="1"/>
    </i>
    <i r="8">
      <x v="4"/>
    </i>
    <i r="7">
      <x v="2"/>
    </i>
    <i r="8">
      <x v="5"/>
    </i>
    <i r="6">
      <x v="1"/>
    </i>
    <i r="7">
      <x/>
    </i>
    <i r="8">
      <x/>
    </i>
    <i r="8">
      <x v="1"/>
    </i>
    <i r="8">
      <x v="2"/>
    </i>
    <i r="8">
      <x v="3"/>
    </i>
    <i r="7">
      <x v="1"/>
    </i>
    <i r="8">
      <x v="4"/>
    </i>
    <i r="7">
      <x v="2"/>
    </i>
    <i r="8">
      <x v="6"/>
    </i>
    <i r="5">
      <x v="1"/>
    </i>
    <i r="6">
      <x v="2"/>
    </i>
    <i r="7">
      <x/>
    </i>
    <i r="8">
      <x/>
    </i>
    <i r="8">
      <x v="7"/>
    </i>
    <i r="8">
      <x v="8"/>
    </i>
    <i r="8">
      <x v="9"/>
    </i>
    <i r="7">
      <x v="2"/>
    </i>
    <i r="8">
      <x v="10"/>
    </i>
    <i r="6">
      <x v="3"/>
    </i>
    <i r="7">
      <x/>
    </i>
    <i r="8">
      <x/>
    </i>
    <i r="8">
      <x v="7"/>
    </i>
    <i r="8">
      <x v="8"/>
    </i>
    <i r="8">
      <x v="11"/>
    </i>
    <i r="7">
      <x v="1"/>
    </i>
    <i r="8">
      <x v="4"/>
    </i>
    <i r="7">
      <x v="2"/>
    </i>
    <i r="8">
      <x v="12"/>
    </i>
    <i r="5">
      <x v="2"/>
    </i>
    <i r="6">
      <x v="4"/>
    </i>
    <i r="7">
      <x/>
    </i>
    <i r="8">
      <x/>
    </i>
    <i r="8">
      <x v="1"/>
    </i>
    <i r="8">
      <x v="2"/>
    </i>
    <i r="8">
      <x v="3"/>
    </i>
    <i r="8">
      <x v="13"/>
    </i>
    <i r="7">
      <x v="1"/>
    </i>
    <i r="8">
      <x v="4"/>
    </i>
    <i r="7">
      <x v="2"/>
    </i>
    <i r="8">
      <x v="14"/>
    </i>
    <i r="7">
      <x v="3"/>
    </i>
    <i r="8">
      <x v="15"/>
    </i>
    <i r="6">
      <x v="5"/>
    </i>
    <i r="7">
      <x/>
    </i>
    <i r="8">
      <x/>
    </i>
    <i r="8">
      <x v="1"/>
    </i>
    <i r="8">
      <x v="2"/>
    </i>
    <i r="8">
      <x v="3"/>
    </i>
    <i r="7">
      <x v="1"/>
    </i>
    <i r="8">
      <x v="4"/>
    </i>
    <i r="7">
      <x v="2"/>
    </i>
    <i r="8">
      <x v="16"/>
    </i>
    <i r="5">
      <x v="3"/>
    </i>
    <i r="6">
      <x v="6"/>
    </i>
    <i r="7">
      <x/>
    </i>
    <i r="8">
      <x/>
    </i>
    <i r="8">
      <x v="1"/>
    </i>
    <i r="8">
      <x v="2"/>
    </i>
    <i r="8">
      <x v="3"/>
    </i>
    <i r="7">
      <x v="2"/>
    </i>
    <i r="8">
      <x v="17"/>
    </i>
    <i r="6">
      <x v="7"/>
    </i>
    <i r="7">
      <x/>
    </i>
    <i r="8">
      <x/>
    </i>
    <i r="8">
      <x v="1"/>
    </i>
    <i r="8">
      <x v="2"/>
    </i>
    <i r="8">
      <x v="3"/>
    </i>
    <i r="8">
      <x v="18"/>
    </i>
    <i r="7">
      <x v="1"/>
    </i>
    <i r="8">
      <x v="4"/>
    </i>
    <i r="7">
      <x v="2"/>
    </i>
    <i r="8">
      <x v="19"/>
    </i>
    <i r="1">
      <x v="1"/>
    </i>
    <i r="2">
      <x v="1"/>
    </i>
    <i r="3">
      <x v="1"/>
    </i>
    <i r="4">
      <x v="1"/>
    </i>
    <i r="5">
      <x v="4"/>
    </i>
    <i r="6">
      <x v="8"/>
    </i>
    <i r="7">
      <x v="4"/>
    </i>
    <i r="8">
      <x v="20"/>
    </i>
    <i r="3">
      <x v="2"/>
    </i>
    <i r="4">
      <x v="2"/>
    </i>
    <i r="5">
      <x v="5"/>
    </i>
    <i r="6">
      <x v="9"/>
    </i>
    <i r="7">
      <x/>
    </i>
    <i r="8">
      <x/>
    </i>
    <i r="8">
      <x v="1"/>
    </i>
    <i r="8">
      <x v="2"/>
    </i>
    <i r="8">
      <x v="3"/>
    </i>
    <i r="7">
      <x v="5"/>
    </i>
    <i r="8">
      <x v="21"/>
    </i>
    <i r="8">
      <x v="22"/>
    </i>
    <i r="7">
      <x v="1"/>
    </i>
    <i r="8">
      <x v="4"/>
    </i>
    <i r="7">
      <x v="2"/>
    </i>
    <i r="8">
      <x v="23"/>
    </i>
    <i r="4">
      <x v="3"/>
    </i>
    <i r="5">
      <x v="6"/>
    </i>
    <i r="6">
      <x v="10"/>
    </i>
    <i r="7">
      <x/>
    </i>
    <i r="8">
      <x v="24"/>
    </i>
    <i r="8">
      <x v="7"/>
    </i>
    <i r="8">
      <x v="8"/>
    </i>
    <i r="8">
      <x v="25"/>
    </i>
    <i r="7">
      <x v="2"/>
    </i>
    <i r="8">
      <x v="26"/>
    </i>
    <i r="7">
      <x v="3"/>
    </i>
    <i r="8">
      <x v="27"/>
    </i>
    <i r="6">
      <x v="11"/>
    </i>
    <i r="7">
      <x/>
    </i>
    <i r="8">
      <x v="28"/>
    </i>
    <i r="8">
      <x v="29"/>
    </i>
    <i r="7">
      <x v="5"/>
    </i>
    <i r="8">
      <x v="21"/>
    </i>
    <i r="7">
      <x v="2"/>
    </i>
    <i r="8">
      <x v="30"/>
    </i>
    <i r="8">
      <x v="31"/>
    </i>
    <i r="6">
      <x v="12"/>
    </i>
    <i r="7">
      <x/>
    </i>
    <i r="8">
      <x v="24"/>
    </i>
    <i r="8">
      <x v="7"/>
    </i>
    <i r="8">
      <x v="8"/>
    </i>
    <i r="8">
      <x v="32"/>
    </i>
    <i r="7">
      <x v="6"/>
    </i>
    <i r="8">
      <x v="33"/>
    </i>
    <i r="7">
      <x v="2"/>
    </i>
    <i r="8">
      <x v="34"/>
    </i>
    <i r="7">
      <x v="3"/>
    </i>
    <i r="8">
      <x v="35"/>
    </i>
    <i r="6">
      <x v="13"/>
    </i>
    <i r="7">
      <x/>
    </i>
    <i r="8">
      <x v="24"/>
    </i>
    <i r="8">
      <x v="7"/>
    </i>
    <i r="8">
      <x v="8"/>
    </i>
    <i r="8">
      <x v="32"/>
    </i>
    <i r="7">
      <x v="2"/>
    </i>
    <i r="8">
      <x v="36"/>
    </i>
    <i r="7">
      <x v="3"/>
    </i>
    <i r="8">
      <x v="35"/>
    </i>
    <i r="6">
      <x v="14"/>
    </i>
    <i r="7">
      <x/>
    </i>
    <i r="8">
      <x v="24"/>
    </i>
    <i r="8">
      <x v="7"/>
    </i>
    <i r="8">
      <x v="8"/>
    </i>
    <i r="8">
      <x v="32"/>
    </i>
    <i r="7">
      <x v="5"/>
    </i>
    <i r="8">
      <x v="37"/>
    </i>
    <i r="7">
      <x v="2"/>
    </i>
    <i r="8">
      <x v="38"/>
    </i>
    <i r="7">
      <x v="3"/>
    </i>
    <i r="8">
      <x v="35"/>
    </i>
    <i r="6">
      <x v="15"/>
    </i>
    <i r="7">
      <x/>
    </i>
    <i r="8">
      <x/>
    </i>
    <i r="8">
      <x v="1"/>
    </i>
    <i r="8">
      <x v="2"/>
    </i>
    <i r="8">
      <x v="3"/>
    </i>
    <i r="7">
      <x v="5"/>
    </i>
    <i r="8">
      <x v="21"/>
    </i>
    <i r="7">
      <x v="1"/>
    </i>
    <i r="8">
      <x v="4"/>
    </i>
    <i r="7">
      <x v="2"/>
    </i>
    <i r="8">
      <x v="39"/>
    </i>
    <i r="6">
      <x v="16"/>
    </i>
    <i r="7">
      <x/>
    </i>
    <i r="8">
      <x/>
    </i>
    <i r="8">
      <x v="1"/>
    </i>
    <i r="8">
      <x v="2"/>
    </i>
    <i r="8">
      <x v="3"/>
    </i>
    <i r="7">
      <x v="5"/>
    </i>
    <i r="8">
      <x v="21"/>
    </i>
    <i r="7">
      <x v="2"/>
    </i>
    <i r="8">
      <x v="40"/>
    </i>
    <i r="6">
      <x v="17"/>
    </i>
    <i r="7">
      <x/>
    </i>
    <i r="8">
      <x/>
    </i>
    <i r="8">
      <x v="1"/>
    </i>
    <i r="8">
      <x v="2"/>
    </i>
    <i r="8">
      <x v="3"/>
    </i>
    <i r="7">
      <x v="2"/>
    </i>
    <i r="8">
      <x v="41"/>
    </i>
    <i r="6">
      <x v="18"/>
    </i>
    <i r="7">
      <x/>
    </i>
    <i r="8">
      <x/>
    </i>
    <i r="8">
      <x v="1"/>
    </i>
    <i r="8">
      <x v="2"/>
    </i>
    <i r="8">
      <x v="3"/>
    </i>
    <i r="7">
      <x v="2"/>
    </i>
    <i r="8">
      <x v="42"/>
    </i>
    <i r="4">
      <x v="4"/>
    </i>
    <i r="5">
      <x v="7"/>
    </i>
    <i r="6">
      <x v="19"/>
    </i>
    <i r="7">
      <x v="7"/>
    </i>
    <i r="8">
      <x v="43"/>
    </i>
    <i r="7">
      <x v="8"/>
    </i>
    <i r="8">
      <x v="44"/>
    </i>
    <i r="7">
      <x v="9"/>
    </i>
    <i r="8">
      <x v="45"/>
    </i>
    <i r="7">
      <x v="10"/>
    </i>
    <i r="8">
      <x v="46"/>
    </i>
    <i r="7">
      <x v="11"/>
    </i>
    <i r="8">
      <x v="47"/>
    </i>
    <i r="7">
      <x v="12"/>
    </i>
    <i r="8">
      <x v="48"/>
    </i>
    <i r="7">
      <x v="13"/>
    </i>
    <i r="8">
      <x v="49"/>
    </i>
    <i r="7">
      <x v="14"/>
    </i>
    <i r="8">
      <x v="50"/>
    </i>
    <i r="7">
      <x v="15"/>
    </i>
    <i r="8">
      <x v="51"/>
    </i>
    <i r="7">
      <x v="16"/>
    </i>
    <i r="8">
      <x v="52"/>
    </i>
    <i r="7">
      <x v="17"/>
    </i>
    <i r="8">
      <x v="53"/>
    </i>
    <i r="7">
      <x v="18"/>
    </i>
    <i r="8">
      <x v="54"/>
    </i>
    <i r="5">
      <x v="8"/>
    </i>
    <i r="6">
      <x v="20"/>
    </i>
    <i r="7">
      <x v="19"/>
    </i>
    <i r="8">
      <x v="55"/>
    </i>
    <i r="8">
      <x v="56"/>
    </i>
    <i r="8">
      <x v="57"/>
    </i>
    <i r="8">
      <x v="58"/>
    </i>
    <i r="8">
      <x v="59"/>
    </i>
    <i r="8">
      <x v="60"/>
    </i>
    <i r="8">
      <x v="61"/>
    </i>
    <i r="8">
      <x v="62"/>
    </i>
    <i r="8">
      <x v="63"/>
    </i>
    <i r="8">
      <x v="64"/>
    </i>
    <i r="7">
      <x v="20"/>
    </i>
    <i r="8">
      <x v="65"/>
    </i>
    <i r="7">
      <x v="21"/>
    </i>
    <i r="8">
      <x v="66"/>
    </i>
    <i r="8">
      <x v="7"/>
    </i>
    <i r="8">
      <x v="67"/>
    </i>
    <i r="8">
      <x v="68"/>
    </i>
    <i r="8">
      <x v="69"/>
    </i>
    <i r="8">
      <x v="70"/>
    </i>
    <i r="8">
      <x v="71"/>
    </i>
    <i r="8">
      <x v="72"/>
    </i>
    <i r="8">
      <x v="73"/>
    </i>
    <i r="6">
      <x v="21"/>
    </i>
    <i r="7">
      <x v="22"/>
    </i>
    <i r="8">
      <x v="74"/>
    </i>
    <i r="7">
      <x v="6"/>
    </i>
    <i r="8">
      <x v="75"/>
    </i>
    <i r="8">
      <x v="76"/>
    </i>
    <i r="6">
      <x v="22"/>
    </i>
    <i r="7">
      <x v="23"/>
    </i>
    <i r="8">
      <x v="77"/>
    </i>
    <i r="8">
      <x v="78"/>
    </i>
    <i r="8">
      <x v="79"/>
    </i>
    <i r="8">
      <x v="80"/>
    </i>
    <i r="8">
      <x v="81"/>
    </i>
    <i r="8">
      <x v="82"/>
    </i>
    <i r="8">
      <x v="83"/>
    </i>
    <i r="8">
      <x v="84"/>
    </i>
    <i r="8">
      <x v="85"/>
    </i>
    <i r="7">
      <x v="24"/>
    </i>
    <i r="8">
      <x v="86"/>
    </i>
    <i r="6">
      <x v="23"/>
    </i>
    <i r="7">
      <x v="19"/>
    </i>
    <i r="8">
      <x v="87"/>
    </i>
    <i r="7">
      <x v="25"/>
    </i>
    <i r="8">
      <x v="88"/>
    </i>
    <i r="8">
      <x v="89"/>
    </i>
    <i r="8">
      <x v="90"/>
    </i>
    <i r="8">
      <x v="91"/>
    </i>
    <i r="8">
      <x v="92"/>
    </i>
    <i r="8">
      <x v="93"/>
    </i>
    <i r="8">
      <x v="94"/>
    </i>
    <i r="8">
      <x v="95"/>
    </i>
    <i r="8">
      <x v="96"/>
    </i>
    <i r="8">
      <x v="97"/>
    </i>
    <i r="3">
      <x v="3"/>
    </i>
    <i r="4">
      <x v="5"/>
    </i>
    <i r="5">
      <x v="9"/>
    </i>
    <i r="6">
      <x v="24"/>
    </i>
    <i r="7">
      <x v="4"/>
    </i>
    <i r="8">
      <x v="98"/>
    </i>
    <i r="3">
      <x v="4"/>
    </i>
    <i r="4">
      <x v="6"/>
    </i>
    <i r="5">
      <x v="10"/>
    </i>
    <i r="6">
      <x v="25"/>
    </i>
    <i r="7">
      <x/>
    </i>
    <i r="8">
      <x/>
    </i>
    <i r="8">
      <x v="1"/>
    </i>
    <i r="8">
      <x v="2"/>
    </i>
    <i r="8">
      <x v="3"/>
    </i>
    <i r="8">
      <x v="99"/>
    </i>
    <i r="7">
      <x v="5"/>
    </i>
    <i r="8">
      <x v="21"/>
    </i>
    <i r="7">
      <x v="2"/>
    </i>
    <i r="8">
      <x v="100"/>
    </i>
    <i r="6">
      <x v="26"/>
    </i>
    <i r="7">
      <x/>
    </i>
    <i r="8">
      <x/>
    </i>
    <i r="8">
      <x v="1"/>
    </i>
    <i r="8">
      <x v="2"/>
    </i>
    <i r="8">
      <x v="3"/>
    </i>
    <i r="8">
      <x v="99"/>
    </i>
    <i r="7">
      <x v="5"/>
    </i>
    <i r="8">
      <x v="21"/>
    </i>
    <i r="7">
      <x v="1"/>
    </i>
    <i r="8">
      <x v="4"/>
    </i>
    <i r="7">
      <x v="2"/>
    </i>
    <i r="8">
      <x v="101"/>
    </i>
    <i r="6">
      <x v="27"/>
    </i>
    <i r="7">
      <x/>
    </i>
    <i r="8">
      <x/>
    </i>
    <i r="8">
      <x v="1"/>
    </i>
    <i r="8">
      <x v="2"/>
    </i>
    <i r="8">
      <x v="3"/>
    </i>
    <i r="8">
      <x v="99"/>
    </i>
    <i r="7">
      <x v="5"/>
    </i>
    <i r="8">
      <x v="21"/>
    </i>
    <i r="7">
      <x v="1"/>
    </i>
    <i r="8">
      <x v="4"/>
    </i>
    <i r="7">
      <x v="2"/>
    </i>
    <i r="8">
      <x v="102"/>
    </i>
    <i r="6">
      <x v="28"/>
    </i>
    <i r="7">
      <x/>
    </i>
    <i r="8">
      <x/>
    </i>
    <i r="8">
      <x v="1"/>
    </i>
    <i r="8">
      <x v="2"/>
    </i>
    <i r="8">
      <x v="3"/>
    </i>
    <i r="7">
      <x v="2"/>
    </i>
    <i r="8">
      <x v="103"/>
    </i>
    <i r="6">
      <x v="29"/>
    </i>
    <i r="7">
      <x/>
    </i>
    <i r="8">
      <x/>
    </i>
    <i r="8">
      <x v="1"/>
    </i>
    <i r="8">
      <x v="2"/>
    </i>
    <i r="8">
      <x v="3"/>
    </i>
    <i r="7">
      <x v="2"/>
    </i>
    <i r="8">
      <x v="104"/>
    </i>
    <i r="6">
      <x v="30"/>
    </i>
    <i r="7">
      <x/>
    </i>
    <i r="8">
      <x/>
    </i>
    <i r="8">
      <x v="1"/>
    </i>
    <i r="8">
      <x v="2"/>
    </i>
    <i r="8">
      <x v="3"/>
    </i>
    <i r="8">
      <x v="105"/>
    </i>
    <i r="8">
      <x v="106"/>
    </i>
    <i r="7">
      <x v="1"/>
    </i>
    <i r="8">
      <x v="4"/>
    </i>
    <i r="7">
      <x v="2"/>
    </i>
    <i r="8">
      <x v="107"/>
    </i>
    <i r="7">
      <x v="26"/>
    </i>
    <i r="8">
      <x v="108"/>
    </i>
    <i r="8">
      <x v="109"/>
    </i>
    <i r="8">
      <x v="110"/>
    </i>
    <i r="4">
      <x v="7"/>
    </i>
    <i r="5">
      <x v="11"/>
    </i>
    <i r="6">
      <x v="31"/>
    </i>
    <i r="7">
      <x/>
    </i>
    <i r="8">
      <x/>
    </i>
    <i r="8">
      <x v="1"/>
    </i>
    <i r="8">
      <x v="2"/>
    </i>
    <i r="8">
      <x v="3"/>
    </i>
    <i r="8">
      <x v="99"/>
    </i>
    <i r="7">
      <x v="5"/>
    </i>
    <i r="8">
      <x v="111"/>
    </i>
    <i r="7">
      <x v="2"/>
    </i>
    <i r="8">
      <x v="112"/>
    </i>
    <i r="6">
      <x v="32"/>
    </i>
    <i r="7">
      <x/>
    </i>
    <i r="8">
      <x/>
    </i>
    <i r="8">
      <x v="1"/>
    </i>
    <i r="8">
      <x v="2"/>
    </i>
    <i r="8">
      <x v="3"/>
    </i>
    <i r="8">
      <x v="113"/>
    </i>
    <i r="7">
      <x v="5"/>
    </i>
    <i r="8">
      <x v="111"/>
    </i>
    <i r="8">
      <x v="114"/>
    </i>
    <i r="7">
      <x v="1"/>
    </i>
    <i r="8">
      <x v="4"/>
    </i>
    <i r="7">
      <x v="2"/>
    </i>
    <i r="8">
      <x v="115"/>
    </i>
    <i r="6">
      <x v="33"/>
    </i>
    <i r="7">
      <x/>
    </i>
    <i r="8">
      <x/>
    </i>
    <i r="8">
      <x v="1"/>
    </i>
    <i r="8">
      <x v="2"/>
    </i>
    <i r="8">
      <x v="3"/>
    </i>
    <i r="8">
      <x v="99"/>
    </i>
    <i r="7">
      <x v="5"/>
    </i>
    <i r="8">
      <x v="111"/>
    </i>
    <i r="7">
      <x v="2"/>
    </i>
    <i r="8">
      <x v="116"/>
    </i>
    <i r="5">
      <x v="12"/>
    </i>
    <i r="6">
      <x v="34"/>
    </i>
    <i r="7">
      <x/>
    </i>
    <i r="8">
      <x/>
    </i>
    <i r="8">
      <x v="1"/>
    </i>
    <i r="8">
      <x v="2"/>
    </i>
    <i r="8">
      <x v="3"/>
    </i>
    <i r="8">
      <x v="105"/>
    </i>
    <i r="7">
      <x v="2"/>
    </i>
    <i r="8">
      <x v="117"/>
    </i>
    <i r="4">
      <x v="8"/>
    </i>
    <i r="5">
      <x v="13"/>
    </i>
    <i r="6">
      <x v="35"/>
    </i>
    <i r="7">
      <x/>
    </i>
    <i r="8">
      <x/>
    </i>
    <i r="8">
      <x v="1"/>
    </i>
    <i r="8">
      <x v="2"/>
    </i>
    <i r="8">
      <x v="3"/>
    </i>
    <i r="7">
      <x v="2"/>
    </i>
    <i r="8">
      <x v="118"/>
    </i>
    <i r="7">
      <x v="3"/>
    </i>
    <i r="8">
      <x v="15"/>
    </i>
    <i r="6">
      <x v="36"/>
    </i>
    <i r="7">
      <x/>
    </i>
    <i r="8">
      <x/>
    </i>
    <i r="8">
      <x v="1"/>
    </i>
    <i r="8">
      <x v="2"/>
    </i>
    <i r="8">
      <x v="3"/>
    </i>
    <i r="7">
      <x v="2"/>
    </i>
    <i r="8">
      <x v="119"/>
    </i>
    <i r="7">
      <x v="3"/>
    </i>
    <i r="8">
      <x v="15"/>
    </i>
    <i r="6">
      <x v="37"/>
    </i>
    <i r="7">
      <x/>
    </i>
    <i r="8">
      <x/>
    </i>
    <i r="8">
      <x v="120"/>
    </i>
    <i r="8">
      <x v="121"/>
    </i>
    <i r="8">
      <x v="122"/>
    </i>
    <i r="8">
      <x v="123"/>
    </i>
    <i r="7">
      <x v="2"/>
    </i>
    <i r="8">
      <x v="124"/>
    </i>
    <i r="7">
      <x v="3"/>
    </i>
    <i r="8">
      <x v="15"/>
    </i>
    <i r="6">
      <x v="38"/>
    </i>
    <i r="7">
      <x/>
    </i>
    <i r="8">
      <x/>
    </i>
    <i r="8">
      <x v="125"/>
    </i>
    <i r="8">
      <x v="2"/>
    </i>
    <i r="8">
      <x v="3"/>
    </i>
    <i r="7">
      <x v="2"/>
    </i>
    <i r="8">
      <x v="126"/>
    </i>
    <i r="7">
      <x v="3"/>
    </i>
    <i r="8">
      <x v="15"/>
    </i>
    <i r="6">
      <x v="39"/>
    </i>
    <i r="7">
      <x/>
    </i>
    <i r="8">
      <x/>
    </i>
    <i r="8">
      <x v="125"/>
    </i>
    <i r="8">
      <x v="2"/>
    </i>
    <i r="8">
      <x v="3"/>
    </i>
    <i r="7">
      <x v="2"/>
    </i>
    <i r="8">
      <x v="127"/>
    </i>
    <i r="7">
      <x v="3"/>
    </i>
    <i r="8">
      <x v="15"/>
    </i>
    <i r="6">
      <x v="40"/>
    </i>
    <i r="7">
      <x/>
    </i>
    <i r="8">
      <x/>
    </i>
    <i r="8">
      <x v="125"/>
    </i>
    <i r="8">
      <x v="2"/>
    </i>
    <i r="8">
      <x v="3"/>
    </i>
    <i r="7">
      <x v="1"/>
    </i>
    <i r="8">
      <x v="4"/>
    </i>
    <i r="7">
      <x v="2"/>
    </i>
    <i r="8">
      <x v="128"/>
    </i>
    <i r="6">
      <x v="41"/>
    </i>
    <i r="7">
      <x/>
    </i>
    <i r="8">
      <x/>
    </i>
    <i r="8">
      <x v="125"/>
    </i>
    <i r="8">
      <x v="2"/>
    </i>
    <i r="8">
      <x v="3"/>
    </i>
    <i r="7">
      <x v="1"/>
    </i>
    <i r="8">
      <x v="4"/>
    </i>
    <i r="7">
      <x v="2"/>
    </i>
    <i r="8">
      <x v="129"/>
    </i>
    <i r="2">
      <x v="2"/>
    </i>
    <i r="3">
      <x v="5"/>
    </i>
    <i r="4">
      <x v="9"/>
    </i>
    <i r="5">
      <x v="14"/>
    </i>
    <i r="6">
      <x v="42"/>
    </i>
    <i r="7">
      <x/>
    </i>
    <i r="8">
      <x/>
    </i>
    <i r="8">
      <x v="1"/>
    </i>
    <i r="8">
      <x v="2"/>
    </i>
    <i r="8">
      <x v="3"/>
    </i>
    <i r="8">
      <x v="130"/>
    </i>
    <i r="8">
      <x v="131"/>
    </i>
    <i r="7">
      <x v="5"/>
    </i>
    <i r="8">
      <x v="132"/>
    </i>
    <i r="8">
      <x v="133"/>
    </i>
    <i r="7">
      <x v="1"/>
    </i>
    <i r="8">
      <x v="4"/>
    </i>
    <i r="7">
      <x v="27"/>
    </i>
    <i r="8">
      <x v="134"/>
    </i>
    <i r="7">
      <x v="2"/>
    </i>
    <i r="8">
      <x v="135"/>
    </i>
    <i r="8">
      <x v="136"/>
    </i>
    <i r="6">
      <x v="43"/>
    </i>
    <i r="7">
      <x/>
    </i>
    <i r="8">
      <x/>
    </i>
    <i r="8">
      <x v="1"/>
    </i>
    <i r="8">
      <x v="2"/>
    </i>
    <i r="8">
      <x v="3"/>
    </i>
    <i r="8">
      <x v="105"/>
    </i>
    <i r="8">
      <x v="106"/>
    </i>
    <i r="7">
      <x v="5"/>
    </i>
    <i r="8">
      <x v="132"/>
    </i>
    <i r="8">
      <x v="133"/>
    </i>
    <i r="7">
      <x v="1"/>
    </i>
    <i r="8">
      <x v="4"/>
    </i>
    <i r="7">
      <x v="2"/>
    </i>
    <i r="8">
      <x v="135"/>
    </i>
    <i r="8">
      <x v="136"/>
    </i>
    <i r="7">
      <x v="26"/>
    </i>
    <i r="8">
      <x v="137"/>
    </i>
    <i r="8">
      <x v="138"/>
    </i>
    <i r="8">
      <x v="139"/>
    </i>
    <i r="6">
      <x v="44"/>
    </i>
    <i r="7">
      <x/>
    </i>
    <i r="8">
      <x v="24"/>
    </i>
    <i r="8">
      <x v="7"/>
    </i>
    <i r="8">
      <x v="8"/>
    </i>
    <i r="7">
      <x v="5"/>
    </i>
    <i r="8">
      <x v="140"/>
    </i>
    <i r="7">
      <x v="28"/>
    </i>
    <i r="8">
      <x v="141"/>
    </i>
    <i r="5">
      <x v="15"/>
    </i>
    <i r="6">
      <x v="45"/>
    </i>
    <i r="7">
      <x/>
    </i>
    <i r="8">
      <x/>
    </i>
    <i r="8">
      <x v="1"/>
    </i>
    <i r="8">
      <x v="2"/>
    </i>
    <i r="8">
      <x v="3"/>
    </i>
    <i r="7">
      <x v="2"/>
    </i>
    <i r="8">
      <x v="142"/>
    </i>
    <i t="grand">
      <x/>
    </i>
  </rowItems>
  <colFields count="1">
    <field x="-2"/>
  </colFields>
  <colItems count="5">
    <i>
      <x/>
    </i>
    <i i="1">
      <x v="1"/>
    </i>
    <i i="2">
      <x v="2"/>
    </i>
    <i i="3">
      <x v="3"/>
    </i>
    <i i="4">
      <x v="4"/>
    </i>
  </colItems>
  <dataFields count="5">
    <dataField name="Pagu - Blokir" fld="0" baseField="0" baseItem="0" numFmtId="41"/>
    <dataField name="Realisasi " fld="1" baseField="0" baseItem="0" numFmtId="41"/>
    <dataField fld="9" subtotal="count" baseField="0" baseItem="0"/>
    <dataField name="Sisa " fld="11" subtotal="count" baseField="10" baseItem="0"/>
    <dataField name="%Sisa " fld="12" subtotal="count" baseField="10" baseItem="0"/>
  </dataFields>
  <formats count="236">
    <format dxfId="1381">
      <pivotArea dataOnly="0" labelOnly="1" outline="0" fieldPosition="0">
        <references count="1">
          <reference field="4294967294" count="2">
            <x v="0"/>
            <x v="1"/>
          </reference>
        </references>
      </pivotArea>
    </format>
    <format dxfId="1380">
      <pivotArea dataOnly="0" labelOnly="1" outline="0" fieldPosition="0">
        <references count="1">
          <reference field="4294967294" count="1">
            <x v="2"/>
          </reference>
        </references>
      </pivotArea>
    </format>
    <format dxfId="1379">
      <pivotArea dataOnly="0" labelOnly="1" outline="0" fieldPosition="0">
        <references count="1">
          <reference field="4294967294" count="3">
            <x v="0"/>
            <x v="1"/>
            <x v="2"/>
          </reference>
        </references>
      </pivotArea>
    </format>
    <format dxfId="1378">
      <pivotArea type="all" dataOnly="0" outline="0" fieldPosition="0"/>
    </format>
    <format dxfId="1377">
      <pivotArea outline="0" collapsedLevelsAreSubtotals="1" fieldPosition="0"/>
    </format>
    <format dxfId="1376">
      <pivotArea dataOnly="0" labelOnly="1" grandRow="1" outline="0" fieldPosition="0"/>
    </format>
    <format dxfId="1375">
      <pivotArea dataOnly="0" labelOnly="1" outline="0" fieldPosition="0">
        <references count="1">
          <reference field="4294967294" count="3">
            <x v="0"/>
            <x v="1"/>
            <x v="2"/>
          </reference>
        </references>
      </pivotArea>
    </format>
    <format dxfId="1374">
      <pivotArea dataOnly="0" labelOnly="1" fieldPosition="0">
        <references count="1">
          <reference field="10" count="0"/>
        </references>
      </pivotArea>
    </format>
    <format dxfId="1373">
      <pivotArea collapsedLevelsAreSubtotals="1" fieldPosition="0">
        <references count="1">
          <reference field="10" count="0"/>
        </references>
      </pivotArea>
    </format>
    <format dxfId="1372">
      <pivotArea collapsedLevelsAreSubtotals="1" fieldPosition="0">
        <references count="1">
          <reference field="10" count="0"/>
        </references>
      </pivotArea>
    </format>
    <format dxfId="1371">
      <pivotArea dataOnly="0" labelOnly="1" fieldPosition="0">
        <references count="1">
          <reference field="10" count="0"/>
        </references>
      </pivotArea>
    </format>
    <format dxfId="1370">
      <pivotArea field="10" type="button" dataOnly="0" labelOnly="1" outline="0" axis="axisRow" fieldPosition="0"/>
    </format>
    <format dxfId="1369">
      <pivotArea dataOnly="0" labelOnly="1" fieldPosition="0">
        <references count="1">
          <reference field="5" count="0"/>
        </references>
      </pivotArea>
    </format>
    <format dxfId="1368">
      <pivotArea dataOnly="0" labelOnly="1" fieldPosition="0">
        <references count="1">
          <reference field="5" count="0"/>
        </references>
      </pivotArea>
    </format>
    <format dxfId="1367">
      <pivotArea dataOnly="0" labelOnly="1" fieldPosition="0">
        <references count="1">
          <reference field="5" count="0"/>
        </references>
      </pivotArea>
    </format>
    <format dxfId="1366">
      <pivotArea dataOnly="0" labelOnly="1" fieldPosition="0">
        <references count="1">
          <reference field="5" count="0"/>
        </references>
      </pivotArea>
    </format>
    <format dxfId="1365">
      <pivotArea dataOnly="0" labelOnly="1" fieldPosition="0">
        <references count="1">
          <reference field="6" count="0"/>
        </references>
      </pivotArea>
    </format>
    <format dxfId="1364">
      <pivotArea dataOnly="0" labelOnly="1" fieldPosition="0">
        <references count="1">
          <reference field="6" count="0"/>
        </references>
      </pivotArea>
    </format>
    <format dxfId="1363">
      <pivotArea dataOnly="0" labelOnly="1" fieldPosition="0">
        <references count="1">
          <reference field="7" count="0"/>
        </references>
      </pivotArea>
    </format>
    <format dxfId="1362">
      <pivotArea dataOnly="0" labelOnly="1" fieldPosition="0">
        <references count="1">
          <reference field="8" count="0"/>
        </references>
      </pivotArea>
    </format>
    <format dxfId="1361">
      <pivotArea dataOnly="0" labelOnly="1" fieldPosition="0">
        <references count="1">
          <reference field="8" count="0"/>
        </references>
      </pivotArea>
    </format>
    <format dxfId="1360">
      <pivotArea dataOnly="0" labelOnly="1" fieldPosition="0">
        <references count="1">
          <reference field="8" count="0"/>
        </references>
      </pivotArea>
    </format>
    <format dxfId="1359">
      <pivotArea dataOnly="0" labelOnly="1" fieldPosition="0">
        <references count="1">
          <reference field="2" count="0"/>
        </references>
      </pivotArea>
    </format>
    <format dxfId="1358">
      <pivotArea dataOnly="0" labelOnly="1" fieldPosition="0">
        <references count="1">
          <reference field="2" count="0"/>
        </references>
      </pivotArea>
    </format>
    <format dxfId="1357">
      <pivotArea dataOnly="0" labelOnly="1" fieldPosition="0">
        <references count="1">
          <reference field="7" count="0"/>
        </references>
      </pivotArea>
    </format>
    <format dxfId="1356">
      <pivotArea dataOnly="0" labelOnly="1" fieldPosition="0">
        <references count="1">
          <reference field="3" count="0"/>
        </references>
      </pivotArea>
    </format>
    <format dxfId="1355">
      <pivotArea dataOnly="0" labelOnly="1" fieldPosition="0">
        <references count="1">
          <reference field="3" count="0"/>
        </references>
      </pivotArea>
    </format>
    <format dxfId="1354">
      <pivotArea collapsedLevelsAreSubtotals="1" fieldPosition="0">
        <references count="2">
          <reference field="5" count="1">
            <x v="0"/>
          </reference>
          <reference field="10" count="0" selected="0"/>
        </references>
      </pivotArea>
    </format>
    <format dxfId="1353">
      <pivotArea collapsedLevelsAreSubtotals="1" fieldPosition="0">
        <references count="2">
          <reference field="5" count="1">
            <x v="1"/>
          </reference>
          <reference field="10" count="0" selected="0"/>
        </references>
      </pivotArea>
    </format>
    <format dxfId="1352">
      <pivotArea collapsedLevelsAreSubtotals="1" fieldPosition="0">
        <references count="2">
          <reference field="5" count="1">
            <x v="0"/>
          </reference>
          <reference field="10" count="0" selected="0"/>
        </references>
      </pivotArea>
    </format>
    <format dxfId="1351">
      <pivotArea collapsedLevelsAreSubtotals="1" fieldPosition="0">
        <references count="2">
          <reference field="5" count="1">
            <x v="1"/>
          </reference>
          <reference field="10" count="0" selected="0"/>
        </references>
      </pivotArea>
    </format>
    <format dxfId="1350">
      <pivotArea collapsedLevelsAreSubtotals="1" fieldPosition="0">
        <references count="2">
          <reference field="5" count="1">
            <x v="0"/>
          </reference>
          <reference field="10" count="0" selected="0"/>
        </references>
      </pivotArea>
    </format>
    <format dxfId="1349">
      <pivotArea collapsedLevelsAreSubtotals="1" fieldPosition="0">
        <references count="2">
          <reference field="5" count="1">
            <x v="1"/>
          </reference>
          <reference field="10" count="0" selected="0"/>
        </references>
      </pivotArea>
    </format>
    <format dxfId="1348">
      <pivotArea collapsedLevelsAreSubtotals="1" fieldPosition="0">
        <references count="3">
          <reference field="5" count="1" selected="0">
            <x v="0"/>
          </reference>
          <reference field="6" count="1">
            <x v="0"/>
          </reference>
          <reference field="10" count="0" selected="0"/>
        </references>
      </pivotArea>
    </format>
    <format dxfId="1347">
      <pivotArea collapsedLevelsAreSubtotals="1" fieldPosition="0">
        <references count="3">
          <reference field="5" count="1" selected="0">
            <x v="1"/>
          </reference>
          <reference field="6" count="1">
            <x v="1"/>
          </reference>
          <reference field="10" count="0" selected="0"/>
        </references>
      </pivotArea>
    </format>
    <format dxfId="1346">
      <pivotArea collapsedLevelsAreSubtotals="1" fieldPosition="0">
        <references count="3">
          <reference field="5" count="1" selected="0">
            <x v="1"/>
          </reference>
          <reference field="6" count="1">
            <x v="2"/>
          </reference>
          <reference field="10" count="0" selected="0"/>
        </references>
      </pivotArea>
    </format>
    <format dxfId="1345">
      <pivotArea collapsedLevelsAreSubtotals="1" fieldPosition="0">
        <references count="3">
          <reference field="5" count="1" selected="0">
            <x v="0"/>
          </reference>
          <reference field="6" count="1">
            <x v="0"/>
          </reference>
          <reference field="10" count="0" selected="0"/>
        </references>
      </pivotArea>
    </format>
    <format dxfId="1344">
      <pivotArea collapsedLevelsAreSubtotals="1" fieldPosition="0">
        <references count="3">
          <reference field="5" count="1" selected="0">
            <x v="1"/>
          </reference>
          <reference field="6" count="1">
            <x v="1"/>
          </reference>
          <reference field="10" count="0" selected="0"/>
        </references>
      </pivotArea>
    </format>
    <format dxfId="1343">
      <pivotArea collapsedLevelsAreSubtotals="1" fieldPosition="0">
        <references count="3">
          <reference field="5" count="1" selected="0">
            <x v="1"/>
          </reference>
          <reference field="6" count="1">
            <x v="2"/>
          </reference>
          <reference field="10" count="0" selected="0"/>
        </references>
      </pivotArea>
    </format>
    <format dxfId="1342">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1341">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1340">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1339">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1338">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1337">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1336">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1335">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1334">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1333">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1332">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1331">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1330">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1329">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1328">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1327">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1326">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1325">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1324">
      <pivotArea dataOnly="0" labelOnly="1" fieldPosition="0">
        <references count="1">
          <reference field="7" count="0"/>
        </references>
      </pivotArea>
    </format>
    <format dxfId="1323">
      <pivotArea dataOnly="0" labelOnly="1" fieldPosition="0">
        <references count="1">
          <reference field="7" count="0"/>
        </references>
      </pivotArea>
    </format>
    <format dxfId="132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1321">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1320">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1319">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1318">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131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1316">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1315">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1314">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1313">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131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1311">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1310">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1309">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1308">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130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1306">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1305">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1304">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1303">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130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1301">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1300">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1299">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1298">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129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1296">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1295">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1294">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1293">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1292">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91">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90">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89">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88">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287">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286">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85">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84">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83">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1282">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81">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80">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79">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78">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77">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76">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75">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74">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73">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72">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271">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270">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69">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68">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67">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1266">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65">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64">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63">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62">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61">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60">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59">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58">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57">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56">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255">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254">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53">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52">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51">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1250">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49">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48">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47">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46">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45">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44">
      <pivotArea collapsedLevelsAreSubtotals="1" fieldPosition="0">
        <references count="7">
          <reference field="2" count="1" selected="0">
            <x v="0"/>
          </reference>
          <reference field="3"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43">
      <pivotArea collapsedLevelsAreSubtotals="1" fieldPosition="0">
        <references count="7">
          <reference field="2" count="1" selected="0">
            <x v="0"/>
          </reference>
          <reference field="3"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42">
      <pivotArea collapsedLevelsAreSubtotals="1" fieldPosition="0">
        <references count="7">
          <reference field="2" count="1" selected="0">
            <x v="1"/>
          </reference>
          <reference field="3"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41">
      <pivotArea collapsedLevelsAreSubtotals="1" fieldPosition="0">
        <references count="7">
          <reference field="2" count="1" selected="0">
            <x v="1"/>
          </reference>
          <reference field="3"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40">
      <pivotArea collapsedLevelsAreSubtotals="1" fieldPosition="0">
        <references count="7">
          <reference field="2" count="1" selected="0">
            <x v="2"/>
          </reference>
          <reference field="3" count="1">
            <x v="4"/>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39">
      <pivotArea collapsedLevelsAreSubtotals="1" fieldPosition="0">
        <references count="7">
          <reference field="2" count="1" selected="0">
            <x v="2"/>
          </reference>
          <reference field="3" count="1">
            <x v="5"/>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38">
      <pivotArea collapsedLevelsAreSubtotals="1" fieldPosition="0">
        <references count="7">
          <reference field="2" count="1" selected="0">
            <x v="3"/>
          </reference>
          <reference field="3" count="1">
            <x v="6"/>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37">
      <pivotArea collapsedLevelsAreSubtotals="1" fieldPosition="0">
        <references count="7">
          <reference field="2" count="1" selected="0">
            <x v="3"/>
          </reference>
          <reference field="3" count="1">
            <x v="7"/>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236">
      <pivotArea collapsedLevelsAreSubtotals="1" fieldPosition="0">
        <references count="7">
          <reference field="2" count="1" selected="0">
            <x v="4"/>
          </reference>
          <reference field="3" count="1">
            <x v="8"/>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235">
      <pivotArea collapsedLevelsAreSubtotals="1" fieldPosition="0">
        <references count="7">
          <reference field="2" count="1" selected="0">
            <x v="5"/>
          </reference>
          <reference field="3" count="1">
            <x v="9"/>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234">
      <pivotArea collapsedLevelsAreSubtotals="1" fieldPosition="0">
        <references count="7">
          <reference field="2" count="1" selected="0">
            <x v="6"/>
          </reference>
          <reference field="3" count="1">
            <x v="10"/>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33">
      <pivotArea collapsedLevelsAreSubtotals="1" fieldPosition="0">
        <references count="7">
          <reference field="2" count="1" selected="0">
            <x v="6"/>
          </reference>
          <reference field="3" count="1">
            <x v="11"/>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32">
      <pivotArea collapsedLevelsAreSubtotals="1" fieldPosition="0">
        <references count="7">
          <reference field="2" count="1" selected="0">
            <x v="6"/>
          </reference>
          <reference field="3" count="1">
            <x v="12"/>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31">
      <pivotArea collapsedLevelsAreSubtotals="1" fieldPosition="0">
        <references count="7">
          <reference field="2" count="1" selected="0">
            <x v="6"/>
          </reference>
          <reference field="3" count="1">
            <x v="13"/>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30">
      <pivotArea collapsedLevelsAreSubtotals="1" fieldPosition="0">
        <references count="7">
          <reference field="2" count="1" selected="0">
            <x v="6"/>
          </reference>
          <reference field="3" count="1">
            <x v="14"/>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29">
      <pivotArea collapsedLevelsAreSubtotals="1" fieldPosition="0">
        <references count="7">
          <reference field="2" count="1" selected="0">
            <x v="6"/>
          </reference>
          <reference field="3" count="1">
            <x v="15"/>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28">
      <pivotArea collapsedLevelsAreSubtotals="1" fieldPosition="0">
        <references count="7">
          <reference field="2" count="1" selected="0">
            <x v="6"/>
          </reference>
          <reference field="3" count="1">
            <x v="1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27">
      <pivotArea collapsedLevelsAreSubtotals="1" fieldPosition="0">
        <references count="7">
          <reference field="2" count="1" selected="0">
            <x v="6"/>
          </reference>
          <reference field="3" count="1">
            <x v="17"/>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26">
      <pivotArea collapsedLevelsAreSubtotals="1" fieldPosition="0">
        <references count="7">
          <reference field="2" count="1" selected="0">
            <x v="6"/>
          </reference>
          <reference field="3" count="1">
            <x v="18"/>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225">
      <pivotArea collapsedLevelsAreSubtotals="1" fieldPosition="0">
        <references count="7">
          <reference field="2" count="1" selected="0">
            <x v="7"/>
          </reference>
          <reference field="3" count="1">
            <x v="19"/>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24">
      <pivotArea collapsedLevelsAreSubtotals="1" fieldPosition="0">
        <references count="7">
          <reference field="2" count="1" selected="0">
            <x v="8"/>
          </reference>
          <reference field="3" count="1">
            <x v="20"/>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23">
      <pivotArea collapsedLevelsAreSubtotals="1" fieldPosition="0">
        <references count="7">
          <reference field="2" count="1" selected="0">
            <x v="8"/>
          </reference>
          <reference field="3" count="1">
            <x v="21"/>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22">
      <pivotArea collapsedLevelsAreSubtotals="1" fieldPosition="0">
        <references count="7">
          <reference field="2" count="1" selected="0">
            <x v="8"/>
          </reference>
          <reference field="3" count="1">
            <x v="22"/>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21">
      <pivotArea collapsedLevelsAreSubtotals="1" fieldPosition="0">
        <references count="7">
          <reference field="2" count="1" selected="0">
            <x v="8"/>
          </reference>
          <reference field="3" count="1">
            <x v="23"/>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220">
      <pivotArea collapsedLevelsAreSubtotals="1" fieldPosition="0">
        <references count="7">
          <reference field="2" count="1" selected="0">
            <x v="9"/>
          </reference>
          <reference field="3" count="1">
            <x v="24"/>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1219">
      <pivotArea collapsedLevelsAreSubtotals="1" fieldPosition="0">
        <references count="7">
          <reference field="2" count="1" selected="0">
            <x v="10"/>
          </reference>
          <reference field="3" count="1">
            <x v="25"/>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8">
      <pivotArea collapsedLevelsAreSubtotals="1" fieldPosition="0">
        <references count="7">
          <reference field="2" count="1" selected="0">
            <x v="10"/>
          </reference>
          <reference field="3" count="1">
            <x v="26"/>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7">
      <pivotArea collapsedLevelsAreSubtotals="1" fieldPosition="0">
        <references count="7">
          <reference field="2" count="1" selected="0">
            <x v="10"/>
          </reference>
          <reference field="3" count="1">
            <x v="27"/>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6">
      <pivotArea collapsedLevelsAreSubtotals="1" fieldPosition="0">
        <references count="7">
          <reference field="2" count="1" selected="0">
            <x v="10"/>
          </reference>
          <reference field="3" count="1">
            <x v="28"/>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5">
      <pivotArea collapsedLevelsAreSubtotals="1" fieldPosition="0">
        <references count="7">
          <reference field="2" count="1" selected="0">
            <x v="10"/>
          </reference>
          <reference field="3" count="1">
            <x v="29"/>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4">
      <pivotArea collapsedLevelsAreSubtotals="1" fieldPosition="0">
        <references count="7">
          <reference field="2" count="1" selected="0">
            <x v="10"/>
          </reference>
          <reference field="3" count="1">
            <x v="3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213">
      <pivotArea collapsedLevelsAreSubtotals="1" fieldPosition="0">
        <references count="7">
          <reference field="2" count="1" selected="0">
            <x v="11"/>
          </reference>
          <reference field="3" count="1">
            <x v="3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12">
      <pivotArea collapsedLevelsAreSubtotals="1" fieldPosition="0">
        <references count="7">
          <reference field="2" count="1" selected="0">
            <x v="11"/>
          </reference>
          <reference field="3" count="1">
            <x v="3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11">
      <pivotArea collapsedLevelsAreSubtotals="1" fieldPosition="0">
        <references count="7">
          <reference field="2" count="1" selected="0">
            <x v="11"/>
          </reference>
          <reference field="3" count="1">
            <x v="33"/>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10">
      <pivotArea collapsedLevelsAreSubtotals="1" fieldPosition="0">
        <references count="7">
          <reference field="2" count="1" selected="0">
            <x v="12"/>
          </reference>
          <reference field="3" count="1">
            <x v="34"/>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209">
      <pivotArea collapsedLevelsAreSubtotals="1" fieldPosition="0">
        <references count="7">
          <reference field="2" count="1" selected="0">
            <x v="13"/>
          </reference>
          <reference field="3" count="1">
            <x v="35"/>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8">
      <pivotArea collapsedLevelsAreSubtotals="1" fieldPosition="0">
        <references count="7">
          <reference field="2" count="1" selected="0">
            <x v="13"/>
          </reference>
          <reference field="3" count="1">
            <x v="36"/>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7">
      <pivotArea collapsedLevelsAreSubtotals="1" fieldPosition="0">
        <references count="7">
          <reference field="2" count="1" selected="0">
            <x v="13"/>
          </reference>
          <reference field="3" count="1">
            <x v="37"/>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6">
      <pivotArea collapsedLevelsAreSubtotals="1" fieldPosition="0">
        <references count="7">
          <reference field="2" count="1" selected="0">
            <x v="13"/>
          </reference>
          <reference field="3" count="1">
            <x v="38"/>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5">
      <pivotArea collapsedLevelsAreSubtotals="1" fieldPosition="0">
        <references count="7">
          <reference field="2" count="1" selected="0">
            <x v="13"/>
          </reference>
          <reference field="3" count="1">
            <x v="39"/>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4">
      <pivotArea collapsedLevelsAreSubtotals="1" fieldPosition="0">
        <references count="7">
          <reference field="2" count="1" selected="0">
            <x v="13"/>
          </reference>
          <reference field="3" count="1">
            <x v="40"/>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3">
      <pivotArea collapsedLevelsAreSubtotals="1" fieldPosition="0">
        <references count="7">
          <reference field="2" count="1" selected="0">
            <x v="13"/>
          </reference>
          <reference field="3" count="1">
            <x v="41"/>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202">
      <pivotArea collapsedLevelsAreSubtotals="1" fieldPosition="0">
        <references count="7">
          <reference field="2" count="1" selected="0">
            <x v="14"/>
          </reference>
          <reference field="3" count="1">
            <x v="42"/>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01">
      <pivotArea collapsedLevelsAreSubtotals="1" fieldPosition="0">
        <references count="7">
          <reference field="2" count="1" selected="0">
            <x v="14"/>
          </reference>
          <reference field="3" count="1">
            <x v="43"/>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200">
      <pivotArea collapsedLevelsAreSubtotals="1" fieldPosition="0">
        <references count="7">
          <reference field="2" count="1" selected="0">
            <x v="14"/>
          </reference>
          <reference field="3" count="1">
            <x v="4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99">
      <pivotArea collapsedLevelsAreSubtotals="1" fieldPosition="0">
        <references count="7">
          <reference field="2" count="1" selected="0">
            <x v="15"/>
          </reference>
          <reference field="3" count="1">
            <x v="4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98">
      <pivotArea collapsedLevelsAreSubtotals="1" fieldPosition="0">
        <references count="7">
          <reference field="2" count="1" selected="0">
            <x v="0"/>
          </reference>
          <reference field="3"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7">
      <pivotArea collapsedLevelsAreSubtotals="1" fieldPosition="0">
        <references count="7">
          <reference field="2" count="1" selected="0">
            <x v="0"/>
          </reference>
          <reference field="3"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6">
      <pivotArea collapsedLevelsAreSubtotals="1" fieldPosition="0">
        <references count="7">
          <reference field="2" count="1" selected="0">
            <x v="1"/>
          </reference>
          <reference field="3"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5">
      <pivotArea collapsedLevelsAreSubtotals="1" fieldPosition="0">
        <references count="7">
          <reference field="2" count="1" selected="0">
            <x v="1"/>
          </reference>
          <reference field="3"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4">
      <pivotArea collapsedLevelsAreSubtotals="1" fieldPosition="0">
        <references count="7">
          <reference field="2" count="1" selected="0">
            <x v="2"/>
          </reference>
          <reference field="3" count="1">
            <x v="4"/>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3">
      <pivotArea collapsedLevelsAreSubtotals="1" fieldPosition="0">
        <references count="7">
          <reference field="2" count="1" selected="0">
            <x v="2"/>
          </reference>
          <reference field="3" count="1">
            <x v="5"/>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2">
      <pivotArea collapsedLevelsAreSubtotals="1" fieldPosition="0">
        <references count="7">
          <reference field="2" count="1" selected="0">
            <x v="3"/>
          </reference>
          <reference field="3" count="1">
            <x v="6"/>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1">
      <pivotArea collapsedLevelsAreSubtotals="1" fieldPosition="0">
        <references count="7">
          <reference field="2" count="1" selected="0">
            <x v="3"/>
          </reference>
          <reference field="3" count="1">
            <x v="7"/>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1190">
      <pivotArea collapsedLevelsAreSubtotals="1" fieldPosition="0">
        <references count="7">
          <reference field="2" count="1" selected="0">
            <x v="4"/>
          </reference>
          <reference field="3" count="1">
            <x v="8"/>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189">
      <pivotArea collapsedLevelsAreSubtotals="1" fieldPosition="0">
        <references count="7">
          <reference field="2" count="1" selected="0">
            <x v="5"/>
          </reference>
          <reference field="3" count="1">
            <x v="9"/>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188">
      <pivotArea collapsedLevelsAreSubtotals="1" fieldPosition="0">
        <references count="7">
          <reference field="2" count="1" selected="0">
            <x v="6"/>
          </reference>
          <reference field="3" count="1">
            <x v="10"/>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7">
      <pivotArea collapsedLevelsAreSubtotals="1" fieldPosition="0">
        <references count="7">
          <reference field="2" count="1" selected="0">
            <x v="6"/>
          </reference>
          <reference field="3" count="1">
            <x v="11"/>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6">
      <pivotArea collapsedLevelsAreSubtotals="1" fieldPosition="0">
        <references count="7">
          <reference field="2" count="1" selected="0">
            <x v="6"/>
          </reference>
          <reference field="3" count="1">
            <x v="12"/>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5">
      <pivotArea collapsedLevelsAreSubtotals="1" fieldPosition="0">
        <references count="7">
          <reference field="2" count="1" selected="0">
            <x v="6"/>
          </reference>
          <reference field="3" count="1">
            <x v="13"/>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4">
      <pivotArea collapsedLevelsAreSubtotals="1" fieldPosition="0">
        <references count="7">
          <reference field="2" count="1" selected="0">
            <x v="6"/>
          </reference>
          <reference field="3" count="1">
            <x v="14"/>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3">
      <pivotArea collapsedLevelsAreSubtotals="1" fieldPosition="0">
        <references count="7">
          <reference field="2" count="1" selected="0">
            <x v="6"/>
          </reference>
          <reference field="3" count="1">
            <x v="15"/>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2">
      <pivotArea collapsedLevelsAreSubtotals="1" fieldPosition="0">
        <references count="7">
          <reference field="2" count="1" selected="0">
            <x v="6"/>
          </reference>
          <reference field="3" count="1">
            <x v="1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1">
      <pivotArea collapsedLevelsAreSubtotals="1" fieldPosition="0">
        <references count="7">
          <reference field="2" count="1" selected="0">
            <x v="6"/>
          </reference>
          <reference field="3" count="1">
            <x v="17"/>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80">
      <pivotArea collapsedLevelsAreSubtotals="1" fieldPosition="0">
        <references count="7">
          <reference field="2" count="1" selected="0">
            <x v="6"/>
          </reference>
          <reference field="3" count="1">
            <x v="18"/>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1179">
      <pivotArea collapsedLevelsAreSubtotals="1" fieldPosition="0">
        <references count="7">
          <reference field="2" count="1" selected="0">
            <x v="7"/>
          </reference>
          <reference field="3" count="1">
            <x v="19"/>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178">
      <pivotArea collapsedLevelsAreSubtotals="1" fieldPosition="0">
        <references count="7">
          <reference field="2" count="1" selected="0">
            <x v="8"/>
          </reference>
          <reference field="3" count="1">
            <x v="20"/>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177">
      <pivotArea collapsedLevelsAreSubtotals="1" fieldPosition="0">
        <references count="7">
          <reference field="2" count="1" selected="0">
            <x v="8"/>
          </reference>
          <reference field="3" count="1">
            <x v="21"/>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176">
      <pivotArea collapsedLevelsAreSubtotals="1" fieldPosition="0">
        <references count="7">
          <reference field="2" count="1" selected="0">
            <x v="8"/>
          </reference>
          <reference field="3" count="1">
            <x v="22"/>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175">
      <pivotArea collapsedLevelsAreSubtotals="1" fieldPosition="0">
        <references count="7">
          <reference field="2" count="1" selected="0">
            <x v="8"/>
          </reference>
          <reference field="3" count="1">
            <x v="23"/>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1174">
      <pivotArea collapsedLevelsAreSubtotals="1" fieldPosition="0">
        <references count="7">
          <reference field="2" count="1" selected="0">
            <x v="9"/>
          </reference>
          <reference field="3" count="1">
            <x v="24"/>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1173">
      <pivotArea collapsedLevelsAreSubtotals="1" fieldPosition="0">
        <references count="7">
          <reference field="2" count="1" selected="0">
            <x v="10"/>
          </reference>
          <reference field="3" count="1">
            <x v="25"/>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72">
      <pivotArea collapsedLevelsAreSubtotals="1" fieldPosition="0">
        <references count="7">
          <reference field="2" count="1" selected="0">
            <x v="10"/>
          </reference>
          <reference field="3" count="1">
            <x v="26"/>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71">
      <pivotArea collapsedLevelsAreSubtotals="1" fieldPosition="0">
        <references count="7">
          <reference field="2" count="1" selected="0">
            <x v="10"/>
          </reference>
          <reference field="3" count="1">
            <x v="27"/>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70">
      <pivotArea collapsedLevelsAreSubtotals="1" fieldPosition="0">
        <references count="7">
          <reference field="2" count="1" selected="0">
            <x v="10"/>
          </reference>
          <reference field="3" count="1">
            <x v="28"/>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69">
      <pivotArea collapsedLevelsAreSubtotals="1" fieldPosition="0">
        <references count="7">
          <reference field="2" count="1" selected="0">
            <x v="10"/>
          </reference>
          <reference field="3" count="1">
            <x v="29"/>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68">
      <pivotArea collapsedLevelsAreSubtotals="1" fieldPosition="0">
        <references count="7">
          <reference field="2" count="1" selected="0">
            <x v="10"/>
          </reference>
          <reference field="3" count="1">
            <x v="3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1167">
      <pivotArea collapsedLevelsAreSubtotals="1" fieldPosition="0">
        <references count="7">
          <reference field="2" count="1" selected="0">
            <x v="11"/>
          </reference>
          <reference field="3" count="1">
            <x v="3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166">
      <pivotArea collapsedLevelsAreSubtotals="1" fieldPosition="0">
        <references count="7">
          <reference field="2" count="1" selected="0">
            <x v="11"/>
          </reference>
          <reference field="3" count="1">
            <x v="3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165">
      <pivotArea collapsedLevelsAreSubtotals="1" fieldPosition="0">
        <references count="7">
          <reference field="2" count="1" selected="0">
            <x v="11"/>
          </reference>
          <reference field="3" count="1">
            <x v="33"/>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164">
      <pivotArea collapsedLevelsAreSubtotals="1" fieldPosition="0">
        <references count="7">
          <reference field="2" count="1" selected="0">
            <x v="12"/>
          </reference>
          <reference field="3" count="1">
            <x v="34"/>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1163">
      <pivotArea collapsedLevelsAreSubtotals="1" fieldPosition="0">
        <references count="7">
          <reference field="2" count="1" selected="0">
            <x v="13"/>
          </reference>
          <reference field="3" count="1">
            <x v="35"/>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62">
      <pivotArea collapsedLevelsAreSubtotals="1" fieldPosition="0">
        <references count="7">
          <reference field="2" count="1" selected="0">
            <x v="13"/>
          </reference>
          <reference field="3" count="1">
            <x v="36"/>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61">
      <pivotArea collapsedLevelsAreSubtotals="1" fieldPosition="0">
        <references count="7">
          <reference field="2" count="1" selected="0">
            <x v="13"/>
          </reference>
          <reference field="3" count="1">
            <x v="37"/>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60">
      <pivotArea collapsedLevelsAreSubtotals="1" fieldPosition="0">
        <references count="7">
          <reference field="2" count="1" selected="0">
            <x v="13"/>
          </reference>
          <reference field="3" count="1">
            <x v="38"/>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59">
      <pivotArea collapsedLevelsAreSubtotals="1" fieldPosition="0">
        <references count="7">
          <reference field="2" count="1" selected="0">
            <x v="13"/>
          </reference>
          <reference field="3" count="1">
            <x v="39"/>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58">
      <pivotArea collapsedLevelsAreSubtotals="1" fieldPosition="0">
        <references count="7">
          <reference field="2" count="1" selected="0">
            <x v="13"/>
          </reference>
          <reference field="3" count="1">
            <x v="40"/>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57">
      <pivotArea collapsedLevelsAreSubtotals="1" fieldPosition="0">
        <references count="7">
          <reference field="2" count="1" selected="0">
            <x v="13"/>
          </reference>
          <reference field="3" count="1">
            <x v="41"/>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1156">
      <pivotArea collapsedLevelsAreSubtotals="1" fieldPosition="0">
        <references count="7">
          <reference field="2" count="1" selected="0">
            <x v="14"/>
          </reference>
          <reference field="3" count="1">
            <x v="42"/>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55">
      <pivotArea collapsedLevelsAreSubtotals="1" fieldPosition="0">
        <references count="7">
          <reference field="2" count="1" selected="0">
            <x v="14"/>
          </reference>
          <reference field="3" count="1">
            <x v="43"/>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54">
      <pivotArea collapsedLevelsAreSubtotals="1" fieldPosition="0">
        <references count="7">
          <reference field="2" count="1" selected="0">
            <x v="14"/>
          </reference>
          <reference field="3" count="1">
            <x v="4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53">
      <pivotArea collapsedLevelsAreSubtotals="1" fieldPosition="0">
        <references count="7">
          <reference field="2" count="1" selected="0">
            <x v="15"/>
          </reference>
          <reference field="3" count="1">
            <x v="4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1152">
      <pivotArea dataOnly="0" labelOnly="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1151">
      <pivotArea dataOnly="0" labelOnly="1" fieldPosition="0">
        <references count="3">
          <reference field="5" count="1" selected="0">
            <x v="1"/>
          </reference>
          <reference field="6" count="1">
            <x v="1"/>
          </reference>
          <reference field="10" count="0" selected="0"/>
        </references>
      </pivotArea>
    </format>
    <format dxfId="1150">
      <pivotArea dataOnly="0" labelOnly="1" fieldPosition="0">
        <references count="4">
          <reference field="5" count="1" selected="0">
            <x v="1"/>
          </reference>
          <reference field="6" count="1" selected="0">
            <x v="1"/>
          </reference>
          <reference field="7" count="1">
            <x v="1"/>
          </reference>
          <reference field="10" count="0" selected="0"/>
        </references>
      </pivotArea>
    </format>
    <format dxfId="1149">
      <pivotArea dataOnly="0" labelOnly="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1148">
      <pivotArea dataOnly="0" labelOnly="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1147">
      <pivotArea field="10" type="button" dataOnly="0" labelOnly="1" outline="0" axis="axisRow" fieldPosition="0"/>
    </format>
    <format dxfId="1146">
      <pivotArea dataOnly="0" labelOnly="1" outline="0" fieldPosition="0">
        <references count="1">
          <reference field="4294967294" count="5">
            <x v="0"/>
            <x v="1"/>
            <x v="2"/>
            <x v="3"/>
            <x v="4"/>
          </reference>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caption="Sisa "/>
    <pivotHierarchy dragToRow="0" dragToCol="0" dragToPage="0" dragToData="1" caption="%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
    <pivotHierarchy dragToData="1" caption="Sisa "/>
    <pivotHierarchy dragToData="1" caption="Lock Pagu_x000a_ (Proses Revisi)"/>
    <pivotHierarchy dragToData="1" caption="% Realisasi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37"/>
    <rowHierarchyUsage hierarchyUsage="7"/>
    <rowHierarchyUsage hierarchyUsage="9"/>
    <rowHierarchyUsage hierarchyUsage="11"/>
    <rowHierarchyUsage hierarchyUsage="13"/>
    <rowHierarchyUsage hierarchyUsage="15"/>
    <rowHierarchyUsage hierarchyUsage="17"/>
    <rowHierarchyUsage hierarchyUsage="19"/>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793BE6-A6AF-4723-8A4F-217E78480B54}" name="pvtSP2D_Koord_SPP" cacheId="1035" applyNumberFormats="0" applyBorderFormats="0" applyFontFormats="0" applyPatternFormats="0" applyAlignmentFormats="0" applyWidthHeightFormats="1" dataCaption="Values" tag="7ca9ffc9-6eda-4c81-9433-dbe27ffda9fd" updatedVersion="8" minRefreshableVersion="3" itemPrintTitles="1" createdVersion="8" indent="0" outline="1" outlineData="1" multipleFieldFilters="0" rowHeaderCaption="Realisasi SP2D TA. 2023">
  <location ref="A6:D250" firstHeaderRow="1" firstDataRow="3" firstDataCol="1"/>
  <pivotFields count="15">
    <pivotField axis="axisRow" allDrilled="1" showAll="0" dataSourceSort="1" defaultAttributeDrillState="1">
      <items count="2">
        <item s="1"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3">
        <item x="0"/>
        <item x="1"/>
        <item t="default"/>
      </items>
    </pivotField>
    <pivotField axis="axisCol" allDrilled="1" showAll="0" dataSourceSort="1" defaultSubtotal="0">
      <items count="2">
        <item x="0" e="0"/>
        <item x="1" e="0"/>
      </items>
    </pivotField>
    <pivotField axis="axisRow" allDrilled="1" showAll="0" dataSourceSort="1" defaultAttributeDrillState="1">
      <items count="3">
        <item x="0"/>
        <item x="1"/>
        <item t="default"/>
      </items>
    </pivotField>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6">
        <item x="0"/>
        <item x="1"/>
        <item x="2"/>
        <item x="3"/>
        <item x="4"/>
        <item t="default"/>
      </items>
    </pivotField>
    <pivotField axis="axisRow" allDrilled="1" showAll="0" dataSourceSort="1" defaultAttributeDrillState="1">
      <items count="11">
        <item x="0"/>
        <item x="1"/>
        <item x="2"/>
        <item x="3"/>
        <item x="4"/>
        <item x="5"/>
        <item x="6"/>
        <item x="7"/>
        <item x="8"/>
        <item x="9"/>
        <item t="default"/>
      </items>
    </pivotField>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2">
    <field x="0"/>
    <field x="1"/>
    <field x="2"/>
    <field x="8"/>
    <field x="9"/>
    <field x="10"/>
    <field x="11"/>
    <field x="12"/>
    <field x="4"/>
    <field x="13"/>
    <field x="14"/>
    <field x="5"/>
  </rowFields>
  <rowItems count="242">
    <i>
      <x/>
    </i>
    <i r="1">
      <x/>
    </i>
    <i r="2">
      <x/>
    </i>
    <i r="3">
      <x/>
    </i>
    <i r="4">
      <x/>
    </i>
    <i r="5">
      <x/>
    </i>
    <i r="6">
      <x/>
    </i>
    <i r="7">
      <x/>
    </i>
    <i r="8">
      <x/>
    </i>
    <i r="9">
      <x/>
    </i>
    <i r="10">
      <x/>
    </i>
    <i r="11">
      <x/>
    </i>
    <i r="10">
      <x v="1"/>
    </i>
    <i r="11">
      <x/>
    </i>
    <i r="10">
      <x v="2"/>
    </i>
    <i r="11">
      <x/>
    </i>
    <i r="10">
      <x v="3"/>
    </i>
    <i r="11">
      <x/>
    </i>
    <i r="9">
      <x v="1"/>
    </i>
    <i r="10">
      <x v="4"/>
    </i>
    <i r="11">
      <x/>
    </i>
    <i r="2">
      <x v="1"/>
    </i>
    <i r="3">
      <x/>
    </i>
    <i r="4">
      <x/>
    </i>
    <i r="5">
      <x/>
    </i>
    <i r="6">
      <x/>
    </i>
    <i r="7">
      <x v="1"/>
    </i>
    <i r="8">
      <x v="1"/>
    </i>
    <i r="9">
      <x/>
    </i>
    <i r="10">
      <x v="5"/>
    </i>
    <i r="11">
      <x/>
    </i>
    <i r="8">
      <x v="2"/>
    </i>
    <i r="9">
      <x/>
    </i>
    <i r="10">
      <x v="6"/>
    </i>
    <i r="11">
      <x/>
    </i>
    <i r="10">
      <x v="7"/>
    </i>
    <i r="11">
      <x/>
    </i>
    <i r="1">
      <x v="1"/>
    </i>
    <i r="2">
      <x v="2"/>
    </i>
    <i r="3">
      <x/>
    </i>
    <i r="4">
      <x/>
    </i>
    <i r="5">
      <x/>
    </i>
    <i r="6">
      <x/>
    </i>
    <i r="7">
      <x v="2"/>
    </i>
    <i r="8">
      <x v="3"/>
    </i>
    <i r="9">
      <x/>
    </i>
    <i r="10">
      <x v="8"/>
    </i>
    <i r="11">
      <x/>
    </i>
    <i r="9">
      <x v="1"/>
    </i>
    <i r="10">
      <x v="9"/>
    </i>
    <i r="11">
      <x/>
    </i>
    <i r="3">
      <x v="1"/>
    </i>
    <i r="4">
      <x v="1"/>
    </i>
    <i r="5">
      <x v="1"/>
    </i>
    <i r="6">
      <x v="1"/>
    </i>
    <i r="7">
      <x v="3"/>
    </i>
    <i r="8">
      <x v="4"/>
    </i>
    <i r="9">
      <x v="1"/>
    </i>
    <i r="10">
      <x v="10"/>
    </i>
    <i r="11">
      <x/>
    </i>
    <i r="2">
      <x v="3"/>
    </i>
    <i r="3">
      <x/>
    </i>
    <i r="4">
      <x/>
    </i>
    <i r="5">
      <x/>
    </i>
    <i r="6">
      <x/>
    </i>
    <i r="7">
      <x v="4"/>
    </i>
    <i r="8">
      <x v="5"/>
    </i>
    <i r="9">
      <x/>
    </i>
    <i r="10">
      <x v="11"/>
    </i>
    <i r="11">
      <x/>
    </i>
    <i r="9">
      <x v="1"/>
    </i>
    <i r="10">
      <x v="12"/>
    </i>
    <i r="11">
      <x/>
    </i>
    <i r="3">
      <x v="1"/>
    </i>
    <i r="4">
      <x v="1"/>
    </i>
    <i r="5">
      <x v="2"/>
    </i>
    <i r="6">
      <x v="2"/>
    </i>
    <i r="7">
      <x v="5"/>
    </i>
    <i r="8">
      <x v="6"/>
    </i>
    <i r="9">
      <x v="1"/>
    </i>
    <i r="10">
      <x v="13"/>
    </i>
    <i r="11">
      <x/>
    </i>
    <i r="1">
      <x v="2"/>
    </i>
    <i r="2">
      <x v="4"/>
    </i>
    <i r="3">
      <x v="1"/>
    </i>
    <i r="4">
      <x v="1"/>
    </i>
    <i r="5">
      <x v="1"/>
    </i>
    <i r="6">
      <x v="3"/>
    </i>
    <i r="7">
      <x v="6"/>
    </i>
    <i r="8">
      <x v="7"/>
    </i>
    <i r="9">
      <x v="2"/>
    </i>
    <i r="10">
      <x v="14"/>
    </i>
    <i r="11">
      <x/>
    </i>
    <i r="7">
      <x v="7"/>
    </i>
    <i r="8">
      <x v="8"/>
    </i>
    <i r="9">
      <x/>
    </i>
    <i r="10">
      <x v="15"/>
    </i>
    <i r="11">
      <x/>
    </i>
    <i r="9">
      <x v="1"/>
    </i>
    <i r="10">
      <x v="16"/>
    </i>
    <i r="11">
      <x/>
    </i>
    <i r="1">
      <x v="3"/>
    </i>
    <i r="2">
      <x v="5"/>
    </i>
    <i r="3">
      <x v="1"/>
    </i>
    <i r="4">
      <x v="1"/>
    </i>
    <i r="5">
      <x v="2"/>
    </i>
    <i r="6">
      <x v="4"/>
    </i>
    <i r="7">
      <x v="8"/>
    </i>
    <i r="8">
      <x v="9"/>
    </i>
    <i r="9">
      <x v="3"/>
    </i>
    <i r="10">
      <x v="17"/>
    </i>
    <i r="11">
      <x v="1"/>
    </i>
    <i r="11">
      <x v="2"/>
    </i>
    <i r="11">
      <x v="3"/>
    </i>
    <i r="9">
      <x v="4"/>
    </i>
    <i r="10">
      <x v="18"/>
    </i>
    <i r="11">
      <x v="1"/>
    </i>
    <i r="11">
      <x v="2"/>
    </i>
    <i r="11">
      <x v="4"/>
    </i>
    <i r="11">
      <x v="3"/>
    </i>
    <i r="9">
      <x v="5"/>
    </i>
    <i r="10">
      <x v="19"/>
    </i>
    <i r="11">
      <x v="1"/>
    </i>
    <i r="11">
      <x v="2"/>
    </i>
    <i r="9">
      <x v="6"/>
    </i>
    <i r="10">
      <x v="20"/>
    </i>
    <i r="11">
      <x v="1"/>
    </i>
    <i r="11">
      <x v="2"/>
    </i>
    <i r="9">
      <x v="7"/>
    </i>
    <i r="10">
      <x v="21"/>
    </i>
    <i r="11">
      <x v="1"/>
    </i>
    <i r="11">
      <x v="2"/>
    </i>
    <i r="9">
      <x v="8"/>
    </i>
    <i r="10">
      <x v="22"/>
    </i>
    <i r="11">
      <x v="1"/>
    </i>
    <i r="11">
      <x v="2"/>
    </i>
    <i r="11">
      <x v="4"/>
    </i>
    <i r="9">
      <x v="9"/>
    </i>
    <i r="10">
      <x v="23"/>
    </i>
    <i r="11">
      <x v="1"/>
    </i>
    <i r="11">
      <x v="2"/>
    </i>
    <i r="11">
      <x v="4"/>
    </i>
    <i r="9">
      <x v="10"/>
    </i>
    <i r="10">
      <x v="24"/>
    </i>
    <i r="11">
      <x v="1"/>
    </i>
    <i r="11">
      <x v="2"/>
    </i>
    <i r="11">
      <x v="3"/>
    </i>
    <i r="9">
      <x v="11"/>
    </i>
    <i r="10">
      <x v="25"/>
    </i>
    <i r="11">
      <x v="1"/>
    </i>
    <i r="11">
      <x v="2"/>
    </i>
    <i r="11">
      <x v="3"/>
    </i>
    <i r="9">
      <x v="12"/>
    </i>
    <i r="10">
      <x v="26"/>
    </i>
    <i r="11">
      <x v="5"/>
    </i>
    <i r="5">
      <x v="1"/>
    </i>
    <i r="6">
      <x v="1"/>
    </i>
    <i r="7">
      <x v="3"/>
    </i>
    <i r="8">
      <x v="10"/>
    </i>
    <i r="9">
      <x v="1"/>
    </i>
    <i r="10">
      <x v="27"/>
    </i>
    <i r="11">
      <x/>
    </i>
    <i r="8">
      <x v="11"/>
    </i>
    <i r="9">
      <x/>
    </i>
    <i r="10">
      <x v="28"/>
    </i>
    <i r="11">
      <x/>
    </i>
    <i r="10">
      <x v="29"/>
    </i>
    <i r="11">
      <x/>
    </i>
    <i r="10">
      <x v="30"/>
    </i>
    <i r="11">
      <x/>
    </i>
    <i r="8">
      <x v="12"/>
    </i>
    <i r="9">
      <x/>
    </i>
    <i r="10">
      <x v="31"/>
    </i>
    <i r="11">
      <x/>
    </i>
    <i r="10">
      <x v="32"/>
    </i>
    <i r="11">
      <x/>
    </i>
    <i r="10">
      <x v="33"/>
    </i>
    <i r="11">
      <x/>
    </i>
    <i r="9">
      <x v="1"/>
    </i>
    <i r="10">
      <x v="34"/>
    </i>
    <i r="11">
      <x/>
    </i>
    <i r="8">
      <x v="13"/>
    </i>
    <i r="9">
      <x/>
    </i>
    <i r="10">
      <x v="35"/>
    </i>
    <i r="11">
      <x/>
    </i>
    <i r="10">
      <x v="36"/>
    </i>
    <i r="11">
      <x/>
    </i>
    <i r="10">
      <x v="37"/>
    </i>
    <i r="11">
      <x/>
    </i>
    <i r="10">
      <x v="38"/>
    </i>
    <i r="11">
      <x/>
    </i>
    <i r="9">
      <x v="1"/>
    </i>
    <i r="10">
      <x v="39"/>
    </i>
    <i r="11">
      <x/>
    </i>
    <i r="2">
      <x v="6"/>
    </i>
    <i r="3">
      <x v="1"/>
    </i>
    <i r="4">
      <x v="1"/>
    </i>
    <i r="5">
      <x v="2"/>
    </i>
    <i r="6">
      <x v="2"/>
    </i>
    <i r="7">
      <x v="5"/>
    </i>
    <i r="8">
      <x v="14"/>
    </i>
    <i r="9">
      <x v="1"/>
    </i>
    <i r="10">
      <x v="40"/>
    </i>
    <i r="11">
      <x/>
    </i>
    <i r="8">
      <x v="15"/>
    </i>
    <i r="9">
      <x v="1"/>
    </i>
    <i r="10">
      <x v="41"/>
    </i>
    <i r="11">
      <x/>
    </i>
    <i r="8">
      <x v="16"/>
    </i>
    <i r="9">
      <x v="1"/>
    </i>
    <i r="10">
      <x v="42"/>
    </i>
    <i r="11">
      <x/>
    </i>
    <i r="8">
      <x v="17"/>
    </i>
    <i r="9">
      <x v="1"/>
    </i>
    <i r="10">
      <x v="43"/>
    </i>
    <i r="11">
      <x/>
    </i>
    <i r="6">
      <x v="4"/>
    </i>
    <i r="7">
      <x v="9"/>
    </i>
    <i r="8">
      <x v="18"/>
    </i>
    <i r="9">
      <x v="13"/>
    </i>
    <i r="10">
      <x v="44"/>
    </i>
    <i r="11">
      <x/>
    </i>
    <i r="10">
      <x v="45"/>
    </i>
    <i r="11">
      <x v="6"/>
    </i>
    <i r="10">
      <x v="46"/>
    </i>
    <i r="11">
      <x v="6"/>
    </i>
    <i r="10">
      <x v="47"/>
    </i>
    <i r="11">
      <x/>
    </i>
    <i r="10">
      <x v="48"/>
    </i>
    <i r="11">
      <x/>
    </i>
    <i r="10">
      <x v="49"/>
    </i>
    <i r="11">
      <x/>
    </i>
    <i r="9">
      <x v="14"/>
    </i>
    <i r="10">
      <x v="50"/>
    </i>
    <i r="11">
      <x/>
    </i>
    <i r="10">
      <x v="51"/>
    </i>
    <i r="11">
      <x/>
    </i>
    <i r="8">
      <x v="19"/>
    </i>
    <i r="9">
      <x v="15"/>
    </i>
    <i r="10">
      <x v="52"/>
    </i>
    <i r="11">
      <x/>
    </i>
    <i t="grand">
      <x/>
    </i>
  </rowItems>
  <colFields count="2">
    <field x="7"/>
    <field x="6"/>
  </colFields>
  <colItems count="3">
    <i>
      <x/>
    </i>
    <i>
      <x v="1"/>
    </i>
    <i t="grand">
      <x/>
    </i>
  </colItems>
  <dataFields count="1">
    <dataField name="Realisasi SP2D Kegiatan Pusat Pendidikan KP" fld="3" baseField="0" baseItem="0" numFmtId="41"/>
  </dataFields>
  <formats count="570">
    <format dxfId="668">
      <pivotArea dataOnly="0" labelOnly="1" fieldPosition="0">
        <references count="1">
          <reference field="5" count="0"/>
        </references>
      </pivotArea>
    </format>
    <format dxfId="669">
      <pivotArea dataOnly="0" labelOnly="1" fieldPosition="0">
        <references count="1">
          <reference field="5" count="0"/>
        </references>
      </pivotArea>
    </format>
    <format dxfId="670">
      <pivotArea outline="0" collapsedLevelsAreSubtotals="1" fieldPosition="0"/>
    </format>
    <format dxfId="671">
      <pivotArea dataOnly="0" labelOnly="1" outline="0" axis="axisValues" fieldPosition="0"/>
    </format>
    <format dxfId="672">
      <pivotArea type="all" dataOnly="0" outline="0" fieldPosition="0"/>
    </format>
    <format dxfId="673">
      <pivotArea outline="0" collapsedLevelsAreSubtotals="1" fieldPosition="0"/>
    </format>
    <format dxfId="674">
      <pivotArea field="0" type="button" dataOnly="0" labelOnly="1" outline="0" axis="axisRow" fieldPosition="0"/>
    </format>
    <format dxfId="675">
      <pivotArea dataOnly="0" labelOnly="1" fieldPosition="0">
        <references count="1">
          <reference field="0" count="0"/>
        </references>
      </pivotArea>
    </format>
    <format dxfId="676">
      <pivotArea dataOnly="0" labelOnly="1" grandRow="1" outline="0" fieldPosition="0"/>
    </format>
    <format dxfId="677">
      <pivotArea dataOnly="0" labelOnly="1" fieldPosition="0">
        <references count="2">
          <reference field="0" count="0" selected="0"/>
          <reference field="1" count="0"/>
        </references>
      </pivotArea>
    </format>
    <format dxfId="678">
      <pivotArea dataOnly="0" labelOnly="1" fieldPosition="0">
        <references count="3">
          <reference field="0" count="0" selected="0"/>
          <reference field="1" count="1" selected="0">
            <x v="0"/>
          </reference>
          <reference field="2" count="2">
            <x v="0"/>
            <x v="1"/>
          </reference>
        </references>
      </pivotArea>
    </format>
    <format dxfId="679">
      <pivotArea dataOnly="0" labelOnly="1" fieldPosition="0">
        <references count="3">
          <reference field="0" count="0" selected="0"/>
          <reference field="1" count="1" selected="0">
            <x v="1"/>
          </reference>
          <reference field="2" count="2">
            <x v="2"/>
            <x v="3"/>
          </reference>
        </references>
      </pivotArea>
    </format>
    <format dxfId="680">
      <pivotArea dataOnly="0" labelOnly="1" fieldPosition="0">
        <references count="3">
          <reference field="0" count="0" selected="0"/>
          <reference field="1" count="1" selected="0">
            <x v="2"/>
          </reference>
          <reference field="2" count="1">
            <x v="4"/>
          </reference>
        </references>
      </pivotArea>
    </format>
    <format dxfId="681">
      <pivotArea dataOnly="0" labelOnly="1" fieldPosition="0">
        <references count="3">
          <reference field="0" count="0" selected="0"/>
          <reference field="1" count="1" selected="0">
            <x v="3"/>
          </reference>
          <reference field="2" count="2">
            <x v="5"/>
            <x v="6"/>
          </reference>
        </references>
      </pivotArea>
    </format>
    <format dxfId="682">
      <pivotArea dataOnly="0" labelOnly="1" fieldPosition="0">
        <references count="4">
          <reference field="0" count="0" selected="0"/>
          <reference field="1" count="1" selected="0">
            <x v="0"/>
          </reference>
          <reference field="2" count="1" selected="0">
            <x v="0"/>
          </reference>
          <reference field="4" count="1">
            <x v="0"/>
          </reference>
        </references>
      </pivotArea>
    </format>
    <format dxfId="683">
      <pivotArea dataOnly="0" labelOnly="1" fieldPosition="0">
        <references count="4">
          <reference field="0" count="0" selected="0"/>
          <reference field="1" count="1" selected="0">
            <x v="0"/>
          </reference>
          <reference field="2" count="1" selected="0">
            <x v="1"/>
          </reference>
          <reference field="4" count="2">
            <x v="1"/>
            <x v="2"/>
          </reference>
        </references>
      </pivotArea>
    </format>
    <format dxfId="684">
      <pivotArea dataOnly="0" labelOnly="1" fieldPosition="0">
        <references count="4">
          <reference field="0" count="0" selected="0"/>
          <reference field="1" count="1" selected="0">
            <x v="1"/>
          </reference>
          <reference field="2" count="1" selected="0">
            <x v="2"/>
          </reference>
          <reference field="4" count="2">
            <x v="3"/>
            <x v="4"/>
          </reference>
        </references>
      </pivotArea>
    </format>
    <format dxfId="685">
      <pivotArea dataOnly="0" labelOnly="1" fieldPosition="0">
        <references count="4">
          <reference field="0" count="0" selected="0"/>
          <reference field="1" count="1" selected="0">
            <x v="1"/>
          </reference>
          <reference field="2" count="1" selected="0">
            <x v="3"/>
          </reference>
          <reference field="4" count="2">
            <x v="5"/>
            <x v="6"/>
          </reference>
        </references>
      </pivotArea>
    </format>
    <format dxfId="686">
      <pivotArea dataOnly="0" labelOnly="1" fieldPosition="0">
        <references count="4">
          <reference field="0" count="0" selected="0"/>
          <reference field="1" count="1" selected="0">
            <x v="2"/>
          </reference>
          <reference field="2" count="1" selected="0">
            <x v="4"/>
          </reference>
          <reference field="4" count="2">
            <x v="7"/>
            <x v="8"/>
          </reference>
        </references>
      </pivotArea>
    </format>
    <format dxfId="687">
      <pivotArea dataOnly="0" labelOnly="1" fieldPosition="0">
        <references count="4">
          <reference field="0" count="0" selected="0"/>
          <reference field="1" count="1" selected="0">
            <x v="3"/>
          </reference>
          <reference field="2" count="1" selected="0">
            <x v="5"/>
          </reference>
          <reference field="4" count="5">
            <x v="9"/>
            <x v="10"/>
            <x v="11"/>
            <x v="12"/>
            <x v="13"/>
          </reference>
        </references>
      </pivotArea>
    </format>
    <format dxfId="688">
      <pivotArea dataOnly="0" labelOnly="1" fieldPosition="0">
        <references count="4">
          <reference field="0" count="0" selected="0"/>
          <reference field="1" count="1" selected="0">
            <x v="3"/>
          </reference>
          <reference field="2" count="1" selected="0">
            <x v="6"/>
          </reference>
          <reference field="4" count="6">
            <x v="14"/>
            <x v="15"/>
            <x v="16"/>
            <x v="17"/>
            <x v="18"/>
            <x v="19"/>
          </reference>
        </references>
      </pivotArea>
    </format>
    <format dxfId="689">
      <pivotArea dataOnly="0" labelOnly="1" outline="0" axis="axisValues" fieldPosition="0"/>
    </format>
    <format dxfId="667">
      <pivotArea field="0" type="button" dataOnly="0" labelOnly="1" outline="0" axis="axisRow" fieldPosition="0"/>
    </format>
    <format dxfId="666">
      <pivotArea dataOnly="0" labelOnly="1" fieldPosition="0">
        <references count="1">
          <reference field="1" count="0"/>
        </references>
      </pivotArea>
    </format>
    <format dxfId="665">
      <pivotArea dataOnly="0" labelOnly="1" fieldPosition="0">
        <references count="1">
          <reference field="1" count="0"/>
        </references>
      </pivotArea>
    </format>
    <format dxfId="664">
      <pivotArea dataOnly="0" labelOnly="1" fieldPosition="0">
        <references count="1">
          <reference field="2" count="0"/>
        </references>
      </pivotArea>
    </format>
    <format dxfId="663">
      <pivotArea dataOnly="0" labelOnly="1" fieldPosition="0">
        <references count="1">
          <reference field="2" count="0"/>
        </references>
      </pivotArea>
    </format>
    <format dxfId="662">
      <pivotArea dataOnly="0" labelOnly="1" fieldPosition="0">
        <references count="1">
          <reference field="2" count="0"/>
        </references>
      </pivotArea>
    </format>
    <format dxfId="661">
      <pivotArea dataOnly="0" labelOnly="1" fieldPosition="0">
        <references count="1">
          <reference field="12" count="0"/>
        </references>
      </pivotArea>
    </format>
    <format dxfId="660">
      <pivotArea dataOnly="0" labelOnly="1" fieldPosition="0">
        <references count="1">
          <reference field="12" count="0"/>
        </references>
      </pivotArea>
    </format>
    <format dxfId="659">
      <pivotArea dataOnly="0" labelOnly="1" fieldPosition="0">
        <references count="1">
          <reference field="4" count="0"/>
        </references>
      </pivotArea>
    </format>
    <format dxfId="658">
      <pivotArea dataOnly="0" labelOnly="1" fieldPosition="0">
        <references count="1">
          <reference field="4" count="0"/>
        </references>
      </pivotArea>
    </format>
    <format dxfId="657">
      <pivotArea dataOnly="0" labelOnly="1" fieldPosition="0">
        <references count="1">
          <reference field="0" count="0"/>
        </references>
      </pivotArea>
    </format>
    <format dxfId="656">
      <pivotArea type="all" dataOnly="0" outline="0" fieldPosition="0"/>
    </format>
    <format dxfId="655">
      <pivotArea outline="0" collapsedLevelsAreSubtotals="1" fieldPosition="0"/>
    </format>
    <format dxfId="654">
      <pivotArea type="origin" dataOnly="0" labelOnly="1" outline="0" fieldPosition="0"/>
    </format>
    <format dxfId="653">
      <pivotArea field="7" type="button" dataOnly="0" labelOnly="1" outline="0" axis="axisCol" fieldPosition="0"/>
    </format>
    <format dxfId="652">
      <pivotArea field="6" type="button" dataOnly="0" labelOnly="1" outline="0" axis="axisCol" fieldPosition="1"/>
    </format>
    <format dxfId="651">
      <pivotArea type="topRight" dataOnly="0" labelOnly="1" outline="0" fieldPosition="0"/>
    </format>
    <format dxfId="650">
      <pivotArea field="0" type="button" dataOnly="0" labelOnly="1" outline="0" axis="axisRow" fieldPosition="0"/>
    </format>
    <format dxfId="649">
      <pivotArea dataOnly="0" labelOnly="1" fieldPosition="0">
        <references count="1">
          <reference field="0" count="0"/>
        </references>
      </pivotArea>
    </format>
    <format dxfId="648">
      <pivotArea dataOnly="0" labelOnly="1" grandRow="1" outline="0" fieldPosition="0"/>
    </format>
    <format dxfId="647">
      <pivotArea dataOnly="0" labelOnly="1" fieldPosition="0">
        <references count="2">
          <reference field="0" count="0" selected="0"/>
          <reference field="1" count="0"/>
        </references>
      </pivotArea>
    </format>
    <format dxfId="646">
      <pivotArea dataOnly="0" labelOnly="1" fieldPosition="0">
        <references count="3">
          <reference field="0" count="0" selected="0"/>
          <reference field="1" count="1" selected="0">
            <x v="0"/>
          </reference>
          <reference field="2" count="2">
            <x v="0"/>
            <x v="1"/>
          </reference>
        </references>
      </pivotArea>
    </format>
    <format dxfId="645">
      <pivotArea dataOnly="0" labelOnly="1" fieldPosition="0">
        <references count="3">
          <reference field="0" count="0" selected="0"/>
          <reference field="1" count="1" selected="0">
            <x v="1"/>
          </reference>
          <reference field="2" count="2">
            <x v="2"/>
            <x v="3"/>
          </reference>
        </references>
      </pivotArea>
    </format>
    <format dxfId="644">
      <pivotArea dataOnly="0" labelOnly="1" fieldPosition="0">
        <references count="3">
          <reference field="0" count="0" selected="0"/>
          <reference field="1" count="1" selected="0">
            <x v="2"/>
          </reference>
          <reference field="2" count="1">
            <x v="4"/>
          </reference>
        </references>
      </pivotArea>
    </format>
    <format dxfId="643">
      <pivotArea dataOnly="0" labelOnly="1" fieldPosition="0">
        <references count="3">
          <reference field="0" count="0" selected="0"/>
          <reference field="1" count="1" selected="0">
            <x v="3"/>
          </reference>
          <reference field="2" count="2">
            <x v="5"/>
            <x v="6"/>
          </reference>
        </references>
      </pivotArea>
    </format>
    <format dxfId="642">
      <pivotArea dataOnly="0" labelOnly="1" fieldPosition="0">
        <references count="4">
          <reference field="0" count="0" selected="0"/>
          <reference field="1" count="1" selected="0">
            <x v="0"/>
          </reference>
          <reference field="2" count="1" selected="0">
            <x v="0"/>
          </reference>
          <reference field="8" count="1">
            <x v="0"/>
          </reference>
        </references>
      </pivotArea>
    </format>
    <format dxfId="641">
      <pivotArea dataOnly="0" labelOnly="1" fieldPosition="0">
        <references count="4">
          <reference field="0" count="0" selected="0"/>
          <reference field="1" count="1" selected="0">
            <x v="0"/>
          </reference>
          <reference field="2" count="1" selected="0">
            <x v="1"/>
          </reference>
          <reference field="8" count="1">
            <x v="0"/>
          </reference>
        </references>
      </pivotArea>
    </format>
    <format dxfId="640">
      <pivotArea dataOnly="0" labelOnly="1" fieldPosition="0">
        <references count="4">
          <reference field="0" count="0" selected="0"/>
          <reference field="1" count="1" selected="0">
            <x v="1"/>
          </reference>
          <reference field="2" count="1" selected="0">
            <x v="2"/>
          </reference>
          <reference field="8" count="0"/>
        </references>
      </pivotArea>
    </format>
    <format dxfId="639">
      <pivotArea dataOnly="0" labelOnly="1" fieldPosition="0">
        <references count="4">
          <reference field="0" count="0" selected="0"/>
          <reference field="1" count="1" selected="0">
            <x v="1"/>
          </reference>
          <reference field="2" count="1" selected="0">
            <x v="3"/>
          </reference>
          <reference field="8" count="0"/>
        </references>
      </pivotArea>
    </format>
    <format dxfId="638">
      <pivotArea dataOnly="0" labelOnly="1" fieldPosition="0">
        <references count="4">
          <reference field="0" count="0" selected="0"/>
          <reference field="1" count="1" selected="0">
            <x v="2"/>
          </reference>
          <reference field="2" count="1" selected="0">
            <x v="4"/>
          </reference>
          <reference field="8" count="1">
            <x v="1"/>
          </reference>
        </references>
      </pivotArea>
    </format>
    <format dxfId="637">
      <pivotArea dataOnly="0" labelOnly="1" fieldPosition="0">
        <references count="4">
          <reference field="0" count="0" selected="0"/>
          <reference field="1" count="1" selected="0">
            <x v="3"/>
          </reference>
          <reference field="2" count="1" selected="0">
            <x v="5"/>
          </reference>
          <reference field="8" count="1">
            <x v="1"/>
          </reference>
        </references>
      </pivotArea>
    </format>
    <format dxfId="636">
      <pivotArea dataOnly="0" labelOnly="1" fieldPosition="0">
        <references count="4">
          <reference field="0" count="0" selected="0"/>
          <reference field="1" count="1" selected="0">
            <x v="3"/>
          </reference>
          <reference field="2" count="1" selected="0">
            <x v="6"/>
          </reference>
          <reference field="8" count="1">
            <x v="1"/>
          </reference>
        </references>
      </pivotArea>
    </format>
    <format dxfId="635">
      <pivotArea dataOnly="0" labelOnly="1" fieldPosition="0">
        <references count="5">
          <reference field="0" count="0" selected="0"/>
          <reference field="1" count="1" selected="0">
            <x v="0"/>
          </reference>
          <reference field="2" count="1" selected="0">
            <x v="0"/>
          </reference>
          <reference field="8" count="1" selected="0">
            <x v="0"/>
          </reference>
          <reference field="9" count="1">
            <x v="0"/>
          </reference>
        </references>
      </pivotArea>
    </format>
    <format dxfId="634">
      <pivotArea dataOnly="0" labelOnly="1" fieldPosition="0">
        <references count="5">
          <reference field="0" count="0" selected="0"/>
          <reference field="1" count="1" selected="0">
            <x v="0"/>
          </reference>
          <reference field="2" count="1" selected="0">
            <x v="1"/>
          </reference>
          <reference field="8" count="1" selected="0">
            <x v="0"/>
          </reference>
          <reference field="9" count="1">
            <x v="0"/>
          </reference>
        </references>
      </pivotArea>
    </format>
    <format dxfId="633">
      <pivotArea dataOnly="0" labelOnly="1" fieldPosition="0">
        <references count="5">
          <reference field="0" count="0" selected="0"/>
          <reference field="1" count="1" selected="0">
            <x v="1"/>
          </reference>
          <reference field="2" count="1" selected="0">
            <x v="2"/>
          </reference>
          <reference field="8" count="1" selected="0">
            <x v="0"/>
          </reference>
          <reference field="9" count="1">
            <x v="0"/>
          </reference>
        </references>
      </pivotArea>
    </format>
    <format dxfId="632">
      <pivotArea dataOnly="0" labelOnly="1" fieldPosition="0">
        <references count="5">
          <reference field="0" count="0" selected="0"/>
          <reference field="1" count="1" selected="0">
            <x v="1"/>
          </reference>
          <reference field="2" count="1" selected="0">
            <x v="2"/>
          </reference>
          <reference field="8" count="1" selected="0">
            <x v="1"/>
          </reference>
          <reference field="9" count="1">
            <x v="1"/>
          </reference>
        </references>
      </pivotArea>
    </format>
    <format dxfId="631">
      <pivotArea dataOnly="0" labelOnly="1" fieldPosition="0">
        <references count="5">
          <reference field="0" count="0" selected="0"/>
          <reference field="1" count="1" selected="0">
            <x v="1"/>
          </reference>
          <reference field="2" count="1" selected="0">
            <x v="3"/>
          </reference>
          <reference field="8" count="1" selected="0">
            <x v="0"/>
          </reference>
          <reference field="9" count="1">
            <x v="0"/>
          </reference>
        </references>
      </pivotArea>
    </format>
    <format dxfId="630">
      <pivotArea dataOnly="0" labelOnly="1" fieldPosition="0">
        <references count="5">
          <reference field="0" count="0" selected="0"/>
          <reference field="1" count="1" selected="0">
            <x v="1"/>
          </reference>
          <reference field="2" count="1" selected="0">
            <x v="3"/>
          </reference>
          <reference field="8" count="1" selected="0">
            <x v="1"/>
          </reference>
          <reference field="9" count="1">
            <x v="1"/>
          </reference>
        </references>
      </pivotArea>
    </format>
    <format dxfId="629">
      <pivotArea dataOnly="0" labelOnly="1" fieldPosition="0">
        <references count="5">
          <reference field="0" count="0" selected="0"/>
          <reference field="1" count="1" selected="0">
            <x v="2"/>
          </reference>
          <reference field="2" count="1" selected="0">
            <x v="4"/>
          </reference>
          <reference field="8" count="1" selected="0">
            <x v="1"/>
          </reference>
          <reference field="9" count="1">
            <x v="1"/>
          </reference>
        </references>
      </pivotArea>
    </format>
    <format dxfId="628">
      <pivotArea dataOnly="0" labelOnly="1" fieldPosition="0">
        <references count="5">
          <reference field="0" count="0" selected="0"/>
          <reference field="1" count="1" selected="0">
            <x v="3"/>
          </reference>
          <reference field="2" count="1" selected="0">
            <x v="5"/>
          </reference>
          <reference field="8" count="1" selected="0">
            <x v="1"/>
          </reference>
          <reference field="9" count="1">
            <x v="1"/>
          </reference>
        </references>
      </pivotArea>
    </format>
    <format dxfId="627">
      <pivotArea dataOnly="0" labelOnly="1" fieldPosition="0">
        <references count="5">
          <reference field="0" count="0" selected="0"/>
          <reference field="1" count="1" selected="0">
            <x v="3"/>
          </reference>
          <reference field="2" count="1" selected="0">
            <x v="6"/>
          </reference>
          <reference field="8" count="1" selected="0">
            <x v="1"/>
          </reference>
          <reference field="9" count="1">
            <x v="1"/>
          </reference>
        </references>
      </pivotArea>
    </format>
    <format dxfId="626">
      <pivotArea dataOnly="0" labelOnly="1" fieldPosition="0">
        <references count="6">
          <reference field="0" count="0" selected="0"/>
          <reference field="1" count="1" selected="0">
            <x v="0"/>
          </reference>
          <reference field="2" count="1" selected="0">
            <x v="0"/>
          </reference>
          <reference field="8" count="1" selected="0">
            <x v="0"/>
          </reference>
          <reference field="9" count="1" selected="0">
            <x v="0"/>
          </reference>
          <reference field="10" count="1">
            <x v="0"/>
          </reference>
        </references>
      </pivotArea>
    </format>
    <format dxfId="625">
      <pivotArea dataOnly="0" labelOnly="1" fieldPosition="0">
        <references count="6">
          <reference field="0" count="0" selected="0"/>
          <reference field="1" count="1" selected="0">
            <x v="0"/>
          </reference>
          <reference field="2" count="1" selected="0">
            <x v="1"/>
          </reference>
          <reference field="8" count="1" selected="0">
            <x v="0"/>
          </reference>
          <reference field="9" count="1" selected="0">
            <x v="0"/>
          </reference>
          <reference field="10" count="1">
            <x v="0"/>
          </reference>
        </references>
      </pivotArea>
    </format>
    <format dxfId="624">
      <pivotArea dataOnly="0" labelOnly="1" fieldPosition="0">
        <references count="6">
          <reference field="0" count="0" selected="0"/>
          <reference field="1" count="1" selected="0">
            <x v="1"/>
          </reference>
          <reference field="2" count="1" selected="0">
            <x v="2"/>
          </reference>
          <reference field="8" count="1" selected="0">
            <x v="0"/>
          </reference>
          <reference field="9" count="1" selected="0">
            <x v="0"/>
          </reference>
          <reference field="10" count="1">
            <x v="0"/>
          </reference>
        </references>
      </pivotArea>
    </format>
    <format dxfId="623">
      <pivotArea dataOnly="0" labelOnly="1" fieldPosition="0">
        <references count="6">
          <reference field="0" count="0" selected="0"/>
          <reference field="1" count="1" selected="0">
            <x v="1"/>
          </reference>
          <reference field="2" count="1" selected="0">
            <x v="2"/>
          </reference>
          <reference field="8" count="1" selected="0">
            <x v="1"/>
          </reference>
          <reference field="9" count="1" selected="0">
            <x v="1"/>
          </reference>
          <reference field="10" count="1">
            <x v="1"/>
          </reference>
        </references>
      </pivotArea>
    </format>
    <format dxfId="622">
      <pivotArea dataOnly="0" labelOnly="1" fieldPosition="0">
        <references count="6">
          <reference field="0" count="0" selected="0"/>
          <reference field="1" count="1" selected="0">
            <x v="1"/>
          </reference>
          <reference field="2" count="1" selected="0">
            <x v="3"/>
          </reference>
          <reference field="8" count="1" selected="0">
            <x v="0"/>
          </reference>
          <reference field="9" count="1" selected="0">
            <x v="0"/>
          </reference>
          <reference field="10" count="1">
            <x v="0"/>
          </reference>
        </references>
      </pivotArea>
    </format>
    <format dxfId="621">
      <pivotArea dataOnly="0" labelOnly="1" fieldPosition="0">
        <references count="6">
          <reference field="0" count="0" selected="0"/>
          <reference field="1" count="1" selected="0">
            <x v="1"/>
          </reference>
          <reference field="2" count="1" selected="0">
            <x v="3"/>
          </reference>
          <reference field="8" count="1" selected="0">
            <x v="1"/>
          </reference>
          <reference field="9" count="1" selected="0">
            <x v="1"/>
          </reference>
          <reference field="10" count="1">
            <x v="2"/>
          </reference>
        </references>
      </pivotArea>
    </format>
    <format dxfId="620">
      <pivotArea dataOnly="0" labelOnly="1" fieldPosition="0">
        <references count="6">
          <reference field="0" count="0" selected="0"/>
          <reference field="1" count="1" selected="0">
            <x v="2"/>
          </reference>
          <reference field="2" count="1" selected="0">
            <x v="4"/>
          </reference>
          <reference field="8" count="1" selected="0">
            <x v="1"/>
          </reference>
          <reference field="9" count="1" selected="0">
            <x v="1"/>
          </reference>
          <reference field="10" count="1">
            <x v="1"/>
          </reference>
        </references>
      </pivotArea>
    </format>
    <format dxfId="619">
      <pivotArea dataOnly="0" labelOnly="1" fieldPosition="0">
        <references count="6">
          <reference field="0" count="0" selected="0"/>
          <reference field="1" count="1" selected="0">
            <x v="3"/>
          </reference>
          <reference field="2" count="1" selected="0">
            <x v="5"/>
          </reference>
          <reference field="8" count="1" selected="0">
            <x v="1"/>
          </reference>
          <reference field="9" count="1" selected="0">
            <x v="1"/>
          </reference>
          <reference field="10" count="2">
            <x v="1"/>
            <x v="2"/>
          </reference>
        </references>
      </pivotArea>
    </format>
    <format dxfId="618">
      <pivotArea dataOnly="0" labelOnly="1" fieldPosition="0">
        <references count="6">
          <reference field="0" count="0" selected="0"/>
          <reference field="1" count="1" selected="0">
            <x v="3"/>
          </reference>
          <reference field="2" count="1" selected="0">
            <x v="6"/>
          </reference>
          <reference field="8" count="1" selected="0">
            <x v="1"/>
          </reference>
          <reference field="9" count="1" selected="0">
            <x v="1"/>
          </reference>
          <reference field="10" count="1">
            <x v="2"/>
          </reference>
        </references>
      </pivotArea>
    </format>
    <format dxfId="617">
      <pivotArea dataOnly="0" labelOnly="1" fieldPosition="0">
        <references count="7">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x v="0"/>
          </reference>
        </references>
      </pivotArea>
    </format>
    <format dxfId="616">
      <pivotArea dataOnly="0" labelOnly="1" fieldPosition="0">
        <references count="7">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x v="0"/>
          </reference>
        </references>
      </pivotArea>
    </format>
    <format dxfId="615">
      <pivotArea dataOnly="0" labelOnly="1" fieldPosition="0">
        <references count="7">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x v="0"/>
          </reference>
        </references>
      </pivotArea>
    </format>
    <format dxfId="614">
      <pivotArea dataOnly="0" labelOnly="1" fieldPosition="0">
        <references count="7">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x v="1"/>
          </reference>
        </references>
      </pivotArea>
    </format>
    <format dxfId="613">
      <pivotArea dataOnly="0" labelOnly="1" fieldPosition="0">
        <references count="7">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x v="0"/>
          </reference>
        </references>
      </pivotArea>
    </format>
    <format dxfId="612">
      <pivotArea dataOnly="0" labelOnly="1" fieldPosition="0">
        <references count="7">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x v="2"/>
          </reference>
        </references>
      </pivotArea>
    </format>
    <format dxfId="611">
      <pivotArea dataOnly="0" labelOnly="1" fieldPosition="0">
        <references count="7">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x v="3"/>
          </reference>
        </references>
      </pivotArea>
    </format>
    <format dxfId="610">
      <pivotArea dataOnly="0" labelOnly="1" fieldPosition="0">
        <references count="7">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x v="4"/>
          </reference>
        </references>
      </pivotArea>
    </format>
    <format dxfId="609">
      <pivotArea dataOnly="0" labelOnly="1" fieldPosition="0">
        <references count="7">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x v="1"/>
          </reference>
        </references>
      </pivotArea>
    </format>
    <format dxfId="608">
      <pivotArea dataOnly="0" labelOnly="1" fieldPosition="0">
        <references count="7">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2">
            <x v="2"/>
            <x v="4"/>
          </reference>
        </references>
      </pivotArea>
    </format>
    <format dxfId="607">
      <pivotArea dataOnly="0" labelOnly="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606">
      <pivotArea dataOnly="0" labelOnly="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605">
      <pivotArea dataOnly="0" labelOnly="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604">
      <pivotArea dataOnly="0" labelOnly="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603">
      <pivotArea dataOnly="0" labelOnly="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602">
      <pivotArea dataOnly="0" labelOnly="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601">
      <pivotArea dataOnly="0" labelOnly="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2">
            <x v="6"/>
            <x v="7"/>
          </reference>
        </references>
      </pivotArea>
    </format>
    <format dxfId="600">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599">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598">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597">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596">
      <pivotArea dataOnly="0" labelOnly="1" fieldPosition="0">
        <references count="9">
          <reference field="0" count="0" selected="0"/>
          <reference field="1" count="1" selected="0">
            <x v="0"/>
          </reference>
          <reference field="2" count="1" selected="0">
            <x v="0"/>
          </reference>
          <reference field="4"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s>
      </pivotArea>
    </format>
    <format dxfId="595">
      <pivotArea dataOnly="0" labelOnly="1" fieldPosition="0">
        <references count="9">
          <reference field="0" count="0" selected="0"/>
          <reference field="1" count="1" selected="0">
            <x v="0"/>
          </reference>
          <reference field="2" count="1" selected="0">
            <x v="1"/>
          </reference>
          <reference field="4" count="2">
            <x v="1"/>
            <x v="2"/>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594">
      <pivotArea dataOnly="0" labelOnly="1" fieldPosition="0">
        <references count="9">
          <reference field="0" count="0" selected="0"/>
          <reference field="1" count="1" selected="0">
            <x v="1"/>
          </reference>
          <reference field="2" count="1" selected="0">
            <x v="2"/>
          </reference>
          <reference field="4" count="1">
            <x v="3"/>
          </reference>
          <reference field="8" count="1" selected="0">
            <x v="0"/>
          </reference>
          <reference field="9" count="1" selected="0">
            <x v="0"/>
          </reference>
          <reference field="10" count="1" selected="0">
            <x v="0"/>
          </reference>
          <reference field="11" count="1" selected="0">
            <x v="0"/>
          </reference>
          <reference field="12" count="1" selected="0">
            <x v="2"/>
          </reference>
        </references>
      </pivotArea>
    </format>
    <format dxfId="593">
      <pivotArea dataOnly="0" labelOnly="1" fieldPosition="0">
        <references count="9">
          <reference field="0" count="0" selected="0"/>
          <reference field="1" count="1" selected="0">
            <x v="1"/>
          </reference>
          <reference field="2" count="1" selected="0">
            <x v="2"/>
          </reference>
          <reference field="4" count="1">
            <x v="4"/>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592">
      <pivotArea dataOnly="0" labelOnly="1" fieldPosition="0">
        <references count="9">
          <reference field="0" count="0" selected="0"/>
          <reference field="1" count="1" selected="0">
            <x v="1"/>
          </reference>
          <reference field="2" count="1" selected="0">
            <x v="3"/>
          </reference>
          <reference field="4" count="1">
            <x v="5"/>
          </reference>
          <reference field="8" count="1" selected="0">
            <x v="0"/>
          </reference>
          <reference field="9" count="1" selected="0">
            <x v="0"/>
          </reference>
          <reference field="10" count="1" selected="0">
            <x v="0"/>
          </reference>
          <reference field="11" count="1" selected="0">
            <x v="0"/>
          </reference>
          <reference field="12" count="1" selected="0">
            <x v="4"/>
          </reference>
        </references>
      </pivotArea>
    </format>
    <format dxfId="591">
      <pivotArea dataOnly="0" labelOnly="1" fieldPosition="0">
        <references count="9">
          <reference field="0" count="0" selected="0"/>
          <reference field="1" count="1" selected="0">
            <x v="1"/>
          </reference>
          <reference field="2" count="1" selected="0">
            <x v="3"/>
          </reference>
          <reference field="4" count="1">
            <x v="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590">
      <pivotArea dataOnly="0" labelOnly="1" fieldPosition="0">
        <references count="9">
          <reference field="0" count="0" selected="0"/>
          <reference field="1" count="1" selected="0">
            <x v="2"/>
          </reference>
          <reference field="2" count="1" selected="0">
            <x v="4"/>
          </reference>
          <reference field="4" count="1">
            <x v="7"/>
          </reference>
          <reference field="8" count="1" selected="0">
            <x v="1"/>
          </reference>
          <reference field="9" count="1" selected="0">
            <x v="1"/>
          </reference>
          <reference field="10" count="1" selected="0">
            <x v="1"/>
          </reference>
          <reference field="11" count="1" selected="0">
            <x v="3"/>
          </reference>
          <reference field="12" count="1" selected="0">
            <x v="6"/>
          </reference>
        </references>
      </pivotArea>
    </format>
    <format dxfId="589">
      <pivotArea dataOnly="0" labelOnly="1" fieldPosition="0">
        <references count="9">
          <reference field="0" count="0" selected="0"/>
          <reference field="1" count="1" selected="0">
            <x v="2"/>
          </reference>
          <reference field="2" count="1" selected="0">
            <x v="4"/>
          </reference>
          <reference field="4" count="1">
            <x v="8"/>
          </reference>
          <reference field="8" count="1" selected="0">
            <x v="1"/>
          </reference>
          <reference field="9" count="1" selected="0">
            <x v="1"/>
          </reference>
          <reference field="10" count="1" selected="0">
            <x v="1"/>
          </reference>
          <reference field="11" count="1" selected="0">
            <x v="3"/>
          </reference>
          <reference field="12" count="1" selected="0">
            <x v="7"/>
          </reference>
        </references>
      </pivotArea>
    </format>
    <format dxfId="588">
      <pivotArea dataOnly="0" labelOnly="1" fieldPosition="0">
        <references count="9">
          <reference field="0" count="0" selected="0"/>
          <reference field="1" count="1" selected="0">
            <x v="3"/>
          </reference>
          <reference field="2" count="1" selected="0">
            <x v="5"/>
          </reference>
          <reference field="4" count="1">
            <x v="9"/>
          </reference>
          <reference field="8" count="1" selected="0">
            <x v="1"/>
          </reference>
          <reference field="9" count="1" selected="0">
            <x v="1"/>
          </reference>
          <reference field="10" count="1" selected="0">
            <x v="2"/>
          </reference>
          <reference field="11" count="1" selected="0">
            <x v="4"/>
          </reference>
          <reference field="12" count="1" selected="0">
            <x v="8"/>
          </reference>
        </references>
      </pivotArea>
    </format>
    <format dxfId="587">
      <pivotArea dataOnly="0" labelOnly="1" fieldPosition="0">
        <references count="9">
          <reference field="0" count="0" selected="0"/>
          <reference field="1" count="1" selected="0">
            <x v="3"/>
          </reference>
          <reference field="2" count="1" selected="0">
            <x v="5"/>
          </reference>
          <reference field="4" count="4">
            <x v="10"/>
            <x v="11"/>
            <x v="12"/>
            <x v="13"/>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586">
      <pivotArea dataOnly="0" labelOnly="1" fieldPosition="0">
        <references count="9">
          <reference field="0" count="0" selected="0"/>
          <reference field="1" count="1" selected="0">
            <x v="3"/>
          </reference>
          <reference field="2" count="1" selected="0">
            <x v="6"/>
          </reference>
          <reference field="4" count="4">
            <x v="14"/>
            <x v="15"/>
            <x v="16"/>
            <x v="17"/>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585">
      <pivotArea dataOnly="0" labelOnly="1" fieldPosition="0">
        <references count="9">
          <reference field="0" count="0" selected="0"/>
          <reference field="1" count="1" selected="0">
            <x v="3"/>
          </reference>
          <reference field="2" count="1" selected="0">
            <x v="6"/>
          </reference>
          <reference field="4" count="2">
            <x v="18"/>
            <x v="19"/>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584">
      <pivotArea dataOnly="0" labelOnly="1" fieldPosition="0">
        <references count="10">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2">
            <x v="0"/>
            <x v="1"/>
          </reference>
        </references>
      </pivotArea>
    </format>
    <format dxfId="583">
      <pivotArea dataOnly="0" labelOnly="1" fieldPosition="0">
        <references count="10">
          <reference field="0" count="0" selected="0"/>
          <reference field="1" count="1" selected="0">
            <x v="0"/>
          </reference>
          <reference field="2" count="1" selected="0">
            <x v="1"/>
          </reference>
          <reference field="4" count="1" selected="0">
            <x v="1"/>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x v="0"/>
          </reference>
        </references>
      </pivotArea>
    </format>
    <format dxfId="582">
      <pivotArea dataOnly="0" labelOnly="1" fieldPosition="0">
        <references count="10">
          <reference field="0" count="0" selected="0"/>
          <reference field="1" count="1" selected="0">
            <x v="0"/>
          </reference>
          <reference field="2" count="1" selected="0">
            <x v="1"/>
          </reference>
          <reference field="4" count="1" selected="0">
            <x v="2"/>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x v="0"/>
          </reference>
        </references>
      </pivotArea>
    </format>
    <format dxfId="581">
      <pivotArea dataOnly="0" labelOnly="1" fieldPosition="0">
        <references count="10">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2">
            <x v="0"/>
            <x v="1"/>
          </reference>
        </references>
      </pivotArea>
    </format>
    <format dxfId="580">
      <pivotArea dataOnly="0" labelOnly="1" fieldPosition="0">
        <references count="10">
          <reference field="0" count="0" selected="0"/>
          <reference field="1" count="1" selected="0">
            <x v="1"/>
          </reference>
          <reference field="2" count="1" selected="0">
            <x v="2"/>
          </reference>
          <reference field="4" count="1" selected="0">
            <x v="4"/>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1"/>
          </reference>
        </references>
      </pivotArea>
    </format>
    <format dxfId="579">
      <pivotArea dataOnly="0" labelOnly="1" fieldPosition="0">
        <references count="10">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2">
            <x v="0"/>
            <x v="1"/>
          </reference>
        </references>
      </pivotArea>
    </format>
    <format dxfId="578">
      <pivotArea dataOnly="0" labelOnly="1" fieldPosition="0">
        <references count="10">
          <reference field="0" count="0" selected="0"/>
          <reference field="1" count="1" selected="0">
            <x v="1"/>
          </reference>
          <reference field="2" count="1" selected="0">
            <x v="3"/>
          </reference>
          <reference field="4" count="1" selected="0">
            <x v="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577">
      <pivotArea dataOnly="0" labelOnly="1" fieldPosition="0">
        <references count="10">
          <reference field="0" count="0" selected="0"/>
          <reference field="1" count="1" selected="0">
            <x v="2"/>
          </reference>
          <reference field="2" count="1" selected="0">
            <x v="4"/>
          </reference>
          <reference field="4" count="1" selected="0">
            <x v="7"/>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x v="2"/>
          </reference>
        </references>
      </pivotArea>
    </format>
    <format dxfId="576">
      <pivotArea dataOnly="0" labelOnly="1" fieldPosition="0">
        <references count="10">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2">
            <x v="0"/>
            <x v="1"/>
          </reference>
        </references>
      </pivotArea>
    </format>
    <format dxfId="575">
      <pivotArea dataOnly="0" labelOnly="1" fieldPosition="0">
        <references count="10">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0">
            <x v="3"/>
            <x v="4"/>
            <x v="5"/>
            <x v="6"/>
            <x v="7"/>
            <x v="8"/>
            <x v="9"/>
            <x v="10"/>
            <x v="11"/>
            <x v="12"/>
          </reference>
        </references>
      </pivotArea>
    </format>
    <format dxfId="574">
      <pivotArea dataOnly="0" labelOnly="1" fieldPosition="0">
        <references count="10">
          <reference field="0" count="0" selected="0"/>
          <reference field="1" count="1" selected="0">
            <x v="3"/>
          </reference>
          <reference field="2" count="1" selected="0">
            <x v="5"/>
          </reference>
          <reference field="4" count="1" selected="0">
            <x v="1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1"/>
          </reference>
        </references>
      </pivotArea>
    </format>
    <format dxfId="573">
      <pivotArea dataOnly="0" labelOnly="1" fieldPosition="0">
        <references count="10">
          <reference field="0" count="0" selected="0"/>
          <reference field="1" count="1" selected="0">
            <x v="3"/>
          </reference>
          <reference field="2" count="1" selected="0">
            <x v="5"/>
          </reference>
          <reference field="4" count="1" selected="0">
            <x v="11"/>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0"/>
          </reference>
        </references>
      </pivotArea>
    </format>
    <format dxfId="572">
      <pivotArea dataOnly="0" labelOnly="1" fieldPosition="0">
        <references count="10">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2">
            <x v="0"/>
            <x v="1"/>
          </reference>
        </references>
      </pivotArea>
    </format>
    <format dxfId="571">
      <pivotArea dataOnly="0" labelOnly="1" fieldPosition="0">
        <references count="10">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2">
            <x v="0"/>
            <x v="1"/>
          </reference>
        </references>
      </pivotArea>
    </format>
    <format dxfId="570">
      <pivotArea dataOnly="0" labelOnly="1" fieldPosition="0">
        <references count="10">
          <reference field="0" count="0" selected="0"/>
          <reference field="1" count="1" selected="0">
            <x v="3"/>
          </reference>
          <reference field="2" count="1" selected="0">
            <x v="6"/>
          </reference>
          <reference field="4" count="1" selected="0">
            <x v="14"/>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569">
      <pivotArea dataOnly="0" labelOnly="1" fieldPosition="0">
        <references count="10">
          <reference field="0" count="0" selected="0"/>
          <reference field="1" count="1" selected="0">
            <x v="3"/>
          </reference>
          <reference field="2" count="1" selected="0">
            <x v="6"/>
          </reference>
          <reference field="4" count="1" selected="0">
            <x v="15"/>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568">
      <pivotArea dataOnly="0" labelOnly="1" fieldPosition="0">
        <references count="10">
          <reference field="0" count="0" selected="0"/>
          <reference field="1" count="1" selected="0">
            <x v="3"/>
          </reference>
          <reference field="2" count="1" selected="0">
            <x v="6"/>
          </reference>
          <reference field="4" count="1" selected="0">
            <x v="1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567">
      <pivotArea dataOnly="0" labelOnly="1" fieldPosition="0">
        <references count="10">
          <reference field="0" count="0" selected="0"/>
          <reference field="1" count="1" selected="0">
            <x v="3"/>
          </reference>
          <reference field="2" count="1" selected="0">
            <x v="6"/>
          </reference>
          <reference field="4" count="1" selected="0">
            <x v="17"/>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566">
      <pivotArea dataOnly="0" labelOnly="1" fieldPosition="0">
        <references count="10">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2">
            <x v="13"/>
            <x v="14"/>
          </reference>
        </references>
      </pivotArea>
    </format>
    <format dxfId="565">
      <pivotArea dataOnly="0" labelOnly="1" fieldPosition="0">
        <references count="10">
          <reference field="0" count="0" selected="0"/>
          <reference field="1" count="1" selected="0">
            <x v="3"/>
          </reference>
          <reference field="2" count="1" selected="0">
            <x v="6"/>
          </reference>
          <reference field="4" count="1" selected="0">
            <x v="19"/>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x v="15"/>
          </reference>
        </references>
      </pivotArea>
    </format>
    <format dxfId="564">
      <pivotArea dataOnly="0" labelOnly="1" fieldPosition="0">
        <references count="11">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4">
            <x v="0"/>
            <x v="1"/>
            <x v="2"/>
            <x v="3"/>
          </reference>
        </references>
      </pivotArea>
    </format>
    <format dxfId="563">
      <pivotArea dataOnly="0" labelOnly="1" fieldPosition="0">
        <references count="11">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1"/>
          </reference>
          <reference field="14" count="1">
            <x v="4"/>
          </reference>
        </references>
      </pivotArea>
    </format>
    <format dxfId="562">
      <pivotArea dataOnly="0" labelOnly="1" fieldPosition="0">
        <references count="11">
          <reference field="0" count="0" selected="0"/>
          <reference field="1" count="1" selected="0">
            <x v="0"/>
          </reference>
          <reference field="2" count="1" selected="0">
            <x v="1"/>
          </reference>
          <reference field="4" count="1" selected="0">
            <x v="1"/>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x v="5"/>
          </reference>
        </references>
      </pivotArea>
    </format>
    <format dxfId="561">
      <pivotArea dataOnly="0" labelOnly="1" fieldPosition="0">
        <references count="11">
          <reference field="0" count="0" selected="0"/>
          <reference field="1" count="1" selected="0">
            <x v="0"/>
          </reference>
          <reference field="2" count="1" selected="0">
            <x v="1"/>
          </reference>
          <reference field="4" count="1" selected="0">
            <x v="2"/>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2">
            <x v="6"/>
            <x v="7"/>
          </reference>
        </references>
      </pivotArea>
    </format>
    <format dxfId="560">
      <pivotArea dataOnly="0" labelOnly="1" fieldPosition="0">
        <references count="11">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0"/>
          </reference>
          <reference field="14" count="1">
            <x v="8"/>
          </reference>
        </references>
      </pivotArea>
    </format>
    <format dxfId="559">
      <pivotArea dataOnly="0" labelOnly="1" fieldPosition="0">
        <references count="11">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1"/>
          </reference>
          <reference field="14" count="1">
            <x v="9"/>
          </reference>
        </references>
      </pivotArea>
    </format>
    <format dxfId="558">
      <pivotArea dataOnly="0" labelOnly="1" fieldPosition="0">
        <references count="11">
          <reference field="0" count="0" selected="0"/>
          <reference field="1" count="1" selected="0">
            <x v="1"/>
          </reference>
          <reference field="2" count="1" selected="0">
            <x v="2"/>
          </reference>
          <reference field="4" count="1" selected="0">
            <x v="4"/>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10"/>
          </reference>
        </references>
      </pivotArea>
    </format>
    <format dxfId="557">
      <pivotArea dataOnly="0" labelOnly="1" fieldPosition="0">
        <references count="11">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0"/>
          </reference>
          <reference field="14" count="1">
            <x v="11"/>
          </reference>
        </references>
      </pivotArea>
    </format>
    <format dxfId="556">
      <pivotArea dataOnly="0" labelOnly="1" fieldPosition="0">
        <references count="11">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1"/>
          </reference>
          <reference field="14" count="1">
            <x v="12"/>
          </reference>
        </references>
      </pivotArea>
    </format>
    <format dxfId="555">
      <pivotArea dataOnly="0" labelOnly="1" fieldPosition="0">
        <references count="11">
          <reference field="0" count="0" selected="0"/>
          <reference field="1" count="1" selected="0">
            <x v="1"/>
          </reference>
          <reference field="2" count="1" selected="0">
            <x v="3"/>
          </reference>
          <reference field="4" count="1" selected="0">
            <x v="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13"/>
          </reference>
        </references>
      </pivotArea>
    </format>
    <format dxfId="554">
      <pivotArea dataOnly="0" labelOnly="1" fieldPosition="0">
        <references count="11">
          <reference field="0" count="0" selected="0"/>
          <reference field="1" count="1" selected="0">
            <x v="2"/>
          </reference>
          <reference field="2" count="1" selected="0">
            <x v="4"/>
          </reference>
          <reference field="4" count="1" selected="0">
            <x v="7"/>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selected="0">
            <x v="2"/>
          </reference>
          <reference field="14" count="1">
            <x v="14"/>
          </reference>
        </references>
      </pivotArea>
    </format>
    <format dxfId="553">
      <pivotArea dataOnly="0" labelOnly="1" fieldPosition="0">
        <references count="11">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0"/>
          </reference>
          <reference field="14" count="1">
            <x v="15"/>
          </reference>
        </references>
      </pivotArea>
    </format>
    <format dxfId="552">
      <pivotArea dataOnly="0" labelOnly="1" fieldPosition="0">
        <references count="11">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1"/>
          </reference>
          <reference field="14" count="1">
            <x v="16"/>
          </reference>
        </references>
      </pivotArea>
    </format>
    <format dxfId="551">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3"/>
          </reference>
          <reference field="14" count="1">
            <x v="17"/>
          </reference>
        </references>
      </pivotArea>
    </format>
    <format dxfId="550">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4"/>
          </reference>
          <reference field="14" count="1">
            <x v="18"/>
          </reference>
        </references>
      </pivotArea>
    </format>
    <format dxfId="549">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5"/>
          </reference>
          <reference field="14" count="1">
            <x v="19"/>
          </reference>
        </references>
      </pivotArea>
    </format>
    <format dxfId="548">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6"/>
          </reference>
          <reference field="14" count="1">
            <x v="20"/>
          </reference>
        </references>
      </pivotArea>
    </format>
    <format dxfId="547">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7"/>
          </reference>
          <reference field="14" count="1">
            <x v="21"/>
          </reference>
        </references>
      </pivotArea>
    </format>
    <format dxfId="546">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8"/>
          </reference>
          <reference field="14" count="1">
            <x v="22"/>
          </reference>
        </references>
      </pivotArea>
    </format>
    <format dxfId="545">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9"/>
          </reference>
          <reference field="14" count="1">
            <x v="23"/>
          </reference>
        </references>
      </pivotArea>
    </format>
    <format dxfId="544">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0"/>
          </reference>
          <reference field="14" count="1">
            <x v="24"/>
          </reference>
        </references>
      </pivotArea>
    </format>
    <format dxfId="543">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1"/>
          </reference>
          <reference field="14" count="1">
            <x v="25"/>
          </reference>
        </references>
      </pivotArea>
    </format>
    <format dxfId="542">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2"/>
          </reference>
          <reference field="14" count="1">
            <x v="26"/>
          </reference>
        </references>
      </pivotArea>
    </format>
    <format dxfId="541">
      <pivotArea dataOnly="0" labelOnly="1" fieldPosition="0">
        <references count="11">
          <reference field="0" count="0" selected="0"/>
          <reference field="1" count="1" selected="0">
            <x v="3"/>
          </reference>
          <reference field="2" count="1" selected="0">
            <x v="5"/>
          </reference>
          <reference field="4" count="1" selected="0">
            <x v="1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27"/>
          </reference>
        </references>
      </pivotArea>
    </format>
    <format dxfId="540">
      <pivotArea dataOnly="0" labelOnly="1" fieldPosition="0">
        <references count="11">
          <reference field="0" count="0" selected="0"/>
          <reference field="1" count="1" selected="0">
            <x v="3"/>
          </reference>
          <reference field="2" count="1" selected="0">
            <x v="5"/>
          </reference>
          <reference field="4" count="1" selected="0">
            <x v="11"/>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3">
            <x v="28"/>
            <x v="29"/>
            <x v="30"/>
          </reference>
        </references>
      </pivotArea>
    </format>
    <format dxfId="539">
      <pivotArea dataOnly="0" labelOnly="1" fieldPosition="0">
        <references count="11">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3">
            <x v="31"/>
            <x v="32"/>
            <x v="33"/>
          </reference>
        </references>
      </pivotArea>
    </format>
    <format dxfId="538">
      <pivotArea dataOnly="0" labelOnly="1" fieldPosition="0">
        <references count="11">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34"/>
          </reference>
        </references>
      </pivotArea>
    </format>
    <format dxfId="537">
      <pivotArea dataOnly="0" labelOnly="1" fieldPosition="0">
        <references count="11">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4">
            <x v="35"/>
            <x v="36"/>
            <x v="37"/>
            <x v="38"/>
          </reference>
        </references>
      </pivotArea>
    </format>
    <format dxfId="536">
      <pivotArea dataOnly="0" labelOnly="1" fieldPosition="0">
        <references count="11">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39"/>
          </reference>
        </references>
      </pivotArea>
    </format>
    <format dxfId="535">
      <pivotArea dataOnly="0" labelOnly="1" fieldPosition="0">
        <references count="11">
          <reference field="0" count="0" selected="0"/>
          <reference field="1" count="1" selected="0">
            <x v="3"/>
          </reference>
          <reference field="2" count="1" selected="0">
            <x v="6"/>
          </reference>
          <reference field="4" count="1" selected="0">
            <x v="14"/>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0"/>
          </reference>
        </references>
      </pivotArea>
    </format>
    <format dxfId="534">
      <pivotArea dataOnly="0" labelOnly="1" fieldPosition="0">
        <references count="11">
          <reference field="0" count="0" selected="0"/>
          <reference field="1" count="1" selected="0">
            <x v="3"/>
          </reference>
          <reference field="2" count="1" selected="0">
            <x v="6"/>
          </reference>
          <reference field="4" count="1" selected="0">
            <x v="15"/>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1"/>
          </reference>
        </references>
      </pivotArea>
    </format>
    <format dxfId="533">
      <pivotArea dataOnly="0" labelOnly="1" fieldPosition="0">
        <references count="11">
          <reference field="0" count="0" selected="0"/>
          <reference field="1" count="1" selected="0">
            <x v="3"/>
          </reference>
          <reference field="2" count="1" selected="0">
            <x v="6"/>
          </reference>
          <reference field="4" count="1" selected="0">
            <x v="1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2"/>
          </reference>
        </references>
      </pivotArea>
    </format>
    <format dxfId="532">
      <pivotArea dataOnly="0" labelOnly="1" fieldPosition="0">
        <references count="11">
          <reference field="0" count="0" selected="0"/>
          <reference field="1" count="1" selected="0">
            <x v="3"/>
          </reference>
          <reference field="2" count="1" selected="0">
            <x v="6"/>
          </reference>
          <reference field="4" count="1" selected="0">
            <x v="17"/>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3"/>
          </reference>
        </references>
      </pivotArea>
    </format>
    <format dxfId="531">
      <pivotArea dataOnly="0" labelOnly="1" fieldPosition="0">
        <references count="11">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6">
            <x v="44"/>
            <x v="45"/>
            <x v="46"/>
            <x v="47"/>
            <x v="48"/>
            <x v="49"/>
          </reference>
        </references>
      </pivotArea>
    </format>
    <format dxfId="530">
      <pivotArea dataOnly="0" labelOnly="1" fieldPosition="0">
        <references count="11">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2">
            <x v="50"/>
            <x v="51"/>
          </reference>
        </references>
      </pivotArea>
    </format>
    <format dxfId="529">
      <pivotArea dataOnly="0" labelOnly="1" fieldPosition="0">
        <references count="11">
          <reference field="0" count="0" selected="0"/>
          <reference field="1" count="1" selected="0">
            <x v="3"/>
          </reference>
          <reference field="2" count="1" selected="0">
            <x v="6"/>
          </reference>
          <reference field="4" count="1" selected="0">
            <x v="19"/>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5"/>
          </reference>
          <reference field="14" count="1">
            <x v="52"/>
          </reference>
        </references>
      </pivotArea>
    </format>
    <format dxfId="528">
      <pivotArea dataOnly="0" labelOnly="1" fieldPosition="0">
        <references count="1">
          <reference field="7" count="0"/>
        </references>
      </pivotArea>
    </format>
    <format dxfId="527">
      <pivotArea dataOnly="0" labelOnly="1" grandCol="1" outline="0" fieldPosition="0"/>
    </format>
    <format dxfId="526">
      <pivotArea type="all" dataOnly="0" outline="0" fieldPosition="0"/>
    </format>
    <format dxfId="525">
      <pivotArea outline="0" collapsedLevelsAreSubtotals="1" fieldPosition="0"/>
    </format>
    <format dxfId="524">
      <pivotArea type="origin" dataOnly="0" labelOnly="1" outline="0" fieldPosition="0"/>
    </format>
    <format dxfId="523">
      <pivotArea field="7" type="button" dataOnly="0" labelOnly="1" outline="0" axis="axisCol" fieldPosition="0"/>
    </format>
    <format dxfId="522">
      <pivotArea field="6" type="button" dataOnly="0" labelOnly="1" outline="0" axis="axisCol" fieldPosition="1"/>
    </format>
    <format dxfId="521">
      <pivotArea type="topRight" dataOnly="0" labelOnly="1" outline="0" fieldPosition="0"/>
    </format>
    <format dxfId="520">
      <pivotArea field="0" type="button" dataOnly="0" labelOnly="1" outline="0" axis="axisRow" fieldPosition="0"/>
    </format>
    <format dxfId="519">
      <pivotArea dataOnly="0" labelOnly="1" fieldPosition="0">
        <references count="1">
          <reference field="0" count="0"/>
        </references>
      </pivotArea>
    </format>
    <format dxfId="518">
      <pivotArea dataOnly="0" labelOnly="1" grandRow="1" outline="0" fieldPosition="0"/>
    </format>
    <format dxfId="517">
      <pivotArea dataOnly="0" labelOnly="1" fieldPosition="0">
        <references count="2">
          <reference field="0" count="0" selected="0"/>
          <reference field="1" count="0"/>
        </references>
      </pivotArea>
    </format>
    <format dxfId="516">
      <pivotArea dataOnly="0" labelOnly="1" fieldPosition="0">
        <references count="3">
          <reference field="0" count="0" selected="0"/>
          <reference field="1" count="1" selected="0">
            <x v="0"/>
          </reference>
          <reference field="2" count="2">
            <x v="0"/>
            <x v="1"/>
          </reference>
        </references>
      </pivotArea>
    </format>
    <format dxfId="515">
      <pivotArea dataOnly="0" labelOnly="1" fieldPosition="0">
        <references count="3">
          <reference field="0" count="0" selected="0"/>
          <reference field="1" count="1" selected="0">
            <x v="1"/>
          </reference>
          <reference field="2" count="2">
            <x v="2"/>
            <x v="3"/>
          </reference>
        </references>
      </pivotArea>
    </format>
    <format dxfId="514">
      <pivotArea dataOnly="0" labelOnly="1" fieldPosition="0">
        <references count="3">
          <reference field="0" count="0" selected="0"/>
          <reference field="1" count="1" selected="0">
            <x v="2"/>
          </reference>
          <reference field="2" count="1">
            <x v="4"/>
          </reference>
        </references>
      </pivotArea>
    </format>
    <format dxfId="513">
      <pivotArea dataOnly="0" labelOnly="1" fieldPosition="0">
        <references count="3">
          <reference field="0" count="0" selected="0"/>
          <reference field="1" count="1" selected="0">
            <x v="3"/>
          </reference>
          <reference field="2" count="2">
            <x v="5"/>
            <x v="6"/>
          </reference>
        </references>
      </pivotArea>
    </format>
    <format dxfId="512">
      <pivotArea dataOnly="0" labelOnly="1" fieldPosition="0">
        <references count="4">
          <reference field="0" count="0" selected="0"/>
          <reference field="1" count="1" selected="0">
            <x v="0"/>
          </reference>
          <reference field="2" count="1" selected="0">
            <x v="0"/>
          </reference>
          <reference field="8" count="1">
            <x v="0"/>
          </reference>
        </references>
      </pivotArea>
    </format>
    <format dxfId="511">
      <pivotArea dataOnly="0" labelOnly="1" fieldPosition="0">
        <references count="4">
          <reference field="0" count="0" selected="0"/>
          <reference field="1" count="1" selected="0">
            <x v="0"/>
          </reference>
          <reference field="2" count="1" selected="0">
            <x v="1"/>
          </reference>
          <reference field="8" count="1">
            <x v="0"/>
          </reference>
        </references>
      </pivotArea>
    </format>
    <format dxfId="510">
      <pivotArea dataOnly="0" labelOnly="1" fieldPosition="0">
        <references count="4">
          <reference field="0" count="0" selected="0"/>
          <reference field="1" count="1" selected="0">
            <x v="1"/>
          </reference>
          <reference field="2" count="1" selected="0">
            <x v="2"/>
          </reference>
          <reference field="8" count="0"/>
        </references>
      </pivotArea>
    </format>
    <format dxfId="509">
      <pivotArea dataOnly="0" labelOnly="1" fieldPosition="0">
        <references count="4">
          <reference field="0" count="0" selected="0"/>
          <reference field="1" count="1" selected="0">
            <x v="1"/>
          </reference>
          <reference field="2" count="1" selected="0">
            <x v="3"/>
          </reference>
          <reference field="8" count="0"/>
        </references>
      </pivotArea>
    </format>
    <format dxfId="508">
      <pivotArea dataOnly="0" labelOnly="1" fieldPosition="0">
        <references count="4">
          <reference field="0" count="0" selected="0"/>
          <reference field="1" count="1" selected="0">
            <x v="2"/>
          </reference>
          <reference field="2" count="1" selected="0">
            <x v="4"/>
          </reference>
          <reference field="8" count="1">
            <x v="1"/>
          </reference>
        </references>
      </pivotArea>
    </format>
    <format dxfId="507">
      <pivotArea dataOnly="0" labelOnly="1" fieldPosition="0">
        <references count="4">
          <reference field="0" count="0" selected="0"/>
          <reference field="1" count="1" selected="0">
            <x v="3"/>
          </reference>
          <reference field="2" count="1" selected="0">
            <x v="5"/>
          </reference>
          <reference field="8" count="1">
            <x v="1"/>
          </reference>
        </references>
      </pivotArea>
    </format>
    <format dxfId="506">
      <pivotArea dataOnly="0" labelOnly="1" fieldPosition="0">
        <references count="4">
          <reference field="0" count="0" selected="0"/>
          <reference field="1" count="1" selected="0">
            <x v="3"/>
          </reference>
          <reference field="2" count="1" selected="0">
            <x v="6"/>
          </reference>
          <reference field="8" count="1">
            <x v="1"/>
          </reference>
        </references>
      </pivotArea>
    </format>
    <format dxfId="505">
      <pivotArea dataOnly="0" labelOnly="1" fieldPosition="0">
        <references count="5">
          <reference field="0" count="0" selected="0"/>
          <reference field="1" count="1" selected="0">
            <x v="0"/>
          </reference>
          <reference field="2" count="1" selected="0">
            <x v="0"/>
          </reference>
          <reference field="8" count="1" selected="0">
            <x v="0"/>
          </reference>
          <reference field="9" count="1">
            <x v="0"/>
          </reference>
        </references>
      </pivotArea>
    </format>
    <format dxfId="504">
      <pivotArea dataOnly="0" labelOnly="1" fieldPosition="0">
        <references count="5">
          <reference field="0" count="0" selected="0"/>
          <reference field="1" count="1" selected="0">
            <x v="0"/>
          </reference>
          <reference field="2" count="1" selected="0">
            <x v="1"/>
          </reference>
          <reference field="8" count="1" selected="0">
            <x v="0"/>
          </reference>
          <reference field="9" count="1">
            <x v="0"/>
          </reference>
        </references>
      </pivotArea>
    </format>
    <format dxfId="503">
      <pivotArea dataOnly="0" labelOnly="1" fieldPosition="0">
        <references count="5">
          <reference field="0" count="0" selected="0"/>
          <reference field="1" count="1" selected="0">
            <x v="1"/>
          </reference>
          <reference field="2" count="1" selected="0">
            <x v="2"/>
          </reference>
          <reference field="8" count="1" selected="0">
            <x v="0"/>
          </reference>
          <reference field="9" count="1">
            <x v="0"/>
          </reference>
        </references>
      </pivotArea>
    </format>
    <format dxfId="502">
      <pivotArea dataOnly="0" labelOnly="1" fieldPosition="0">
        <references count="5">
          <reference field="0" count="0" selected="0"/>
          <reference field="1" count="1" selected="0">
            <x v="1"/>
          </reference>
          <reference field="2" count="1" selected="0">
            <x v="2"/>
          </reference>
          <reference field="8" count="1" selected="0">
            <x v="1"/>
          </reference>
          <reference field="9" count="1">
            <x v="1"/>
          </reference>
        </references>
      </pivotArea>
    </format>
    <format dxfId="501">
      <pivotArea dataOnly="0" labelOnly="1" fieldPosition="0">
        <references count="5">
          <reference field="0" count="0" selected="0"/>
          <reference field="1" count="1" selected="0">
            <x v="1"/>
          </reference>
          <reference field="2" count="1" selected="0">
            <x v="3"/>
          </reference>
          <reference field="8" count="1" selected="0">
            <x v="0"/>
          </reference>
          <reference field="9" count="1">
            <x v="0"/>
          </reference>
        </references>
      </pivotArea>
    </format>
    <format dxfId="500">
      <pivotArea dataOnly="0" labelOnly="1" fieldPosition="0">
        <references count="5">
          <reference field="0" count="0" selected="0"/>
          <reference field="1" count="1" selected="0">
            <x v="1"/>
          </reference>
          <reference field="2" count="1" selected="0">
            <x v="3"/>
          </reference>
          <reference field="8" count="1" selected="0">
            <x v="1"/>
          </reference>
          <reference field="9" count="1">
            <x v="1"/>
          </reference>
        </references>
      </pivotArea>
    </format>
    <format dxfId="499">
      <pivotArea dataOnly="0" labelOnly="1" fieldPosition="0">
        <references count="5">
          <reference field="0" count="0" selected="0"/>
          <reference field="1" count="1" selected="0">
            <x v="2"/>
          </reference>
          <reference field="2" count="1" selected="0">
            <x v="4"/>
          </reference>
          <reference field="8" count="1" selected="0">
            <x v="1"/>
          </reference>
          <reference field="9" count="1">
            <x v="1"/>
          </reference>
        </references>
      </pivotArea>
    </format>
    <format dxfId="498">
      <pivotArea dataOnly="0" labelOnly="1" fieldPosition="0">
        <references count="5">
          <reference field="0" count="0" selected="0"/>
          <reference field="1" count="1" selected="0">
            <x v="3"/>
          </reference>
          <reference field="2" count="1" selected="0">
            <x v="5"/>
          </reference>
          <reference field="8" count="1" selected="0">
            <x v="1"/>
          </reference>
          <reference field="9" count="1">
            <x v="1"/>
          </reference>
        </references>
      </pivotArea>
    </format>
    <format dxfId="497">
      <pivotArea dataOnly="0" labelOnly="1" fieldPosition="0">
        <references count="5">
          <reference field="0" count="0" selected="0"/>
          <reference field="1" count="1" selected="0">
            <x v="3"/>
          </reference>
          <reference field="2" count="1" selected="0">
            <x v="6"/>
          </reference>
          <reference field="8" count="1" selected="0">
            <x v="1"/>
          </reference>
          <reference field="9" count="1">
            <x v="1"/>
          </reference>
        </references>
      </pivotArea>
    </format>
    <format dxfId="496">
      <pivotArea dataOnly="0" labelOnly="1" fieldPosition="0">
        <references count="6">
          <reference field="0" count="0" selected="0"/>
          <reference field="1" count="1" selected="0">
            <x v="0"/>
          </reference>
          <reference field="2" count="1" selected="0">
            <x v="0"/>
          </reference>
          <reference field="8" count="1" selected="0">
            <x v="0"/>
          </reference>
          <reference field="9" count="1" selected="0">
            <x v="0"/>
          </reference>
          <reference field="10" count="1">
            <x v="0"/>
          </reference>
        </references>
      </pivotArea>
    </format>
    <format dxfId="495">
      <pivotArea dataOnly="0" labelOnly="1" fieldPosition="0">
        <references count="6">
          <reference field="0" count="0" selected="0"/>
          <reference field="1" count="1" selected="0">
            <x v="0"/>
          </reference>
          <reference field="2" count="1" selected="0">
            <x v="1"/>
          </reference>
          <reference field="8" count="1" selected="0">
            <x v="0"/>
          </reference>
          <reference field="9" count="1" selected="0">
            <x v="0"/>
          </reference>
          <reference field="10" count="1">
            <x v="0"/>
          </reference>
        </references>
      </pivotArea>
    </format>
    <format dxfId="494">
      <pivotArea dataOnly="0" labelOnly="1" fieldPosition="0">
        <references count="6">
          <reference field="0" count="0" selected="0"/>
          <reference field="1" count="1" selected="0">
            <x v="1"/>
          </reference>
          <reference field="2" count="1" selected="0">
            <x v="2"/>
          </reference>
          <reference field="8" count="1" selected="0">
            <x v="0"/>
          </reference>
          <reference field="9" count="1" selected="0">
            <x v="0"/>
          </reference>
          <reference field="10" count="1">
            <x v="0"/>
          </reference>
        </references>
      </pivotArea>
    </format>
    <format dxfId="493">
      <pivotArea dataOnly="0" labelOnly="1" fieldPosition="0">
        <references count="6">
          <reference field="0" count="0" selected="0"/>
          <reference field="1" count="1" selected="0">
            <x v="1"/>
          </reference>
          <reference field="2" count="1" selected="0">
            <x v="2"/>
          </reference>
          <reference field="8" count="1" selected="0">
            <x v="1"/>
          </reference>
          <reference field="9" count="1" selected="0">
            <x v="1"/>
          </reference>
          <reference field="10" count="1">
            <x v="1"/>
          </reference>
        </references>
      </pivotArea>
    </format>
    <format dxfId="492">
      <pivotArea dataOnly="0" labelOnly="1" fieldPosition="0">
        <references count="6">
          <reference field="0" count="0" selected="0"/>
          <reference field="1" count="1" selected="0">
            <x v="1"/>
          </reference>
          <reference field="2" count="1" selected="0">
            <x v="3"/>
          </reference>
          <reference field="8" count="1" selected="0">
            <x v="0"/>
          </reference>
          <reference field="9" count="1" selected="0">
            <x v="0"/>
          </reference>
          <reference field="10" count="1">
            <x v="0"/>
          </reference>
        </references>
      </pivotArea>
    </format>
    <format dxfId="491">
      <pivotArea dataOnly="0" labelOnly="1" fieldPosition="0">
        <references count="6">
          <reference field="0" count="0" selected="0"/>
          <reference field="1" count="1" selected="0">
            <x v="1"/>
          </reference>
          <reference field="2" count="1" selected="0">
            <x v="3"/>
          </reference>
          <reference field="8" count="1" selected="0">
            <x v="1"/>
          </reference>
          <reference field="9" count="1" selected="0">
            <x v="1"/>
          </reference>
          <reference field="10" count="1">
            <x v="2"/>
          </reference>
        </references>
      </pivotArea>
    </format>
    <format dxfId="490">
      <pivotArea dataOnly="0" labelOnly="1" fieldPosition="0">
        <references count="6">
          <reference field="0" count="0" selected="0"/>
          <reference field="1" count="1" selected="0">
            <x v="2"/>
          </reference>
          <reference field="2" count="1" selected="0">
            <x v="4"/>
          </reference>
          <reference field="8" count="1" selected="0">
            <x v="1"/>
          </reference>
          <reference field="9" count="1" selected="0">
            <x v="1"/>
          </reference>
          <reference field="10" count="1">
            <x v="1"/>
          </reference>
        </references>
      </pivotArea>
    </format>
    <format dxfId="489">
      <pivotArea dataOnly="0" labelOnly="1" fieldPosition="0">
        <references count="6">
          <reference field="0" count="0" selected="0"/>
          <reference field="1" count="1" selected="0">
            <x v="3"/>
          </reference>
          <reference field="2" count="1" selected="0">
            <x v="5"/>
          </reference>
          <reference field="8" count="1" selected="0">
            <x v="1"/>
          </reference>
          <reference field="9" count="1" selected="0">
            <x v="1"/>
          </reference>
          <reference field="10" count="2">
            <x v="1"/>
            <x v="2"/>
          </reference>
        </references>
      </pivotArea>
    </format>
    <format dxfId="488">
      <pivotArea dataOnly="0" labelOnly="1" fieldPosition="0">
        <references count="6">
          <reference field="0" count="0" selected="0"/>
          <reference field="1" count="1" selected="0">
            <x v="3"/>
          </reference>
          <reference field="2" count="1" selected="0">
            <x v="6"/>
          </reference>
          <reference field="8" count="1" selected="0">
            <x v="1"/>
          </reference>
          <reference field="9" count="1" selected="0">
            <x v="1"/>
          </reference>
          <reference field="10" count="1">
            <x v="2"/>
          </reference>
        </references>
      </pivotArea>
    </format>
    <format dxfId="487">
      <pivotArea dataOnly="0" labelOnly="1" fieldPosition="0">
        <references count="7">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x v="0"/>
          </reference>
        </references>
      </pivotArea>
    </format>
    <format dxfId="486">
      <pivotArea dataOnly="0" labelOnly="1" fieldPosition="0">
        <references count="7">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x v="0"/>
          </reference>
        </references>
      </pivotArea>
    </format>
    <format dxfId="485">
      <pivotArea dataOnly="0" labelOnly="1" fieldPosition="0">
        <references count="7">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x v="0"/>
          </reference>
        </references>
      </pivotArea>
    </format>
    <format dxfId="484">
      <pivotArea dataOnly="0" labelOnly="1" fieldPosition="0">
        <references count="7">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x v="1"/>
          </reference>
        </references>
      </pivotArea>
    </format>
    <format dxfId="483">
      <pivotArea dataOnly="0" labelOnly="1" fieldPosition="0">
        <references count="7">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x v="0"/>
          </reference>
        </references>
      </pivotArea>
    </format>
    <format dxfId="482">
      <pivotArea dataOnly="0" labelOnly="1" fieldPosition="0">
        <references count="7">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x v="2"/>
          </reference>
        </references>
      </pivotArea>
    </format>
    <format dxfId="481">
      <pivotArea dataOnly="0" labelOnly="1" fieldPosition="0">
        <references count="7">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x v="3"/>
          </reference>
        </references>
      </pivotArea>
    </format>
    <format dxfId="480">
      <pivotArea dataOnly="0" labelOnly="1" fieldPosition="0">
        <references count="7">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x v="4"/>
          </reference>
        </references>
      </pivotArea>
    </format>
    <format dxfId="479">
      <pivotArea dataOnly="0" labelOnly="1" fieldPosition="0">
        <references count="7">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x v="1"/>
          </reference>
        </references>
      </pivotArea>
    </format>
    <format dxfId="478">
      <pivotArea dataOnly="0" labelOnly="1" fieldPosition="0">
        <references count="7">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2">
            <x v="2"/>
            <x v="4"/>
          </reference>
        </references>
      </pivotArea>
    </format>
    <format dxfId="477">
      <pivotArea dataOnly="0" labelOnly="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476">
      <pivotArea dataOnly="0" labelOnly="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475">
      <pivotArea dataOnly="0" labelOnly="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474">
      <pivotArea dataOnly="0" labelOnly="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473">
      <pivotArea dataOnly="0" labelOnly="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472">
      <pivotArea dataOnly="0" labelOnly="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471">
      <pivotArea dataOnly="0" labelOnly="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2">
            <x v="6"/>
            <x v="7"/>
          </reference>
        </references>
      </pivotArea>
    </format>
    <format dxfId="470">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469">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468">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467">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466">
      <pivotArea dataOnly="0" labelOnly="1" fieldPosition="0">
        <references count="9">
          <reference field="0" count="0" selected="0"/>
          <reference field="1" count="1" selected="0">
            <x v="0"/>
          </reference>
          <reference field="2" count="1" selected="0">
            <x v="0"/>
          </reference>
          <reference field="4"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s>
      </pivotArea>
    </format>
    <format dxfId="465">
      <pivotArea dataOnly="0" labelOnly="1" fieldPosition="0">
        <references count="9">
          <reference field="0" count="0" selected="0"/>
          <reference field="1" count="1" selected="0">
            <x v="0"/>
          </reference>
          <reference field="2" count="1" selected="0">
            <x v="1"/>
          </reference>
          <reference field="4" count="2">
            <x v="1"/>
            <x v="2"/>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464">
      <pivotArea dataOnly="0" labelOnly="1" fieldPosition="0">
        <references count="9">
          <reference field="0" count="0" selected="0"/>
          <reference field="1" count="1" selected="0">
            <x v="1"/>
          </reference>
          <reference field="2" count="1" selected="0">
            <x v="2"/>
          </reference>
          <reference field="4" count="1">
            <x v="3"/>
          </reference>
          <reference field="8" count="1" selected="0">
            <x v="0"/>
          </reference>
          <reference field="9" count="1" selected="0">
            <x v="0"/>
          </reference>
          <reference field="10" count="1" selected="0">
            <x v="0"/>
          </reference>
          <reference field="11" count="1" selected="0">
            <x v="0"/>
          </reference>
          <reference field="12" count="1" selected="0">
            <x v="2"/>
          </reference>
        </references>
      </pivotArea>
    </format>
    <format dxfId="463">
      <pivotArea dataOnly="0" labelOnly="1" fieldPosition="0">
        <references count="9">
          <reference field="0" count="0" selected="0"/>
          <reference field="1" count="1" selected="0">
            <x v="1"/>
          </reference>
          <reference field="2" count="1" selected="0">
            <x v="2"/>
          </reference>
          <reference field="4" count="1">
            <x v="4"/>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462">
      <pivotArea dataOnly="0" labelOnly="1" fieldPosition="0">
        <references count="9">
          <reference field="0" count="0" selected="0"/>
          <reference field="1" count="1" selected="0">
            <x v="1"/>
          </reference>
          <reference field="2" count="1" selected="0">
            <x v="3"/>
          </reference>
          <reference field="4" count="1">
            <x v="5"/>
          </reference>
          <reference field="8" count="1" selected="0">
            <x v="0"/>
          </reference>
          <reference field="9" count="1" selected="0">
            <x v="0"/>
          </reference>
          <reference field="10" count="1" selected="0">
            <x v="0"/>
          </reference>
          <reference field="11" count="1" selected="0">
            <x v="0"/>
          </reference>
          <reference field="12" count="1" selected="0">
            <x v="4"/>
          </reference>
        </references>
      </pivotArea>
    </format>
    <format dxfId="461">
      <pivotArea dataOnly="0" labelOnly="1" fieldPosition="0">
        <references count="9">
          <reference field="0" count="0" selected="0"/>
          <reference field="1" count="1" selected="0">
            <x v="1"/>
          </reference>
          <reference field="2" count="1" selected="0">
            <x v="3"/>
          </reference>
          <reference field="4" count="1">
            <x v="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460">
      <pivotArea dataOnly="0" labelOnly="1" fieldPosition="0">
        <references count="9">
          <reference field="0" count="0" selected="0"/>
          <reference field="1" count="1" selected="0">
            <x v="2"/>
          </reference>
          <reference field="2" count="1" selected="0">
            <x v="4"/>
          </reference>
          <reference field="4" count="1">
            <x v="7"/>
          </reference>
          <reference field="8" count="1" selected="0">
            <x v="1"/>
          </reference>
          <reference field="9" count="1" selected="0">
            <x v="1"/>
          </reference>
          <reference field="10" count="1" selected="0">
            <x v="1"/>
          </reference>
          <reference field="11" count="1" selected="0">
            <x v="3"/>
          </reference>
          <reference field="12" count="1" selected="0">
            <x v="6"/>
          </reference>
        </references>
      </pivotArea>
    </format>
    <format dxfId="459">
      <pivotArea dataOnly="0" labelOnly="1" fieldPosition="0">
        <references count="9">
          <reference field="0" count="0" selected="0"/>
          <reference field="1" count="1" selected="0">
            <x v="2"/>
          </reference>
          <reference field="2" count="1" selected="0">
            <x v="4"/>
          </reference>
          <reference field="4" count="1">
            <x v="8"/>
          </reference>
          <reference field="8" count="1" selected="0">
            <x v="1"/>
          </reference>
          <reference field="9" count="1" selected="0">
            <x v="1"/>
          </reference>
          <reference field="10" count="1" selected="0">
            <x v="1"/>
          </reference>
          <reference field="11" count="1" selected="0">
            <x v="3"/>
          </reference>
          <reference field="12" count="1" selected="0">
            <x v="7"/>
          </reference>
        </references>
      </pivotArea>
    </format>
    <format dxfId="458">
      <pivotArea dataOnly="0" labelOnly="1" fieldPosition="0">
        <references count="9">
          <reference field="0" count="0" selected="0"/>
          <reference field="1" count="1" selected="0">
            <x v="3"/>
          </reference>
          <reference field="2" count="1" selected="0">
            <x v="5"/>
          </reference>
          <reference field="4" count="1">
            <x v="9"/>
          </reference>
          <reference field="8" count="1" selected="0">
            <x v="1"/>
          </reference>
          <reference field="9" count="1" selected="0">
            <x v="1"/>
          </reference>
          <reference field="10" count="1" selected="0">
            <x v="2"/>
          </reference>
          <reference field="11" count="1" selected="0">
            <x v="4"/>
          </reference>
          <reference field="12" count="1" selected="0">
            <x v="8"/>
          </reference>
        </references>
      </pivotArea>
    </format>
    <format dxfId="457">
      <pivotArea dataOnly="0" labelOnly="1" fieldPosition="0">
        <references count="9">
          <reference field="0" count="0" selected="0"/>
          <reference field="1" count="1" selected="0">
            <x v="3"/>
          </reference>
          <reference field="2" count="1" selected="0">
            <x v="5"/>
          </reference>
          <reference field="4" count="4">
            <x v="10"/>
            <x v="11"/>
            <x v="12"/>
            <x v="13"/>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456">
      <pivotArea dataOnly="0" labelOnly="1" fieldPosition="0">
        <references count="9">
          <reference field="0" count="0" selected="0"/>
          <reference field="1" count="1" selected="0">
            <x v="3"/>
          </reference>
          <reference field="2" count="1" selected="0">
            <x v="6"/>
          </reference>
          <reference field="4" count="4">
            <x v="14"/>
            <x v="15"/>
            <x v="16"/>
            <x v="17"/>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455">
      <pivotArea dataOnly="0" labelOnly="1" fieldPosition="0">
        <references count="9">
          <reference field="0" count="0" selected="0"/>
          <reference field="1" count="1" selected="0">
            <x v="3"/>
          </reference>
          <reference field="2" count="1" selected="0">
            <x v="6"/>
          </reference>
          <reference field="4" count="2">
            <x v="18"/>
            <x v="19"/>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454">
      <pivotArea dataOnly="0" labelOnly="1" fieldPosition="0">
        <references count="10">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2">
            <x v="0"/>
            <x v="1"/>
          </reference>
        </references>
      </pivotArea>
    </format>
    <format dxfId="453">
      <pivotArea dataOnly="0" labelOnly="1" fieldPosition="0">
        <references count="10">
          <reference field="0" count="0" selected="0"/>
          <reference field="1" count="1" selected="0">
            <x v="0"/>
          </reference>
          <reference field="2" count="1" selected="0">
            <x v="1"/>
          </reference>
          <reference field="4" count="1" selected="0">
            <x v="1"/>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x v="0"/>
          </reference>
        </references>
      </pivotArea>
    </format>
    <format dxfId="452">
      <pivotArea dataOnly="0" labelOnly="1" fieldPosition="0">
        <references count="10">
          <reference field="0" count="0" selected="0"/>
          <reference field="1" count="1" selected="0">
            <x v="0"/>
          </reference>
          <reference field="2" count="1" selected="0">
            <x v="1"/>
          </reference>
          <reference field="4" count="1" selected="0">
            <x v="2"/>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x v="0"/>
          </reference>
        </references>
      </pivotArea>
    </format>
    <format dxfId="451">
      <pivotArea dataOnly="0" labelOnly="1" fieldPosition="0">
        <references count="10">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2">
            <x v="0"/>
            <x v="1"/>
          </reference>
        </references>
      </pivotArea>
    </format>
    <format dxfId="450">
      <pivotArea dataOnly="0" labelOnly="1" fieldPosition="0">
        <references count="10">
          <reference field="0" count="0" selected="0"/>
          <reference field="1" count="1" selected="0">
            <x v="1"/>
          </reference>
          <reference field="2" count="1" selected="0">
            <x v="2"/>
          </reference>
          <reference field="4" count="1" selected="0">
            <x v="4"/>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1"/>
          </reference>
        </references>
      </pivotArea>
    </format>
    <format dxfId="449">
      <pivotArea dataOnly="0" labelOnly="1" fieldPosition="0">
        <references count="10">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2">
            <x v="0"/>
            <x v="1"/>
          </reference>
        </references>
      </pivotArea>
    </format>
    <format dxfId="448">
      <pivotArea dataOnly="0" labelOnly="1" fieldPosition="0">
        <references count="10">
          <reference field="0" count="0" selected="0"/>
          <reference field="1" count="1" selected="0">
            <x v="1"/>
          </reference>
          <reference field="2" count="1" selected="0">
            <x v="3"/>
          </reference>
          <reference field="4" count="1" selected="0">
            <x v="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447">
      <pivotArea dataOnly="0" labelOnly="1" fieldPosition="0">
        <references count="10">
          <reference field="0" count="0" selected="0"/>
          <reference field="1" count="1" selected="0">
            <x v="2"/>
          </reference>
          <reference field="2" count="1" selected="0">
            <x v="4"/>
          </reference>
          <reference field="4" count="1" selected="0">
            <x v="7"/>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x v="2"/>
          </reference>
        </references>
      </pivotArea>
    </format>
    <format dxfId="446">
      <pivotArea dataOnly="0" labelOnly="1" fieldPosition="0">
        <references count="10">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2">
            <x v="0"/>
            <x v="1"/>
          </reference>
        </references>
      </pivotArea>
    </format>
    <format dxfId="445">
      <pivotArea dataOnly="0" labelOnly="1" fieldPosition="0">
        <references count="10">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0">
            <x v="3"/>
            <x v="4"/>
            <x v="5"/>
            <x v="6"/>
            <x v="7"/>
            <x v="8"/>
            <x v="9"/>
            <x v="10"/>
            <x v="11"/>
            <x v="12"/>
          </reference>
        </references>
      </pivotArea>
    </format>
    <format dxfId="444">
      <pivotArea dataOnly="0" labelOnly="1" fieldPosition="0">
        <references count="10">
          <reference field="0" count="0" selected="0"/>
          <reference field="1" count="1" selected="0">
            <x v="3"/>
          </reference>
          <reference field="2" count="1" selected="0">
            <x v="5"/>
          </reference>
          <reference field="4" count="1" selected="0">
            <x v="1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1"/>
          </reference>
        </references>
      </pivotArea>
    </format>
    <format dxfId="443">
      <pivotArea dataOnly="0" labelOnly="1" fieldPosition="0">
        <references count="10">
          <reference field="0" count="0" selected="0"/>
          <reference field="1" count="1" selected="0">
            <x v="3"/>
          </reference>
          <reference field="2" count="1" selected="0">
            <x v="5"/>
          </reference>
          <reference field="4" count="1" selected="0">
            <x v="11"/>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x v="0"/>
          </reference>
        </references>
      </pivotArea>
    </format>
    <format dxfId="442">
      <pivotArea dataOnly="0" labelOnly="1" fieldPosition="0">
        <references count="10">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2">
            <x v="0"/>
            <x v="1"/>
          </reference>
        </references>
      </pivotArea>
    </format>
    <format dxfId="441">
      <pivotArea dataOnly="0" labelOnly="1" fieldPosition="0">
        <references count="10">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2">
            <x v="0"/>
            <x v="1"/>
          </reference>
        </references>
      </pivotArea>
    </format>
    <format dxfId="440">
      <pivotArea dataOnly="0" labelOnly="1" fieldPosition="0">
        <references count="10">
          <reference field="0" count="0" selected="0"/>
          <reference field="1" count="1" selected="0">
            <x v="3"/>
          </reference>
          <reference field="2" count="1" selected="0">
            <x v="6"/>
          </reference>
          <reference field="4" count="1" selected="0">
            <x v="14"/>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439">
      <pivotArea dataOnly="0" labelOnly="1" fieldPosition="0">
        <references count="10">
          <reference field="0" count="0" selected="0"/>
          <reference field="1" count="1" selected="0">
            <x v="3"/>
          </reference>
          <reference field="2" count="1" selected="0">
            <x v="6"/>
          </reference>
          <reference field="4" count="1" selected="0">
            <x v="15"/>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438">
      <pivotArea dataOnly="0" labelOnly="1" fieldPosition="0">
        <references count="10">
          <reference field="0" count="0" selected="0"/>
          <reference field="1" count="1" selected="0">
            <x v="3"/>
          </reference>
          <reference field="2" count="1" selected="0">
            <x v="6"/>
          </reference>
          <reference field="4" count="1" selected="0">
            <x v="1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437">
      <pivotArea dataOnly="0" labelOnly="1" fieldPosition="0">
        <references count="10">
          <reference field="0" count="0" selected="0"/>
          <reference field="1" count="1" selected="0">
            <x v="3"/>
          </reference>
          <reference field="2" count="1" selected="0">
            <x v="6"/>
          </reference>
          <reference field="4" count="1" selected="0">
            <x v="17"/>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x v="1"/>
          </reference>
        </references>
      </pivotArea>
    </format>
    <format dxfId="436">
      <pivotArea dataOnly="0" labelOnly="1" fieldPosition="0">
        <references count="10">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2">
            <x v="13"/>
            <x v="14"/>
          </reference>
        </references>
      </pivotArea>
    </format>
    <format dxfId="435">
      <pivotArea dataOnly="0" labelOnly="1" fieldPosition="0">
        <references count="10">
          <reference field="0" count="0" selected="0"/>
          <reference field="1" count="1" selected="0">
            <x v="3"/>
          </reference>
          <reference field="2" count="1" selected="0">
            <x v="6"/>
          </reference>
          <reference field="4" count="1" selected="0">
            <x v="19"/>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x v="15"/>
          </reference>
        </references>
      </pivotArea>
    </format>
    <format dxfId="434">
      <pivotArea dataOnly="0" labelOnly="1" fieldPosition="0">
        <references count="11">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4">
            <x v="0"/>
            <x v="1"/>
            <x v="2"/>
            <x v="3"/>
          </reference>
        </references>
      </pivotArea>
    </format>
    <format dxfId="433">
      <pivotArea dataOnly="0" labelOnly="1" fieldPosition="0">
        <references count="11">
          <reference field="0" count="0" selected="0"/>
          <reference field="1" count="1" selected="0">
            <x v="0"/>
          </reference>
          <reference field="2" count="1" selected="0">
            <x v="0"/>
          </reference>
          <reference field="4" count="1" selected="0">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1"/>
          </reference>
          <reference field="14" count="1">
            <x v="4"/>
          </reference>
        </references>
      </pivotArea>
    </format>
    <format dxfId="432">
      <pivotArea dataOnly="0" labelOnly="1" fieldPosition="0">
        <references count="11">
          <reference field="0" count="0" selected="0"/>
          <reference field="1" count="1" selected="0">
            <x v="0"/>
          </reference>
          <reference field="2" count="1" selected="0">
            <x v="1"/>
          </reference>
          <reference field="4" count="1" selected="0">
            <x v="1"/>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x v="5"/>
          </reference>
        </references>
      </pivotArea>
    </format>
    <format dxfId="431">
      <pivotArea dataOnly="0" labelOnly="1" fieldPosition="0">
        <references count="11">
          <reference field="0" count="0" selected="0"/>
          <reference field="1" count="1" selected="0">
            <x v="0"/>
          </reference>
          <reference field="2" count="1" selected="0">
            <x v="1"/>
          </reference>
          <reference field="4" count="1" selected="0">
            <x v="2"/>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2">
            <x v="6"/>
            <x v="7"/>
          </reference>
        </references>
      </pivotArea>
    </format>
    <format dxfId="430">
      <pivotArea dataOnly="0" labelOnly="1" fieldPosition="0">
        <references count="11">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0"/>
          </reference>
          <reference field="14" count="1">
            <x v="8"/>
          </reference>
        </references>
      </pivotArea>
    </format>
    <format dxfId="429">
      <pivotArea dataOnly="0" labelOnly="1" fieldPosition="0">
        <references count="11">
          <reference field="0" count="0" selected="0"/>
          <reference field="1" count="1" selected="0">
            <x v="1"/>
          </reference>
          <reference field="2" count="1" selected="0">
            <x v="2"/>
          </reference>
          <reference field="4" count="1" selected="0">
            <x v="3"/>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1"/>
          </reference>
          <reference field="14" count="1">
            <x v="9"/>
          </reference>
        </references>
      </pivotArea>
    </format>
    <format dxfId="428">
      <pivotArea dataOnly="0" labelOnly="1" fieldPosition="0">
        <references count="11">
          <reference field="0" count="0" selected="0"/>
          <reference field="1" count="1" selected="0">
            <x v="1"/>
          </reference>
          <reference field="2" count="1" selected="0">
            <x v="2"/>
          </reference>
          <reference field="4" count="1" selected="0">
            <x v="4"/>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10"/>
          </reference>
        </references>
      </pivotArea>
    </format>
    <format dxfId="427">
      <pivotArea dataOnly="0" labelOnly="1" fieldPosition="0">
        <references count="11">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0"/>
          </reference>
          <reference field="14" count="1">
            <x v="11"/>
          </reference>
        </references>
      </pivotArea>
    </format>
    <format dxfId="426">
      <pivotArea dataOnly="0" labelOnly="1" fieldPosition="0">
        <references count="11">
          <reference field="0" count="0" selected="0"/>
          <reference field="1" count="1" selected="0">
            <x v="1"/>
          </reference>
          <reference field="2" count="1" selected="0">
            <x v="3"/>
          </reference>
          <reference field="4" count="1" selected="0">
            <x v="5"/>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1"/>
          </reference>
          <reference field="14" count="1">
            <x v="12"/>
          </reference>
        </references>
      </pivotArea>
    </format>
    <format dxfId="425">
      <pivotArea dataOnly="0" labelOnly="1" fieldPosition="0">
        <references count="11">
          <reference field="0" count="0" selected="0"/>
          <reference field="1" count="1" selected="0">
            <x v="1"/>
          </reference>
          <reference field="2" count="1" selected="0">
            <x v="3"/>
          </reference>
          <reference field="4" count="1" selected="0">
            <x v="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13"/>
          </reference>
        </references>
      </pivotArea>
    </format>
    <format dxfId="424">
      <pivotArea dataOnly="0" labelOnly="1" fieldPosition="0">
        <references count="11">
          <reference field="0" count="0" selected="0"/>
          <reference field="1" count="1" selected="0">
            <x v="2"/>
          </reference>
          <reference field="2" count="1" selected="0">
            <x v="4"/>
          </reference>
          <reference field="4" count="1" selected="0">
            <x v="7"/>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selected="0">
            <x v="2"/>
          </reference>
          <reference field="14" count="1">
            <x v="14"/>
          </reference>
        </references>
      </pivotArea>
    </format>
    <format dxfId="423">
      <pivotArea dataOnly="0" labelOnly="1" fieldPosition="0">
        <references count="11">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0"/>
          </reference>
          <reference field="14" count="1">
            <x v="15"/>
          </reference>
        </references>
      </pivotArea>
    </format>
    <format dxfId="422">
      <pivotArea dataOnly="0" labelOnly="1" fieldPosition="0">
        <references count="11">
          <reference field="0" count="0" selected="0"/>
          <reference field="1" count="1" selected="0">
            <x v="2"/>
          </reference>
          <reference field="2" count="1" selected="0">
            <x v="4"/>
          </reference>
          <reference field="4" count="1" selected="0">
            <x v="8"/>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1"/>
          </reference>
          <reference field="14" count="1">
            <x v="16"/>
          </reference>
        </references>
      </pivotArea>
    </format>
    <format dxfId="421">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3"/>
          </reference>
          <reference field="14" count="1">
            <x v="17"/>
          </reference>
        </references>
      </pivotArea>
    </format>
    <format dxfId="420">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4"/>
          </reference>
          <reference field="14" count="1">
            <x v="18"/>
          </reference>
        </references>
      </pivotArea>
    </format>
    <format dxfId="419">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5"/>
          </reference>
          <reference field="14" count="1">
            <x v="19"/>
          </reference>
        </references>
      </pivotArea>
    </format>
    <format dxfId="418">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6"/>
          </reference>
          <reference field="14" count="1">
            <x v="20"/>
          </reference>
        </references>
      </pivotArea>
    </format>
    <format dxfId="417">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7"/>
          </reference>
          <reference field="14" count="1">
            <x v="21"/>
          </reference>
        </references>
      </pivotArea>
    </format>
    <format dxfId="416">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8"/>
          </reference>
          <reference field="14" count="1">
            <x v="22"/>
          </reference>
        </references>
      </pivotArea>
    </format>
    <format dxfId="415">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9"/>
          </reference>
          <reference field="14" count="1">
            <x v="23"/>
          </reference>
        </references>
      </pivotArea>
    </format>
    <format dxfId="414">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0"/>
          </reference>
          <reference field="14" count="1">
            <x v="24"/>
          </reference>
        </references>
      </pivotArea>
    </format>
    <format dxfId="413">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1"/>
          </reference>
          <reference field="14" count="1">
            <x v="25"/>
          </reference>
        </references>
      </pivotArea>
    </format>
    <format dxfId="412">
      <pivotArea dataOnly="0" labelOnly="1" fieldPosition="0">
        <references count="11">
          <reference field="0" count="0" selected="0"/>
          <reference field="1" count="1" selected="0">
            <x v="3"/>
          </reference>
          <reference field="2" count="1" selected="0">
            <x v="5"/>
          </reference>
          <reference field="4" count="1" selected="0">
            <x v="9"/>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2"/>
          </reference>
          <reference field="14" count="1">
            <x v="26"/>
          </reference>
        </references>
      </pivotArea>
    </format>
    <format dxfId="411">
      <pivotArea dataOnly="0" labelOnly="1" fieldPosition="0">
        <references count="11">
          <reference field="0" count="0" selected="0"/>
          <reference field="1" count="1" selected="0">
            <x v="3"/>
          </reference>
          <reference field="2" count="1" selected="0">
            <x v="5"/>
          </reference>
          <reference field="4" count="1" selected="0">
            <x v="1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27"/>
          </reference>
        </references>
      </pivotArea>
    </format>
    <format dxfId="410">
      <pivotArea dataOnly="0" labelOnly="1" fieldPosition="0">
        <references count="11">
          <reference field="0" count="0" selected="0"/>
          <reference field="1" count="1" selected="0">
            <x v="3"/>
          </reference>
          <reference field="2" count="1" selected="0">
            <x v="5"/>
          </reference>
          <reference field="4" count="1" selected="0">
            <x v="11"/>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3">
            <x v="28"/>
            <x v="29"/>
            <x v="30"/>
          </reference>
        </references>
      </pivotArea>
    </format>
    <format dxfId="409">
      <pivotArea dataOnly="0" labelOnly="1" fieldPosition="0">
        <references count="11">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3">
            <x v="31"/>
            <x v="32"/>
            <x v="33"/>
          </reference>
        </references>
      </pivotArea>
    </format>
    <format dxfId="408">
      <pivotArea dataOnly="0" labelOnly="1" fieldPosition="0">
        <references count="11">
          <reference field="0" count="0" selected="0"/>
          <reference field="1" count="1" selected="0">
            <x v="3"/>
          </reference>
          <reference field="2" count="1" selected="0">
            <x v="5"/>
          </reference>
          <reference field="4" count="1" selected="0">
            <x v="12"/>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34"/>
          </reference>
        </references>
      </pivotArea>
    </format>
    <format dxfId="407">
      <pivotArea dataOnly="0" labelOnly="1" fieldPosition="0">
        <references count="11">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4">
            <x v="35"/>
            <x v="36"/>
            <x v="37"/>
            <x v="38"/>
          </reference>
        </references>
      </pivotArea>
    </format>
    <format dxfId="406">
      <pivotArea dataOnly="0" labelOnly="1" fieldPosition="0">
        <references count="11">
          <reference field="0" count="0" selected="0"/>
          <reference field="1" count="1" selected="0">
            <x v="3"/>
          </reference>
          <reference field="2" count="1" selected="0">
            <x v="5"/>
          </reference>
          <reference field="4" count="1" selected="0">
            <x v="13"/>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x v="39"/>
          </reference>
        </references>
      </pivotArea>
    </format>
    <format dxfId="405">
      <pivotArea dataOnly="0" labelOnly="1" fieldPosition="0">
        <references count="11">
          <reference field="0" count="0" selected="0"/>
          <reference field="1" count="1" selected="0">
            <x v="3"/>
          </reference>
          <reference field="2" count="1" selected="0">
            <x v="6"/>
          </reference>
          <reference field="4" count="1" selected="0">
            <x v="14"/>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0"/>
          </reference>
        </references>
      </pivotArea>
    </format>
    <format dxfId="404">
      <pivotArea dataOnly="0" labelOnly="1" fieldPosition="0">
        <references count="11">
          <reference field="0" count="0" selected="0"/>
          <reference field="1" count="1" selected="0">
            <x v="3"/>
          </reference>
          <reference field="2" count="1" selected="0">
            <x v="6"/>
          </reference>
          <reference field="4" count="1" selected="0">
            <x v="15"/>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1"/>
          </reference>
        </references>
      </pivotArea>
    </format>
    <format dxfId="403">
      <pivotArea dataOnly="0" labelOnly="1" fieldPosition="0">
        <references count="11">
          <reference field="0" count="0" selected="0"/>
          <reference field="1" count="1" selected="0">
            <x v="3"/>
          </reference>
          <reference field="2" count="1" selected="0">
            <x v="6"/>
          </reference>
          <reference field="4" count="1" selected="0">
            <x v="16"/>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2"/>
          </reference>
        </references>
      </pivotArea>
    </format>
    <format dxfId="402">
      <pivotArea dataOnly="0" labelOnly="1" fieldPosition="0">
        <references count="11">
          <reference field="0" count="0" selected="0"/>
          <reference field="1" count="1" selected="0">
            <x v="3"/>
          </reference>
          <reference field="2" count="1" selected="0">
            <x v="6"/>
          </reference>
          <reference field="4" count="1" selected="0">
            <x v="17"/>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x v="43"/>
          </reference>
        </references>
      </pivotArea>
    </format>
    <format dxfId="401">
      <pivotArea dataOnly="0" labelOnly="1" fieldPosition="0">
        <references count="11">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6">
            <x v="44"/>
            <x v="45"/>
            <x v="46"/>
            <x v="47"/>
            <x v="48"/>
            <x v="49"/>
          </reference>
        </references>
      </pivotArea>
    </format>
    <format dxfId="400">
      <pivotArea dataOnly="0" labelOnly="1" fieldPosition="0">
        <references count="11">
          <reference field="0" count="0" selected="0"/>
          <reference field="1" count="1" selected="0">
            <x v="3"/>
          </reference>
          <reference field="2" count="1" selected="0">
            <x v="6"/>
          </reference>
          <reference field="4" count="1" selected="0">
            <x v="18"/>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2">
            <x v="50"/>
            <x v="51"/>
          </reference>
        </references>
      </pivotArea>
    </format>
    <format dxfId="399">
      <pivotArea dataOnly="0" labelOnly="1" fieldPosition="0">
        <references count="11">
          <reference field="0" count="0" selected="0"/>
          <reference field="1" count="1" selected="0">
            <x v="3"/>
          </reference>
          <reference field="2" count="1" selected="0">
            <x v="6"/>
          </reference>
          <reference field="4" count="1" selected="0">
            <x v="19"/>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5"/>
          </reference>
          <reference field="14" count="1">
            <x v="52"/>
          </reference>
        </references>
      </pivotArea>
    </format>
    <format dxfId="398">
      <pivotArea dataOnly="0" labelOnly="1" fieldPosition="0">
        <references count="1">
          <reference field="7" count="0"/>
        </references>
      </pivotArea>
    </format>
    <format dxfId="397">
      <pivotArea dataOnly="0" labelOnly="1" grandCol="1" outline="0" fieldPosition="0"/>
    </format>
    <format dxfId="396">
      <pivotArea dataOnly="0" labelOnly="1" fieldPosition="0">
        <references count="1">
          <reference field="5" count="0"/>
        </references>
      </pivotArea>
    </format>
    <format dxfId="395">
      <pivotArea dataOnly="0" labelOnly="1" fieldPosition="0">
        <references count="1">
          <reference field="5" count="0"/>
        </references>
      </pivotArea>
    </format>
    <format dxfId="394">
      <pivotArea dataOnly="0" labelOnly="1" fieldPosition="0">
        <references count="1">
          <reference field="5" count="0"/>
        </references>
      </pivotArea>
    </format>
    <format dxfId="393">
      <pivotArea collapsedLevelsAreSubtotals="1" fieldPosition="0">
        <references count="2">
          <reference field="0" count="0" selected="0"/>
          <reference field="1" count="1">
            <x v="0"/>
          </reference>
        </references>
      </pivotArea>
    </format>
    <format dxfId="392">
      <pivotArea collapsedLevelsAreSubtotals="1" fieldPosition="0">
        <references count="2">
          <reference field="0" count="0" selected="0"/>
          <reference field="1" count="1">
            <x v="1"/>
          </reference>
        </references>
      </pivotArea>
    </format>
    <format dxfId="391">
      <pivotArea collapsedLevelsAreSubtotals="1" fieldPosition="0">
        <references count="2">
          <reference field="0" count="0" selected="0"/>
          <reference field="1" count="1">
            <x v="2"/>
          </reference>
        </references>
      </pivotArea>
    </format>
    <format dxfId="390">
      <pivotArea collapsedLevelsAreSubtotals="1" fieldPosition="0">
        <references count="2">
          <reference field="0" count="0" selected="0"/>
          <reference field="1" count="1">
            <x v="3"/>
          </reference>
        </references>
      </pivotArea>
    </format>
    <format dxfId="389">
      <pivotArea collapsedLevelsAreSubtotals="1" fieldPosition="0">
        <references count="2">
          <reference field="0" count="0" selected="0"/>
          <reference field="1" count="1">
            <x v="0"/>
          </reference>
        </references>
      </pivotArea>
    </format>
    <format dxfId="388">
      <pivotArea collapsedLevelsAreSubtotals="1" fieldPosition="0">
        <references count="2">
          <reference field="0" count="0" selected="0"/>
          <reference field="1" count="1">
            <x v="1"/>
          </reference>
        </references>
      </pivotArea>
    </format>
    <format dxfId="387">
      <pivotArea collapsedLevelsAreSubtotals="1" fieldPosition="0">
        <references count="2">
          <reference field="0" count="0" selected="0"/>
          <reference field="1" count="1">
            <x v="2"/>
          </reference>
        </references>
      </pivotArea>
    </format>
    <format dxfId="386">
      <pivotArea collapsedLevelsAreSubtotals="1" fieldPosition="0">
        <references count="2">
          <reference field="0" count="0" selected="0"/>
          <reference field="1" count="1">
            <x v="3"/>
          </reference>
        </references>
      </pivotArea>
    </format>
    <format dxfId="385">
      <pivotArea collapsedLevelsAreSubtotals="1" fieldPosition="0">
        <references count="3">
          <reference field="0" count="0" selected="0"/>
          <reference field="1" count="1" selected="0">
            <x v="0"/>
          </reference>
          <reference field="2" count="1">
            <x v="0"/>
          </reference>
        </references>
      </pivotArea>
    </format>
    <format dxfId="384">
      <pivotArea collapsedLevelsAreSubtotals="1" fieldPosition="0">
        <references count="3">
          <reference field="0" count="0" selected="0"/>
          <reference field="1" count="1" selected="0">
            <x v="0"/>
          </reference>
          <reference field="2" count="1">
            <x v="1"/>
          </reference>
        </references>
      </pivotArea>
    </format>
    <format dxfId="383">
      <pivotArea collapsedLevelsAreSubtotals="1" fieldPosition="0">
        <references count="3">
          <reference field="0" count="0" selected="0"/>
          <reference field="1" count="1" selected="0">
            <x v="1"/>
          </reference>
          <reference field="2" count="1">
            <x v="2"/>
          </reference>
        </references>
      </pivotArea>
    </format>
    <format dxfId="382">
      <pivotArea collapsedLevelsAreSubtotals="1" fieldPosition="0">
        <references count="3">
          <reference field="0" count="0" selected="0"/>
          <reference field="1" count="1" selected="0">
            <x v="1"/>
          </reference>
          <reference field="2" count="1">
            <x v="3"/>
          </reference>
        </references>
      </pivotArea>
    </format>
    <format dxfId="381">
      <pivotArea collapsedLevelsAreSubtotals="1" fieldPosition="0">
        <references count="3">
          <reference field="0" count="0" selected="0"/>
          <reference field="1" count="1" selected="0">
            <x v="2"/>
          </reference>
          <reference field="2" count="1">
            <x v="4"/>
          </reference>
        </references>
      </pivotArea>
    </format>
    <format dxfId="380">
      <pivotArea collapsedLevelsAreSubtotals="1" fieldPosition="0">
        <references count="3">
          <reference field="0" count="0" selected="0"/>
          <reference field="1" count="1" selected="0">
            <x v="3"/>
          </reference>
          <reference field="2" count="1">
            <x v="5"/>
          </reference>
        </references>
      </pivotArea>
    </format>
    <format dxfId="379">
      <pivotArea collapsedLevelsAreSubtotals="1" fieldPosition="0">
        <references count="3">
          <reference field="0" count="0" selected="0"/>
          <reference field="1" count="1" selected="0">
            <x v="3"/>
          </reference>
          <reference field="2" count="1">
            <x v="6"/>
          </reference>
        </references>
      </pivotArea>
    </format>
    <format dxfId="378">
      <pivotArea collapsedLevelsAreSubtotals="1" fieldPosition="0">
        <references count="3">
          <reference field="0" count="0" selected="0"/>
          <reference field="1" count="1" selected="0">
            <x v="0"/>
          </reference>
          <reference field="2" count="1">
            <x v="0"/>
          </reference>
        </references>
      </pivotArea>
    </format>
    <format dxfId="377">
      <pivotArea collapsedLevelsAreSubtotals="1" fieldPosition="0">
        <references count="3">
          <reference field="0" count="0" selected="0"/>
          <reference field="1" count="1" selected="0">
            <x v="0"/>
          </reference>
          <reference field="2" count="1">
            <x v="1"/>
          </reference>
        </references>
      </pivotArea>
    </format>
    <format dxfId="376">
      <pivotArea collapsedLevelsAreSubtotals="1" fieldPosition="0">
        <references count="3">
          <reference field="0" count="0" selected="0"/>
          <reference field="1" count="1" selected="0">
            <x v="1"/>
          </reference>
          <reference field="2" count="1">
            <x v="2"/>
          </reference>
        </references>
      </pivotArea>
    </format>
    <format dxfId="375">
      <pivotArea collapsedLevelsAreSubtotals="1" fieldPosition="0">
        <references count="3">
          <reference field="0" count="0" selected="0"/>
          <reference field="1" count="1" selected="0">
            <x v="1"/>
          </reference>
          <reference field="2" count="1">
            <x v="3"/>
          </reference>
        </references>
      </pivotArea>
    </format>
    <format dxfId="374">
      <pivotArea collapsedLevelsAreSubtotals="1" fieldPosition="0">
        <references count="3">
          <reference field="0" count="0" selected="0"/>
          <reference field="1" count="1" selected="0">
            <x v="2"/>
          </reference>
          <reference field="2" count="1">
            <x v="4"/>
          </reference>
        </references>
      </pivotArea>
    </format>
    <format dxfId="373">
      <pivotArea collapsedLevelsAreSubtotals="1" fieldPosition="0">
        <references count="3">
          <reference field="0" count="0" selected="0"/>
          <reference field="1" count="1" selected="0">
            <x v="3"/>
          </reference>
          <reference field="2" count="1">
            <x v="5"/>
          </reference>
        </references>
      </pivotArea>
    </format>
    <format dxfId="372">
      <pivotArea collapsedLevelsAreSubtotals="1" fieldPosition="0">
        <references count="3">
          <reference field="0" count="0" selected="0"/>
          <reference field="1" count="1" selected="0">
            <x v="3"/>
          </reference>
          <reference field="2" count="1">
            <x v="6"/>
          </reference>
        </references>
      </pivotArea>
    </format>
    <format dxfId="371">
      <pivotArea collapsedLevelsAreSubtotals="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370">
      <pivotArea collapsedLevelsAreSubtotals="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369">
      <pivotArea collapsedLevelsAreSubtotals="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368">
      <pivotArea collapsedLevelsAreSubtotals="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67">
      <pivotArea collapsedLevelsAreSubtotals="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366">
      <pivotArea collapsedLevelsAreSubtotals="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65">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6"/>
          </reference>
        </references>
      </pivotArea>
    </format>
    <format dxfId="364">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7"/>
          </reference>
        </references>
      </pivotArea>
    </format>
    <format dxfId="363">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362">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61">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60">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359">
      <pivotArea collapsedLevelsAreSubtotals="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358">
      <pivotArea collapsedLevelsAreSubtotals="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357">
      <pivotArea collapsedLevelsAreSubtotals="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356">
      <pivotArea collapsedLevelsAreSubtotals="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55">
      <pivotArea collapsedLevelsAreSubtotals="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354">
      <pivotArea collapsedLevelsAreSubtotals="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53">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6"/>
          </reference>
        </references>
      </pivotArea>
    </format>
    <format dxfId="352">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7"/>
          </reference>
        </references>
      </pivotArea>
    </format>
    <format dxfId="351">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350">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49">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48">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347">
      <pivotArea collapsedLevelsAreSubtotals="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346">
      <pivotArea dataOnly="0" labelOnly="1" fieldPosition="0">
        <references count="8">
          <reference field="0" count="0" selected="0"/>
          <reference field="1" count="1" selected="0">
            <x v="0"/>
          </reference>
          <reference field="2" count="1" selected="0">
            <x v="0"/>
          </reference>
          <reference field="8" count="1" selected="0">
            <x v="0"/>
          </reference>
          <reference field="9" count="1" selected="0">
            <x v="0"/>
          </reference>
          <reference field="10" count="1" selected="0">
            <x v="0"/>
          </reference>
          <reference field="11" count="1" selected="0">
            <x v="0"/>
          </reference>
          <reference field="12" count="1">
            <x v="0"/>
          </reference>
        </references>
      </pivotArea>
    </format>
    <format dxfId="345">
      <pivotArea collapsedLevelsAreSubtotals="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344">
      <pivotArea dataOnly="0" labelOnly="1" fieldPosition="0">
        <references count="8">
          <reference field="0" count="0" selected="0"/>
          <reference field="1" count="1" selected="0">
            <x v="0"/>
          </reference>
          <reference field="2" count="1" selected="0">
            <x v="1"/>
          </reference>
          <reference field="8" count="1" selected="0">
            <x v="0"/>
          </reference>
          <reference field="9" count="1" selected="0">
            <x v="0"/>
          </reference>
          <reference field="10" count="1" selected="0">
            <x v="0"/>
          </reference>
          <reference field="11" count="1" selected="0">
            <x v="0"/>
          </reference>
          <reference field="12" count="1">
            <x v="1"/>
          </reference>
        </references>
      </pivotArea>
    </format>
    <format dxfId="343">
      <pivotArea collapsedLevelsAreSubtotals="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342">
      <pivotArea dataOnly="0" labelOnly="1" fieldPosition="0">
        <references count="8">
          <reference field="0" count="0" selected="0"/>
          <reference field="1" count="1" selected="0">
            <x v="1"/>
          </reference>
          <reference field="2" count="1" selected="0">
            <x v="2"/>
          </reference>
          <reference field="8" count="1" selected="0">
            <x v="0"/>
          </reference>
          <reference field="9" count="1" selected="0">
            <x v="0"/>
          </reference>
          <reference field="10" count="1" selected="0">
            <x v="0"/>
          </reference>
          <reference field="11" count="1" selected="0">
            <x v="0"/>
          </reference>
          <reference field="12" count="1">
            <x v="2"/>
          </reference>
        </references>
      </pivotArea>
    </format>
    <format dxfId="341">
      <pivotArea collapsedLevelsAreSubtotals="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40">
      <pivotArea dataOnly="0" labelOnly="1" fieldPosition="0">
        <references count="8">
          <reference field="0" count="0" selected="0"/>
          <reference field="1" count="1" selected="0">
            <x v="1"/>
          </reference>
          <reference field="2" count="1" selected="0">
            <x v="2"/>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39">
      <pivotArea collapsedLevelsAreSubtotals="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338">
      <pivotArea dataOnly="0" labelOnly="1" fieldPosition="0">
        <references count="8">
          <reference field="0" count="0" selected="0"/>
          <reference field="1" count="1" selected="0">
            <x v="1"/>
          </reference>
          <reference field="2" count="1" selected="0">
            <x v="3"/>
          </reference>
          <reference field="8" count="1" selected="0">
            <x v="0"/>
          </reference>
          <reference field="9" count="1" selected="0">
            <x v="0"/>
          </reference>
          <reference field="10" count="1" selected="0">
            <x v="0"/>
          </reference>
          <reference field="11" count="1" selected="0">
            <x v="0"/>
          </reference>
          <reference field="12" count="1">
            <x v="4"/>
          </reference>
        </references>
      </pivotArea>
    </format>
    <format dxfId="337">
      <pivotArea collapsedLevelsAreSubtotals="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36">
      <pivotArea dataOnly="0" labelOnly="1" fieldPosition="0">
        <references count="8">
          <reference field="0" count="0" selected="0"/>
          <reference field="1" count="1" selected="0">
            <x v="1"/>
          </reference>
          <reference field="2" count="1" selected="0">
            <x v="3"/>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35">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6"/>
          </reference>
        </references>
      </pivotArea>
    </format>
    <format dxfId="334">
      <pivotArea dataOnly="0" labelOnly="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6"/>
          </reference>
        </references>
      </pivotArea>
    </format>
    <format dxfId="333">
      <pivotArea collapsedLevelsAreSubtotals="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7"/>
          </reference>
        </references>
      </pivotArea>
    </format>
    <format dxfId="332">
      <pivotArea dataOnly="0" labelOnly="1" fieldPosition="0">
        <references count="8">
          <reference field="0" count="0" selected="0"/>
          <reference field="1" count="1" selected="0">
            <x v="2"/>
          </reference>
          <reference field="2" count="1" selected="0">
            <x v="4"/>
          </reference>
          <reference field="8" count="1" selected="0">
            <x v="1"/>
          </reference>
          <reference field="9" count="1" selected="0">
            <x v="1"/>
          </reference>
          <reference field="10" count="1" selected="0">
            <x v="1"/>
          </reference>
          <reference field="11" count="1" selected="0">
            <x v="3"/>
          </reference>
          <reference field="12" count="1">
            <x v="7"/>
          </reference>
        </references>
      </pivotArea>
    </format>
    <format dxfId="331">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330">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2"/>
          </reference>
          <reference field="11" count="1" selected="0">
            <x v="4"/>
          </reference>
          <reference field="12" count="1">
            <x v="8"/>
          </reference>
        </references>
      </pivotArea>
    </format>
    <format dxfId="329">
      <pivotArea collapsedLevelsAreSubtotals="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28">
      <pivotArea dataOnly="0" labelOnly="1" fieldPosition="0">
        <references count="8">
          <reference field="0" count="0" selected="0"/>
          <reference field="1" count="1" selected="0">
            <x v="3"/>
          </reference>
          <reference field="2" count="1" selected="0">
            <x v="5"/>
          </reference>
          <reference field="8" count="1" selected="0">
            <x v="1"/>
          </reference>
          <reference field="9" count="1" selected="0">
            <x v="1"/>
          </reference>
          <reference field="10" count="1" selected="0">
            <x v="1"/>
          </reference>
          <reference field="11" count="1" selected="0">
            <x v="1"/>
          </reference>
          <reference field="12" count="1">
            <x v="3"/>
          </reference>
        </references>
      </pivotArea>
    </format>
    <format dxfId="327">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26">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2"/>
          </reference>
          <reference field="12" count="1">
            <x v="5"/>
          </reference>
        </references>
      </pivotArea>
    </format>
    <format dxfId="325">
      <pivotArea collapsedLevelsAreSubtotals="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324">
      <pivotArea dataOnly="0" labelOnly="1" fieldPosition="0">
        <references count="8">
          <reference field="0" count="0" selected="0"/>
          <reference field="1" count="1" selected="0">
            <x v="3"/>
          </reference>
          <reference field="2" count="1" selected="0">
            <x v="6"/>
          </reference>
          <reference field="8" count="1" selected="0">
            <x v="1"/>
          </reference>
          <reference field="9" count="1" selected="0">
            <x v="1"/>
          </reference>
          <reference field="10" count="1" selected="0">
            <x v="2"/>
          </reference>
          <reference field="11" count="1" selected="0">
            <x v="4"/>
          </reference>
          <reference field="12" count="1">
            <x v="9"/>
          </reference>
        </references>
      </pivotArea>
    </format>
    <format dxfId="323">
      <pivotArea collapsedLevelsAreSubtotals="1" fieldPosition="0">
        <references count="9">
          <reference field="0" count="0" selected="0"/>
          <reference field="1" count="1" selected="0">
            <x v="0"/>
          </reference>
          <reference field="2" count="1" selected="0">
            <x v="0"/>
          </reference>
          <reference field="4"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s>
      </pivotArea>
    </format>
    <format dxfId="322">
      <pivotArea collapsedLevelsAreSubtotals="1" fieldPosition="0">
        <references count="9">
          <reference field="0" count="0" selected="0"/>
          <reference field="1" count="1" selected="0">
            <x v="0"/>
          </reference>
          <reference field="2" count="1" selected="0">
            <x v="1"/>
          </reference>
          <reference field="4" count="1">
            <x v="1"/>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321">
      <pivotArea collapsedLevelsAreSubtotals="1" fieldPosition="0">
        <references count="9">
          <reference field="0" count="0" selected="0"/>
          <reference field="1" count="1" selected="0">
            <x v="0"/>
          </reference>
          <reference field="2" count="1" selected="0">
            <x v="1"/>
          </reference>
          <reference field="4" count="1">
            <x v="2"/>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320">
      <pivotArea collapsedLevelsAreSubtotals="1" fieldPosition="0">
        <references count="9">
          <reference field="0" count="0" selected="0"/>
          <reference field="1" count="1" selected="0">
            <x v="1"/>
          </reference>
          <reference field="2" count="1" selected="0">
            <x v="2"/>
          </reference>
          <reference field="4" count="1">
            <x v="3"/>
          </reference>
          <reference field="8" count="1" selected="0">
            <x v="0"/>
          </reference>
          <reference field="9" count="1" selected="0">
            <x v="0"/>
          </reference>
          <reference field="10" count="1" selected="0">
            <x v="0"/>
          </reference>
          <reference field="11" count="1" selected="0">
            <x v="0"/>
          </reference>
          <reference field="12" count="1" selected="0">
            <x v="2"/>
          </reference>
        </references>
      </pivotArea>
    </format>
    <format dxfId="319">
      <pivotArea collapsedLevelsAreSubtotals="1" fieldPosition="0">
        <references count="9">
          <reference field="0" count="0" selected="0"/>
          <reference field="1" count="1" selected="0">
            <x v="1"/>
          </reference>
          <reference field="2" count="1" selected="0">
            <x v="2"/>
          </reference>
          <reference field="4" count="1">
            <x v="4"/>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318">
      <pivotArea collapsedLevelsAreSubtotals="1" fieldPosition="0">
        <references count="9">
          <reference field="0" count="0" selected="0"/>
          <reference field="1" count="1" selected="0">
            <x v="1"/>
          </reference>
          <reference field="2" count="1" selected="0">
            <x v="3"/>
          </reference>
          <reference field="4" count="1">
            <x v="5"/>
          </reference>
          <reference field="8" count="1" selected="0">
            <x v="0"/>
          </reference>
          <reference field="9" count="1" selected="0">
            <x v="0"/>
          </reference>
          <reference field="10" count="1" selected="0">
            <x v="0"/>
          </reference>
          <reference field="11" count="1" selected="0">
            <x v="0"/>
          </reference>
          <reference field="12" count="1" selected="0">
            <x v="4"/>
          </reference>
        </references>
      </pivotArea>
    </format>
    <format dxfId="317">
      <pivotArea collapsedLevelsAreSubtotals="1" fieldPosition="0">
        <references count="9">
          <reference field="0" count="0" selected="0"/>
          <reference field="1" count="1" selected="0">
            <x v="1"/>
          </reference>
          <reference field="2" count="1" selected="0">
            <x v="3"/>
          </reference>
          <reference field="4" count="1">
            <x v="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316">
      <pivotArea collapsedLevelsAreSubtotals="1" fieldPosition="0">
        <references count="9">
          <reference field="0" count="0" selected="0"/>
          <reference field="1" count="1" selected="0">
            <x v="2"/>
          </reference>
          <reference field="2" count="1" selected="0">
            <x v="4"/>
          </reference>
          <reference field="4" count="1">
            <x v="7"/>
          </reference>
          <reference field="8" count="1" selected="0">
            <x v="1"/>
          </reference>
          <reference field="9" count="1" selected="0">
            <x v="1"/>
          </reference>
          <reference field="10" count="1" selected="0">
            <x v="1"/>
          </reference>
          <reference field="11" count="1" selected="0">
            <x v="3"/>
          </reference>
          <reference field="12" count="1" selected="0">
            <x v="6"/>
          </reference>
        </references>
      </pivotArea>
    </format>
    <format dxfId="315">
      <pivotArea collapsedLevelsAreSubtotals="1" fieldPosition="0">
        <references count="9">
          <reference field="0" count="0" selected="0"/>
          <reference field="1" count="1" selected="0">
            <x v="2"/>
          </reference>
          <reference field="2" count="1" selected="0">
            <x v="4"/>
          </reference>
          <reference field="4" count="1">
            <x v="8"/>
          </reference>
          <reference field="8" count="1" selected="0">
            <x v="1"/>
          </reference>
          <reference field="9" count="1" selected="0">
            <x v="1"/>
          </reference>
          <reference field="10" count="1" selected="0">
            <x v="1"/>
          </reference>
          <reference field="11" count="1" selected="0">
            <x v="3"/>
          </reference>
          <reference field="12" count="1" selected="0">
            <x v="7"/>
          </reference>
        </references>
      </pivotArea>
    </format>
    <format dxfId="314">
      <pivotArea collapsedLevelsAreSubtotals="1" fieldPosition="0">
        <references count="9">
          <reference field="0" count="0" selected="0"/>
          <reference field="1" count="1" selected="0">
            <x v="3"/>
          </reference>
          <reference field="2" count="1" selected="0">
            <x v="5"/>
          </reference>
          <reference field="4" count="1">
            <x v="9"/>
          </reference>
          <reference field="8" count="1" selected="0">
            <x v="1"/>
          </reference>
          <reference field="9" count="1" selected="0">
            <x v="1"/>
          </reference>
          <reference field="10" count="1" selected="0">
            <x v="2"/>
          </reference>
          <reference field="11" count="1" selected="0">
            <x v="4"/>
          </reference>
          <reference field="12" count="1" selected="0">
            <x v="8"/>
          </reference>
        </references>
      </pivotArea>
    </format>
    <format dxfId="313">
      <pivotArea collapsedLevelsAreSubtotals="1" fieldPosition="0">
        <references count="9">
          <reference field="0" count="0" selected="0"/>
          <reference field="1" count="1" selected="0">
            <x v="3"/>
          </reference>
          <reference field="2" count="1" selected="0">
            <x v="5"/>
          </reference>
          <reference field="4" count="1">
            <x v="10"/>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312">
      <pivotArea collapsedLevelsAreSubtotals="1" fieldPosition="0">
        <references count="9">
          <reference field="0" count="0" selected="0"/>
          <reference field="1" count="1" selected="0">
            <x v="3"/>
          </reference>
          <reference field="2" count="1" selected="0">
            <x v="5"/>
          </reference>
          <reference field="4" count="1">
            <x v="11"/>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311">
      <pivotArea collapsedLevelsAreSubtotals="1" fieldPosition="0">
        <references count="9">
          <reference field="0" count="0" selected="0"/>
          <reference field="1" count="1" selected="0">
            <x v="3"/>
          </reference>
          <reference field="2" count="1" selected="0">
            <x v="5"/>
          </reference>
          <reference field="4" count="1">
            <x v="12"/>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310">
      <pivotArea collapsedLevelsAreSubtotals="1" fieldPosition="0">
        <references count="9">
          <reference field="0" count="0" selected="0"/>
          <reference field="1" count="1" selected="0">
            <x v="3"/>
          </reference>
          <reference field="2" count="1" selected="0">
            <x v="5"/>
          </reference>
          <reference field="4" count="1">
            <x v="13"/>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309">
      <pivotArea collapsedLevelsAreSubtotals="1" fieldPosition="0">
        <references count="9">
          <reference field="0" count="0" selected="0"/>
          <reference field="1" count="1" selected="0">
            <x v="3"/>
          </reference>
          <reference field="2" count="1" selected="0">
            <x v="6"/>
          </reference>
          <reference field="4" count="1">
            <x v="14"/>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308">
      <pivotArea collapsedLevelsAreSubtotals="1" fieldPosition="0">
        <references count="9">
          <reference field="0" count="0" selected="0"/>
          <reference field="1" count="1" selected="0">
            <x v="3"/>
          </reference>
          <reference field="2" count="1" selected="0">
            <x v="6"/>
          </reference>
          <reference field="4" count="1">
            <x v="15"/>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307">
      <pivotArea collapsedLevelsAreSubtotals="1" fieldPosition="0">
        <references count="9">
          <reference field="0" count="0" selected="0"/>
          <reference field="1" count="1" selected="0">
            <x v="3"/>
          </reference>
          <reference field="2" count="1" selected="0">
            <x v="6"/>
          </reference>
          <reference field="4" count="1">
            <x v="1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306">
      <pivotArea collapsedLevelsAreSubtotals="1" fieldPosition="0">
        <references count="9">
          <reference field="0" count="0" selected="0"/>
          <reference field="1" count="1" selected="0">
            <x v="3"/>
          </reference>
          <reference field="2" count="1" selected="0">
            <x v="6"/>
          </reference>
          <reference field="4" count="1">
            <x v="17"/>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305">
      <pivotArea collapsedLevelsAreSubtotals="1" fieldPosition="0">
        <references count="9">
          <reference field="0" count="0" selected="0"/>
          <reference field="1" count="1" selected="0">
            <x v="3"/>
          </reference>
          <reference field="2" count="1" selected="0">
            <x v="6"/>
          </reference>
          <reference field="4" count="1">
            <x v="18"/>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304">
      <pivotArea collapsedLevelsAreSubtotals="1" fieldPosition="0">
        <references count="9">
          <reference field="0" count="0" selected="0"/>
          <reference field="1" count="1" selected="0">
            <x v="3"/>
          </reference>
          <reference field="2" count="1" selected="0">
            <x v="6"/>
          </reference>
          <reference field="4" count="1">
            <x v="19"/>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303">
      <pivotArea collapsedLevelsAreSubtotals="1" fieldPosition="0">
        <references count="9">
          <reference field="0" count="0" selected="0"/>
          <reference field="1" count="1" selected="0">
            <x v="0"/>
          </reference>
          <reference field="2" count="1" selected="0">
            <x v="0"/>
          </reference>
          <reference field="4"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s>
      </pivotArea>
    </format>
    <format dxfId="302">
      <pivotArea collapsedLevelsAreSubtotals="1" fieldPosition="0">
        <references count="9">
          <reference field="0" count="0" selected="0"/>
          <reference field="1" count="1" selected="0">
            <x v="0"/>
          </reference>
          <reference field="2" count="1" selected="0">
            <x v="1"/>
          </reference>
          <reference field="4" count="1">
            <x v="1"/>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301">
      <pivotArea collapsedLevelsAreSubtotals="1" fieldPosition="0">
        <references count="9">
          <reference field="0" count="0" selected="0"/>
          <reference field="1" count="1" selected="0">
            <x v="0"/>
          </reference>
          <reference field="2" count="1" selected="0">
            <x v="1"/>
          </reference>
          <reference field="4" count="1">
            <x v="2"/>
          </reference>
          <reference field="8" count="1" selected="0">
            <x v="0"/>
          </reference>
          <reference field="9" count="1" selected="0">
            <x v="0"/>
          </reference>
          <reference field="10" count="1" selected="0">
            <x v="0"/>
          </reference>
          <reference field="11" count="1" selected="0">
            <x v="0"/>
          </reference>
          <reference field="12" count="1" selected="0">
            <x v="1"/>
          </reference>
        </references>
      </pivotArea>
    </format>
    <format dxfId="300">
      <pivotArea collapsedLevelsAreSubtotals="1" fieldPosition="0">
        <references count="9">
          <reference field="0" count="0" selected="0"/>
          <reference field="1" count="1" selected="0">
            <x v="1"/>
          </reference>
          <reference field="2" count="1" selected="0">
            <x v="2"/>
          </reference>
          <reference field="4" count="1">
            <x v="3"/>
          </reference>
          <reference field="8" count="1" selected="0">
            <x v="0"/>
          </reference>
          <reference field="9" count="1" selected="0">
            <x v="0"/>
          </reference>
          <reference field="10" count="1" selected="0">
            <x v="0"/>
          </reference>
          <reference field="11" count="1" selected="0">
            <x v="0"/>
          </reference>
          <reference field="12" count="1" selected="0">
            <x v="2"/>
          </reference>
        </references>
      </pivotArea>
    </format>
    <format dxfId="299">
      <pivotArea collapsedLevelsAreSubtotals="1" fieldPosition="0">
        <references count="9">
          <reference field="0" count="0" selected="0"/>
          <reference field="1" count="1" selected="0">
            <x v="1"/>
          </reference>
          <reference field="2" count="1" selected="0">
            <x v="2"/>
          </reference>
          <reference field="4" count="1">
            <x v="4"/>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298">
      <pivotArea collapsedLevelsAreSubtotals="1" fieldPosition="0">
        <references count="9">
          <reference field="0" count="0" selected="0"/>
          <reference field="1" count="1" selected="0">
            <x v="1"/>
          </reference>
          <reference field="2" count="1" selected="0">
            <x v="3"/>
          </reference>
          <reference field="4" count="1">
            <x v="5"/>
          </reference>
          <reference field="8" count="1" selected="0">
            <x v="0"/>
          </reference>
          <reference field="9" count="1" selected="0">
            <x v="0"/>
          </reference>
          <reference field="10" count="1" selected="0">
            <x v="0"/>
          </reference>
          <reference field="11" count="1" selected="0">
            <x v="0"/>
          </reference>
          <reference field="12" count="1" selected="0">
            <x v="4"/>
          </reference>
        </references>
      </pivotArea>
    </format>
    <format dxfId="297">
      <pivotArea collapsedLevelsAreSubtotals="1" fieldPosition="0">
        <references count="9">
          <reference field="0" count="0" selected="0"/>
          <reference field="1" count="1" selected="0">
            <x v="1"/>
          </reference>
          <reference field="2" count="1" selected="0">
            <x v="3"/>
          </reference>
          <reference field="4" count="1">
            <x v="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296">
      <pivotArea collapsedLevelsAreSubtotals="1" fieldPosition="0">
        <references count="9">
          <reference field="0" count="0" selected="0"/>
          <reference field="1" count="1" selected="0">
            <x v="2"/>
          </reference>
          <reference field="2" count="1" selected="0">
            <x v="4"/>
          </reference>
          <reference field="4" count="1">
            <x v="7"/>
          </reference>
          <reference field="8" count="1" selected="0">
            <x v="1"/>
          </reference>
          <reference field="9" count="1" selected="0">
            <x v="1"/>
          </reference>
          <reference field="10" count="1" selected="0">
            <x v="1"/>
          </reference>
          <reference field="11" count="1" selected="0">
            <x v="3"/>
          </reference>
          <reference field="12" count="1" selected="0">
            <x v="6"/>
          </reference>
        </references>
      </pivotArea>
    </format>
    <format dxfId="295">
      <pivotArea collapsedLevelsAreSubtotals="1" fieldPosition="0">
        <references count="9">
          <reference field="0" count="0" selected="0"/>
          <reference field="1" count="1" selected="0">
            <x v="2"/>
          </reference>
          <reference field="2" count="1" selected="0">
            <x v="4"/>
          </reference>
          <reference field="4" count="1">
            <x v="8"/>
          </reference>
          <reference field="8" count="1" selected="0">
            <x v="1"/>
          </reference>
          <reference field="9" count="1" selected="0">
            <x v="1"/>
          </reference>
          <reference field="10" count="1" selected="0">
            <x v="1"/>
          </reference>
          <reference field="11" count="1" selected="0">
            <x v="3"/>
          </reference>
          <reference field="12" count="1" selected="0">
            <x v="7"/>
          </reference>
        </references>
      </pivotArea>
    </format>
    <format dxfId="294">
      <pivotArea collapsedLevelsAreSubtotals="1" fieldPosition="0">
        <references count="9">
          <reference field="0" count="0" selected="0"/>
          <reference field="1" count="1" selected="0">
            <x v="3"/>
          </reference>
          <reference field="2" count="1" selected="0">
            <x v="5"/>
          </reference>
          <reference field="4" count="1">
            <x v="9"/>
          </reference>
          <reference field="8" count="1" selected="0">
            <x v="1"/>
          </reference>
          <reference field="9" count="1" selected="0">
            <x v="1"/>
          </reference>
          <reference field="10" count="1" selected="0">
            <x v="2"/>
          </reference>
          <reference field="11" count="1" selected="0">
            <x v="4"/>
          </reference>
          <reference field="12" count="1" selected="0">
            <x v="8"/>
          </reference>
        </references>
      </pivotArea>
    </format>
    <format dxfId="293">
      <pivotArea collapsedLevelsAreSubtotals="1" fieldPosition="0">
        <references count="9">
          <reference field="0" count="0" selected="0"/>
          <reference field="1" count="1" selected="0">
            <x v="3"/>
          </reference>
          <reference field="2" count="1" selected="0">
            <x v="5"/>
          </reference>
          <reference field="4" count="1">
            <x v="10"/>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292">
      <pivotArea collapsedLevelsAreSubtotals="1" fieldPosition="0">
        <references count="9">
          <reference field="0" count="0" selected="0"/>
          <reference field="1" count="1" selected="0">
            <x v="3"/>
          </reference>
          <reference field="2" count="1" selected="0">
            <x v="5"/>
          </reference>
          <reference field="4" count="1">
            <x v="11"/>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291">
      <pivotArea collapsedLevelsAreSubtotals="1" fieldPosition="0">
        <references count="9">
          <reference field="0" count="0" selected="0"/>
          <reference field="1" count="1" selected="0">
            <x v="3"/>
          </reference>
          <reference field="2" count="1" selected="0">
            <x v="5"/>
          </reference>
          <reference field="4" count="1">
            <x v="12"/>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290">
      <pivotArea collapsedLevelsAreSubtotals="1" fieldPosition="0">
        <references count="9">
          <reference field="0" count="0" selected="0"/>
          <reference field="1" count="1" selected="0">
            <x v="3"/>
          </reference>
          <reference field="2" count="1" selected="0">
            <x v="5"/>
          </reference>
          <reference field="4" count="1">
            <x v="13"/>
          </reference>
          <reference field="8" count="1" selected="0">
            <x v="1"/>
          </reference>
          <reference field="9" count="1" selected="0">
            <x v="1"/>
          </reference>
          <reference field="10" count="1" selected="0">
            <x v="1"/>
          </reference>
          <reference field="11" count="1" selected="0">
            <x v="1"/>
          </reference>
          <reference field="12" count="1" selected="0">
            <x v="3"/>
          </reference>
        </references>
      </pivotArea>
    </format>
    <format dxfId="289">
      <pivotArea collapsedLevelsAreSubtotals="1" fieldPosition="0">
        <references count="9">
          <reference field="0" count="0" selected="0"/>
          <reference field="1" count="1" selected="0">
            <x v="3"/>
          </reference>
          <reference field="2" count="1" selected="0">
            <x v="6"/>
          </reference>
          <reference field="4" count="1">
            <x v="14"/>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288">
      <pivotArea collapsedLevelsAreSubtotals="1" fieldPosition="0">
        <references count="9">
          <reference field="0" count="0" selected="0"/>
          <reference field="1" count="1" selected="0">
            <x v="3"/>
          </reference>
          <reference field="2" count="1" selected="0">
            <x v="6"/>
          </reference>
          <reference field="4" count="1">
            <x v="15"/>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287">
      <pivotArea collapsedLevelsAreSubtotals="1" fieldPosition="0">
        <references count="9">
          <reference field="0" count="0" selected="0"/>
          <reference field="1" count="1" selected="0">
            <x v="3"/>
          </reference>
          <reference field="2" count="1" selected="0">
            <x v="6"/>
          </reference>
          <reference field="4" count="1">
            <x v="16"/>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286">
      <pivotArea collapsedLevelsAreSubtotals="1" fieldPosition="0">
        <references count="9">
          <reference field="0" count="0" selected="0"/>
          <reference field="1" count="1" selected="0">
            <x v="3"/>
          </reference>
          <reference field="2" count="1" selected="0">
            <x v="6"/>
          </reference>
          <reference field="4" count="1">
            <x v="17"/>
          </reference>
          <reference field="8" count="1" selected="0">
            <x v="1"/>
          </reference>
          <reference field="9" count="1" selected="0">
            <x v="1"/>
          </reference>
          <reference field="10" count="1" selected="0">
            <x v="2"/>
          </reference>
          <reference field="11" count="1" selected="0">
            <x v="2"/>
          </reference>
          <reference field="12" count="1" selected="0">
            <x v="5"/>
          </reference>
        </references>
      </pivotArea>
    </format>
    <format dxfId="285">
      <pivotArea collapsedLevelsAreSubtotals="1" fieldPosition="0">
        <references count="9">
          <reference field="0" count="0" selected="0"/>
          <reference field="1" count="1" selected="0">
            <x v="3"/>
          </reference>
          <reference field="2" count="1" selected="0">
            <x v="6"/>
          </reference>
          <reference field="4" count="1">
            <x v="18"/>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284">
      <pivotArea collapsedLevelsAreSubtotals="1" fieldPosition="0">
        <references count="9">
          <reference field="0" count="0" selected="0"/>
          <reference field="1" count="1" selected="0">
            <x v="3"/>
          </reference>
          <reference field="2" count="1" selected="0">
            <x v="6"/>
          </reference>
          <reference field="4" count="1">
            <x v="19"/>
          </reference>
          <reference field="8" count="1" selected="0">
            <x v="1"/>
          </reference>
          <reference field="9" count="1" selected="0">
            <x v="1"/>
          </reference>
          <reference field="10" count="1" selected="0">
            <x v="2"/>
          </reference>
          <reference field="11" count="1" selected="0">
            <x v="4"/>
          </reference>
          <reference field="12" count="1" selected="0">
            <x v="9"/>
          </reference>
        </references>
      </pivotArea>
    </format>
    <format dxfId="283">
      <pivotArea type="origin" dataOnly="0" labelOnly="1" outline="0" fieldPosition="0"/>
    </format>
    <format dxfId="282">
      <pivotArea type="origin" dataOnly="0" labelOnly="1" outline="0" fieldPosition="0"/>
    </format>
    <format dxfId="281">
      <pivotArea dataOnly="0" labelOnly="1" fieldPosition="0">
        <references count="1">
          <reference field="7" count="1">
            <x v="0"/>
          </reference>
        </references>
      </pivotArea>
    </format>
    <format dxfId="280">
      <pivotArea dataOnly="0" labelOnly="1" fieldPosition="0">
        <references count="1">
          <reference field="7" count="1">
            <x v="1"/>
          </reference>
        </references>
      </pivotArea>
    </format>
    <format dxfId="279">
      <pivotArea collapsedLevelsAreSubtotals="1" fieldPosition="0">
        <references count="1">
          <reference field="0" count="0"/>
        </references>
      </pivotArea>
    </format>
    <format dxfId="232">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0"/>
          </reference>
        </references>
      </pivotArea>
    </format>
    <format dxfId="231">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1"/>
          </reference>
        </references>
      </pivotArea>
    </format>
    <format dxfId="230">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2"/>
          </reference>
        </references>
      </pivotArea>
    </format>
    <format dxfId="229">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3"/>
          </reference>
        </references>
      </pivotArea>
    </format>
    <format dxfId="228">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1"/>
          </reference>
          <reference field="14" count="1" selected="0">
            <x v="4"/>
          </reference>
        </references>
      </pivotArea>
    </format>
    <format dxfId="227">
      <pivotArea collapsedLevelsAreSubtotals="1" fieldPosition="0">
        <references count="12">
          <reference field="0" count="0" selected="0"/>
          <reference field="1" count="1" selected="0">
            <x v="0"/>
          </reference>
          <reference field="2" count="1" selected="0">
            <x v="1"/>
          </reference>
          <reference field="4" count="1" selected="0">
            <x v="1"/>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5"/>
          </reference>
        </references>
      </pivotArea>
    </format>
    <format dxfId="226">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6"/>
          </reference>
        </references>
      </pivotArea>
    </format>
    <format dxfId="225">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7"/>
          </reference>
        </references>
      </pivotArea>
    </format>
    <format dxfId="224">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0"/>
          </reference>
          <reference field="14" count="1" selected="0">
            <x v="8"/>
          </reference>
        </references>
      </pivotArea>
    </format>
    <format dxfId="223">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1"/>
          </reference>
          <reference field="14" count="1" selected="0">
            <x v="9"/>
          </reference>
        </references>
      </pivotArea>
    </format>
    <format dxfId="222">
      <pivotArea collapsedLevelsAreSubtotals="1" fieldPosition="0">
        <references count="12">
          <reference field="0" count="0" selected="0"/>
          <reference field="1" count="1" selected="0">
            <x v="1"/>
          </reference>
          <reference field="2" count="1" selected="0">
            <x v="2"/>
          </reference>
          <reference field="4" count="1" selected="0">
            <x v="4"/>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10"/>
          </reference>
        </references>
      </pivotArea>
    </format>
    <format dxfId="221">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0"/>
          </reference>
          <reference field="14" count="1" selected="0">
            <x v="11"/>
          </reference>
        </references>
      </pivotArea>
    </format>
    <format dxfId="220">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1"/>
          </reference>
          <reference field="14" count="1" selected="0">
            <x v="12"/>
          </reference>
        </references>
      </pivotArea>
    </format>
    <format dxfId="219">
      <pivotArea collapsedLevelsAreSubtotals="1" fieldPosition="0">
        <references count="12">
          <reference field="0" count="0" selected="0"/>
          <reference field="1" count="1" selected="0">
            <x v="1"/>
          </reference>
          <reference field="2" count="1" selected="0">
            <x v="3"/>
          </reference>
          <reference field="4" count="1" selected="0">
            <x v="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13"/>
          </reference>
        </references>
      </pivotArea>
    </format>
    <format dxfId="218">
      <pivotArea collapsedLevelsAreSubtotals="1" fieldPosition="0">
        <references count="12">
          <reference field="0" count="0" selected="0"/>
          <reference field="1" count="1" selected="0">
            <x v="2"/>
          </reference>
          <reference field="2" count="1" selected="0">
            <x v="4"/>
          </reference>
          <reference field="4" count="1" selected="0">
            <x v="7"/>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selected="0">
            <x v="2"/>
          </reference>
          <reference field="14" count="1" selected="0">
            <x v="14"/>
          </reference>
        </references>
      </pivotArea>
    </format>
    <format dxfId="217">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0"/>
          </reference>
          <reference field="14" count="1" selected="0">
            <x v="15"/>
          </reference>
        </references>
      </pivotArea>
    </format>
    <format dxfId="216">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1"/>
          </reference>
          <reference field="14" count="1" selected="0">
            <x v="16"/>
          </reference>
        </references>
      </pivotArea>
    </format>
    <format dxfId="215">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3"/>
          </reference>
          <reference field="14" count="1" selected="0">
            <x v="17"/>
          </reference>
        </references>
      </pivotArea>
    </format>
    <format dxfId="214">
      <pivotArea collapsedLevelsAreSubtotals="1" fieldPosition="0">
        <references count="12">
          <reference field="0" count="0" selected="0"/>
          <reference field="1" count="1" selected="0">
            <x v="3"/>
          </reference>
          <reference field="2" count="1" selected="0">
            <x v="5"/>
          </reference>
          <reference field="4" count="1" selected="0">
            <x v="9"/>
          </reference>
          <reference field="5" count="4">
            <x v="1"/>
            <x v="2"/>
            <x v="3"/>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4"/>
          </reference>
          <reference field="14" count="1" selected="0">
            <x v="18"/>
          </reference>
        </references>
      </pivotArea>
    </format>
    <format dxfId="213">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5"/>
          </reference>
          <reference field="14" count="1" selected="0">
            <x v="19"/>
          </reference>
        </references>
      </pivotArea>
    </format>
    <format dxfId="212">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6"/>
          </reference>
          <reference field="14" count="1" selected="0">
            <x v="20"/>
          </reference>
        </references>
      </pivotArea>
    </format>
    <format dxfId="211">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7"/>
          </reference>
          <reference field="14" count="1" selected="0">
            <x v="21"/>
          </reference>
        </references>
      </pivotArea>
    </format>
    <format dxfId="210">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8"/>
          </reference>
          <reference field="14" count="1" selected="0">
            <x v="22"/>
          </reference>
        </references>
      </pivotArea>
    </format>
    <format dxfId="209">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9"/>
          </reference>
          <reference field="14" count="1" selected="0">
            <x v="23"/>
          </reference>
        </references>
      </pivotArea>
    </format>
    <format dxfId="208">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0"/>
          </reference>
          <reference field="14" count="1" selected="0">
            <x v="24"/>
          </reference>
        </references>
      </pivotArea>
    </format>
    <format dxfId="207">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1"/>
          </reference>
          <reference field="14" count="1" selected="0">
            <x v="25"/>
          </reference>
        </references>
      </pivotArea>
    </format>
    <format dxfId="206">
      <pivotArea collapsedLevelsAreSubtotals="1" fieldPosition="0">
        <references count="12">
          <reference field="0" count="0" selected="0"/>
          <reference field="1" count="1" selected="0">
            <x v="3"/>
          </reference>
          <reference field="2" count="1" selected="0">
            <x v="5"/>
          </reference>
          <reference field="4" count="1" selected="0">
            <x v="9"/>
          </reference>
          <reference field="5" count="1">
            <x v="5"/>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2"/>
          </reference>
          <reference field="14" count="1" selected="0">
            <x v="26"/>
          </reference>
        </references>
      </pivotArea>
    </format>
    <format dxfId="205">
      <pivotArea collapsedLevelsAreSubtotals="1" fieldPosition="0">
        <references count="12">
          <reference field="0" count="0" selected="0"/>
          <reference field="1" count="1" selected="0">
            <x v="3"/>
          </reference>
          <reference field="2" count="1" selected="0">
            <x v="5"/>
          </reference>
          <reference field="4" count="1" selected="0">
            <x v="10"/>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27"/>
          </reference>
        </references>
      </pivotArea>
    </format>
    <format dxfId="204">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8"/>
          </reference>
        </references>
      </pivotArea>
    </format>
    <format dxfId="203">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9"/>
          </reference>
        </references>
      </pivotArea>
    </format>
    <format dxfId="202">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0"/>
          </reference>
        </references>
      </pivotArea>
    </format>
    <format dxfId="201">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1"/>
          </reference>
        </references>
      </pivotArea>
    </format>
    <format dxfId="200">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2"/>
          </reference>
        </references>
      </pivotArea>
    </format>
    <format dxfId="199">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3"/>
          </reference>
        </references>
      </pivotArea>
    </format>
    <format dxfId="198">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4"/>
          </reference>
        </references>
      </pivotArea>
    </format>
    <format dxfId="197">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5"/>
          </reference>
        </references>
      </pivotArea>
    </format>
    <format dxfId="196">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6"/>
          </reference>
        </references>
      </pivotArea>
    </format>
    <format dxfId="195">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7"/>
          </reference>
        </references>
      </pivotArea>
    </format>
    <format dxfId="194">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8"/>
          </reference>
        </references>
      </pivotArea>
    </format>
    <format dxfId="193">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9"/>
          </reference>
        </references>
      </pivotArea>
    </format>
    <format dxfId="192">
      <pivotArea collapsedLevelsAreSubtotals="1" fieldPosition="0">
        <references count="12">
          <reference field="0" count="0" selected="0"/>
          <reference field="1" count="1" selected="0">
            <x v="3"/>
          </reference>
          <reference field="2" count="1" selected="0">
            <x v="6"/>
          </reference>
          <reference field="4" count="1" selected="0">
            <x v="14"/>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0"/>
          </reference>
        </references>
      </pivotArea>
    </format>
    <format dxfId="191">
      <pivotArea collapsedLevelsAreSubtotals="1" fieldPosition="0">
        <references count="12">
          <reference field="0" count="0" selected="0"/>
          <reference field="1" count="1" selected="0">
            <x v="3"/>
          </reference>
          <reference field="2" count="1" selected="0">
            <x v="6"/>
          </reference>
          <reference field="4" count="1" selected="0">
            <x v="15"/>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1"/>
          </reference>
        </references>
      </pivotArea>
    </format>
    <format dxfId="190">
      <pivotArea collapsedLevelsAreSubtotals="1" fieldPosition="0">
        <references count="12">
          <reference field="0" count="0" selected="0"/>
          <reference field="1" count="1" selected="0">
            <x v="3"/>
          </reference>
          <reference field="2" count="1" selected="0">
            <x v="6"/>
          </reference>
          <reference field="4" count="1" selected="0">
            <x v="1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2"/>
          </reference>
        </references>
      </pivotArea>
    </format>
    <format dxfId="189">
      <pivotArea collapsedLevelsAreSubtotals="1" fieldPosition="0">
        <references count="12">
          <reference field="0" count="0" selected="0"/>
          <reference field="1" count="1" selected="0">
            <x v="3"/>
          </reference>
          <reference field="2" count="1" selected="0">
            <x v="6"/>
          </reference>
          <reference field="4" count="1" selected="0">
            <x v="17"/>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3"/>
          </reference>
        </references>
      </pivotArea>
    </format>
    <format dxfId="188">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4"/>
          </reference>
        </references>
      </pivotArea>
    </format>
    <format dxfId="187">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5"/>
          </reference>
        </references>
      </pivotArea>
    </format>
    <format dxfId="186">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6"/>
          </reference>
        </references>
      </pivotArea>
    </format>
    <format dxfId="185">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7"/>
          </reference>
        </references>
      </pivotArea>
    </format>
    <format dxfId="184">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8"/>
          </reference>
        </references>
      </pivotArea>
    </format>
    <format dxfId="183">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9"/>
          </reference>
        </references>
      </pivotArea>
    </format>
    <format dxfId="182">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0"/>
          </reference>
        </references>
      </pivotArea>
    </format>
    <format dxfId="181">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1"/>
          </reference>
        </references>
      </pivotArea>
    </format>
    <format dxfId="180">
      <pivotArea collapsedLevelsAreSubtotals="1" fieldPosition="0">
        <references count="12">
          <reference field="0" count="0" selected="0"/>
          <reference field="1" count="1" selected="0">
            <x v="3"/>
          </reference>
          <reference field="2" count="1" selected="0">
            <x v="6"/>
          </reference>
          <reference field="4" count="1" selected="0">
            <x v="19"/>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5"/>
          </reference>
          <reference field="14" count="1" selected="0">
            <x v="52"/>
          </reference>
        </references>
      </pivotArea>
    </format>
    <format dxfId="179">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0"/>
          </reference>
        </references>
      </pivotArea>
    </format>
    <format dxfId="178">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1"/>
          </reference>
        </references>
      </pivotArea>
    </format>
    <format dxfId="177">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2"/>
          </reference>
        </references>
      </pivotArea>
    </format>
    <format dxfId="176">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3"/>
          </reference>
        </references>
      </pivotArea>
    </format>
    <format dxfId="175">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1"/>
          </reference>
          <reference field="14" count="1" selected="0">
            <x v="4"/>
          </reference>
        </references>
      </pivotArea>
    </format>
    <format dxfId="174">
      <pivotArea collapsedLevelsAreSubtotals="1" fieldPosition="0">
        <references count="12">
          <reference field="0" count="0" selected="0"/>
          <reference field="1" count="1" selected="0">
            <x v="0"/>
          </reference>
          <reference field="2" count="1" selected="0">
            <x v="1"/>
          </reference>
          <reference field="4" count="1" selected="0">
            <x v="1"/>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5"/>
          </reference>
        </references>
      </pivotArea>
    </format>
    <format dxfId="173">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6"/>
          </reference>
        </references>
      </pivotArea>
    </format>
    <format dxfId="172">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7"/>
          </reference>
        </references>
      </pivotArea>
    </format>
    <format dxfId="171">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0"/>
          </reference>
          <reference field="14" count="1" selected="0">
            <x v="8"/>
          </reference>
        </references>
      </pivotArea>
    </format>
    <format dxfId="170">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1"/>
          </reference>
          <reference field="14" count="1" selected="0">
            <x v="9"/>
          </reference>
        </references>
      </pivotArea>
    </format>
    <format dxfId="169">
      <pivotArea collapsedLevelsAreSubtotals="1" fieldPosition="0">
        <references count="12">
          <reference field="0" count="0" selected="0"/>
          <reference field="1" count="1" selected="0">
            <x v="1"/>
          </reference>
          <reference field="2" count="1" selected="0">
            <x v="2"/>
          </reference>
          <reference field="4" count="1" selected="0">
            <x v="4"/>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10"/>
          </reference>
        </references>
      </pivotArea>
    </format>
    <format dxfId="168">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0"/>
          </reference>
          <reference field="14" count="1" selected="0">
            <x v="11"/>
          </reference>
        </references>
      </pivotArea>
    </format>
    <format dxfId="167">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1"/>
          </reference>
          <reference field="14" count="1" selected="0">
            <x v="12"/>
          </reference>
        </references>
      </pivotArea>
    </format>
    <format dxfId="166">
      <pivotArea collapsedLevelsAreSubtotals="1" fieldPosition="0">
        <references count="12">
          <reference field="0" count="0" selected="0"/>
          <reference field="1" count="1" selected="0">
            <x v="1"/>
          </reference>
          <reference field="2" count="1" selected="0">
            <x v="3"/>
          </reference>
          <reference field="4" count="1" selected="0">
            <x v="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13"/>
          </reference>
        </references>
      </pivotArea>
    </format>
    <format dxfId="165">
      <pivotArea collapsedLevelsAreSubtotals="1" fieldPosition="0">
        <references count="12">
          <reference field="0" count="0" selected="0"/>
          <reference field="1" count="1" selected="0">
            <x v="2"/>
          </reference>
          <reference field="2" count="1" selected="0">
            <x v="4"/>
          </reference>
          <reference field="4" count="1" selected="0">
            <x v="7"/>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selected="0">
            <x v="2"/>
          </reference>
          <reference field="14" count="1" selected="0">
            <x v="14"/>
          </reference>
        </references>
      </pivotArea>
    </format>
    <format dxfId="164">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0"/>
          </reference>
          <reference field="14" count="1" selected="0">
            <x v="15"/>
          </reference>
        </references>
      </pivotArea>
    </format>
    <format dxfId="163">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1"/>
          </reference>
          <reference field="14" count="1" selected="0">
            <x v="16"/>
          </reference>
        </references>
      </pivotArea>
    </format>
    <format dxfId="162">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3"/>
          </reference>
          <reference field="14" count="1" selected="0">
            <x v="17"/>
          </reference>
        </references>
      </pivotArea>
    </format>
    <format dxfId="161">
      <pivotArea collapsedLevelsAreSubtotals="1" fieldPosition="0">
        <references count="12">
          <reference field="0" count="0" selected="0"/>
          <reference field="1" count="1" selected="0">
            <x v="3"/>
          </reference>
          <reference field="2" count="1" selected="0">
            <x v="5"/>
          </reference>
          <reference field="4" count="1" selected="0">
            <x v="9"/>
          </reference>
          <reference field="5" count="4">
            <x v="1"/>
            <x v="2"/>
            <x v="3"/>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4"/>
          </reference>
          <reference field="14" count="1" selected="0">
            <x v="18"/>
          </reference>
        </references>
      </pivotArea>
    </format>
    <format dxfId="160">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5"/>
          </reference>
          <reference field="14" count="1" selected="0">
            <x v="19"/>
          </reference>
        </references>
      </pivotArea>
    </format>
    <format dxfId="159">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6"/>
          </reference>
          <reference field="14" count="1" selected="0">
            <x v="20"/>
          </reference>
        </references>
      </pivotArea>
    </format>
    <format dxfId="158">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7"/>
          </reference>
          <reference field="14" count="1" selected="0">
            <x v="21"/>
          </reference>
        </references>
      </pivotArea>
    </format>
    <format dxfId="157">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8"/>
          </reference>
          <reference field="14" count="1" selected="0">
            <x v="22"/>
          </reference>
        </references>
      </pivotArea>
    </format>
    <format dxfId="156">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9"/>
          </reference>
          <reference field="14" count="1" selected="0">
            <x v="23"/>
          </reference>
        </references>
      </pivotArea>
    </format>
    <format dxfId="155">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0"/>
          </reference>
          <reference field="14" count="1" selected="0">
            <x v="24"/>
          </reference>
        </references>
      </pivotArea>
    </format>
    <format dxfId="154">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1"/>
          </reference>
          <reference field="14" count="1" selected="0">
            <x v="25"/>
          </reference>
        </references>
      </pivotArea>
    </format>
    <format dxfId="153">
      <pivotArea collapsedLevelsAreSubtotals="1" fieldPosition="0">
        <references count="12">
          <reference field="0" count="0" selected="0"/>
          <reference field="1" count="1" selected="0">
            <x v="3"/>
          </reference>
          <reference field="2" count="1" selected="0">
            <x v="5"/>
          </reference>
          <reference field="4" count="1" selected="0">
            <x v="9"/>
          </reference>
          <reference field="5" count="1">
            <x v="5"/>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2"/>
          </reference>
          <reference field="14" count="1" selected="0">
            <x v="26"/>
          </reference>
        </references>
      </pivotArea>
    </format>
    <format dxfId="152">
      <pivotArea collapsedLevelsAreSubtotals="1" fieldPosition="0">
        <references count="12">
          <reference field="0" count="0" selected="0"/>
          <reference field="1" count="1" selected="0">
            <x v="3"/>
          </reference>
          <reference field="2" count="1" selected="0">
            <x v="5"/>
          </reference>
          <reference field="4" count="1" selected="0">
            <x v="10"/>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27"/>
          </reference>
        </references>
      </pivotArea>
    </format>
    <format dxfId="151">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8"/>
          </reference>
        </references>
      </pivotArea>
    </format>
    <format dxfId="150">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9"/>
          </reference>
        </references>
      </pivotArea>
    </format>
    <format dxfId="149">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0"/>
          </reference>
        </references>
      </pivotArea>
    </format>
    <format dxfId="148">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1"/>
          </reference>
        </references>
      </pivotArea>
    </format>
    <format dxfId="147">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2"/>
          </reference>
        </references>
      </pivotArea>
    </format>
    <format dxfId="146">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3"/>
          </reference>
        </references>
      </pivotArea>
    </format>
    <format dxfId="145">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4"/>
          </reference>
        </references>
      </pivotArea>
    </format>
    <format dxfId="144">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5"/>
          </reference>
        </references>
      </pivotArea>
    </format>
    <format dxfId="143">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6"/>
          </reference>
        </references>
      </pivotArea>
    </format>
    <format dxfId="142">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7"/>
          </reference>
        </references>
      </pivotArea>
    </format>
    <format dxfId="141">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8"/>
          </reference>
        </references>
      </pivotArea>
    </format>
    <format dxfId="140">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9"/>
          </reference>
        </references>
      </pivotArea>
    </format>
    <format dxfId="139">
      <pivotArea collapsedLevelsAreSubtotals="1" fieldPosition="0">
        <references count="12">
          <reference field="0" count="0" selected="0"/>
          <reference field="1" count="1" selected="0">
            <x v="3"/>
          </reference>
          <reference field="2" count="1" selected="0">
            <x v="6"/>
          </reference>
          <reference field="4" count="1" selected="0">
            <x v="14"/>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0"/>
          </reference>
        </references>
      </pivotArea>
    </format>
    <format dxfId="138">
      <pivotArea collapsedLevelsAreSubtotals="1" fieldPosition="0">
        <references count="12">
          <reference field="0" count="0" selected="0"/>
          <reference field="1" count="1" selected="0">
            <x v="3"/>
          </reference>
          <reference field="2" count="1" selected="0">
            <x v="6"/>
          </reference>
          <reference field="4" count="1" selected="0">
            <x v="15"/>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1"/>
          </reference>
        </references>
      </pivotArea>
    </format>
    <format dxfId="137">
      <pivotArea collapsedLevelsAreSubtotals="1" fieldPosition="0">
        <references count="12">
          <reference field="0" count="0" selected="0"/>
          <reference field="1" count="1" selected="0">
            <x v="3"/>
          </reference>
          <reference field="2" count="1" selected="0">
            <x v="6"/>
          </reference>
          <reference field="4" count="1" selected="0">
            <x v="1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2"/>
          </reference>
        </references>
      </pivotArea>
    </format>
    <format dxfId="136">
      <pivotArea collapsedLevelsAreSubtotals="1" fieldPosition="0">
        <references count="12">
          <reference field="0" count="0" selected="0"/>
          <reference field="1" count="1" selected="0">
            <x v="3"/>
          </reference>
          <reference field="2" count="1" selected="0">
            <x v="6"/>
          </reference>
          <reference field="4" count="1" selected="0">
            <x v="17"/>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3"/>
          </reference>
        </references>
      </pivotArea>
    </format>
    <format dxfId="135">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4"/>
          </reference>
        </references>
      </pivotArea>
    </format>
    <format dxfId="134">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5"/>
          </reference>
        </references>
      </pivotArea>
    </format>
    <format dxfId="133">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6"/>
          </reference>
        </references>
      </pivotArea>
    </format>
    <format dxfId="132">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7"/>
          </reference>
        </references>
      </pivotArea>
    </format>
    <format dxfId="131">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8"/>
          </reference>
        </references>
      </pivotArea>
    </format>
    <format dxfId="130">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9"/>
          </reference>
        </references>
      </pivotArea>
    </format>
    <format dxfId="129">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0"/>
          </reference>
        </references>
      </pivotArea>
    </format>
    <format dxfId="128">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1"/>
          </reference>
        </references>
      </pivotArea>
    </format>
    <format dxfId="127">
      <pivotArea collapsedLevelsAreSubtotals="1" fieldPosition="0">
        <references count="12">
          <reference field="0" count="0" selected="0"/>
          <reference field="1" count="1" selected="0">
            <x v="3"/>
          </reference>
          <reference field="2" count="1" selected="0">
            <x v="6"/>
          </reference>
          <reference field="4" count="1" selected="0">
            <x v="19"/>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5"/>
          </reference>
          <reference field="14" count="1" selected="0">
            <x v="52"/>
          </reference>
        </references>
      </pivotArea>
    </format>
    <format dxfId="126">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0"/>
          </reference>
        </references>
      </pivotArea>
    </format>
    <format dxfId="125">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1"/>
          </reference>
        </references>
      </pivotArea>
    </format>
    <format dxfId="124">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2"/>
          </reference>
        </references>
      </pivotArea>
    </format>
    <format dxfId="123">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0"/>
          </reference>
          <reference field="14" count="1" selected="0">
            <x v="3"/>
          </reference>
        </references>
      </pivotArea>
    </format>
    <format dxfId="122">
      <pivotArea collapsedLevelsAreSubtotals="1" fieldPosition="0">
        <references count="12">
          <reference field="0" count="0" selected="0"/>
          <reference field="1" count="1" selected="0">
            <x v="0"/>
          </reference>
          <reference field="2" count="1" selected="0">
            <x v="0"/>
          </reference>
          <reference field="4" count="1" selected="0">
            <x v="0"/>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0"/>
          </reference>
          <reference field="13" count="1" selected="0">
            <x v="1"/>
          </reference>
          <reference field="14" count="1" selected="0">
            <x v="4"/>
          </reference>
        </references>
      </pivotArea>
    </format>
    <format dxfId="121">
      <pivotArea collapsedLevelsAreSubtotals="1" fieldPosition="0">
        <references count="12">
          <reference field="0" count="0" selected="0"/>
          <reference field="1" count="1" selected="0">
            <x v="0"/>
          </reference>
          <reference field="2" count="1" selected="0">
            <x v="1"/>
          </reference>
          <reference field="4" count="1" selected="0">
            <x v="1"/>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5"/>
          </reference>
        </references>
      </pivotArea>
    </format>
    <format dxfId="120">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6"/>
          </reference>
        </references>
      </pivotArea>
    </format>
    <format dxfId="119">
      <pivotArea collapsedLevelsAreSubtotals="1" fieldPosition="0">
        <references count="12">
          <reference field="0" count="0" selected="0"/>
          <reference field="1" count="1" selected="0">
            <x v="0"/>
          </reference>
          <reference field="2" count="1" selected="0">
            <x v="1"/>
          </reference>
          <reference field="4" count="1" selected="0">
            <x v="2"/>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1"/>
          </reference>
          <reference field="13" count="1" selected="0">
            <x v="0"/>
          </reference>
          <reference field="14" count="1" selected="0">
            <x v="7"/>
          </reference>
        </references>
      </pivotArea>
    </format>
    <format dxfId="118">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0"/>
          </reference>
          <reference field="14" count="1" selected="0">
            <x v="8"/>
          </reference>
        </references>
      </pivotArea>
    </format>
    <format dxfId="117">
      <pivotArea collapsedLevelsAreSubtotals="1" fieldPosition="0">
        <references count="12">
          <reference field="0" count="0" selected="0"/>
          <reference field="1" count="1" selected="0">
            <x v="1"/>
          </reference>
          <reference field="2" count="1" selected="0">
            <x v="2"/>
          </reference>
          <reference field="4" count="1" selected="0">
            <x v="3"/>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2"/>
          </reference>
          <reference field="13" count="1" selected="0">
            <x v="1"/>
          </reference>
          <reference field="14" count="1" selected="0">
            <x v="9"/>
          </reference>
        </references>
      </pivotArea>
    </format>
    <format dxfId="116">
      <pivotArea collapsedLevelsAreSubtotals="1" fieldPosition="0">
        <references count="12">
          <reference field="0" count="0" selected="0"/>
          <reference field="1" count="1" selected="0">
            <x v="1"/>
          </reference>
          <reference field="2" count="1" selected="0">
            <x v="2"/>
          </reference>
          <reference field="4" count="1" selected="0">
            <x v="4"/>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10"/>
          </reference>
        </references>
      </pivotArea>
    </format>
    <format dxfId="115">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0"/>
          </reference>
          <reference field="14" count="1" selected="0">
            <x v="11"/>
          </reference>
        </references>
      </pivotArea>
    </format>
    <format dxfId="114">
      <pivotArea collapsedLevelsAreSubtotals="1" fieldPosition="0">
        <references count="12">
          <reference field="0" count="0" selected="0"/>
          <reference field="1" count="1" selected="0">
            <x v="1"/>
          </reference>
          <reference field="2" count="1" selected="0">
            <x v="3"/>
          </reference>
          <reference field="4" count="1" selected="0">
            <x v="5"/>
          </reference>
          <reference field="5" count="1">
            <x v="0"/>
          </reference>
          <reference field="8" count="1" selected="0">
            <x v="0"/>
          </reference>
          <reference field="9" count="1" selected="0">
            <x v="0"/>
          </reference>
          <reference field="10" count="1" selected="0">
            <x v="0"/>
          </reference>
          <reference field="11" count="1" selected="0">
            <x v="0"/>
          </reference>
          <reference field="12" count="1" selected="0">
            <x v="4"/>
          </reference>
          <reference field="13" count="1" selected="0">
            <x v="1"/>
          </reference>
          <reference field="14" count="1" selected="0">
            <x v="12"/>
          </reference>
        </references>
      </pivotArea>
    </format>
    <format dxfId="113">
      <pivotArea collapsedLevelsAreSubtotals="1" fieldPosition="0">
        <references count="12">
          <reference field="0" count="0" selected="0"/>
          <reference field="1" count="1" selected="0">
            <x v="1"/>
          </reference>
          <reference field="2" count="1" selected="0">
            <x v="3"/>
          </reference>
          <reference field="4" count="1" selected="0">
            <x v="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13"/>
          </reference>
        </references>
      </pivotArea>
    </format>
    <format dxfId="112">
      <pivotArea collapsedLevelsAreSubtotals="1" fieldPosition="0">
        <references count="12">
          <reference field="0" count="0" selected="0"/>
          <reference field="1" count="1" selected="0">
            <x v="2"/>
          </reference>
          <reference field="2" count="1" selected="0">
            <x v="4"/>
          </reference>
          <reference field="4" count="1" selected="0">
            <x v="7"/>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6"/>
          </reference>
          <reference field="13" count="1" selected="0">
            <x v="2"/>
          </reference>
          <reference field="14" count="1" selected="0">
            <x v="14"/>
          </reference>
        </references>
      </pivotArea>
    </format>
    <format dxfId="111">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0"/>
          </reference>
          <reference field="14" count="1" selected="0">
            <x v="15"/>
          </reference>
        </references>
      </pivotArea>
    </format>
    <format dxfId="110">
      <pivotArea collapsedLevelsAreSubtotals="1" fieldPosition="0">
        <references count="12">
          <reference field="0" count="0" selected="0"/>
          <reference field="1" count="1" selected="0">
            <x v="2"/>
          </reference>
          <reference field="2" count="1" selected="0">
            <x v="4"/>
          </reference>
          <reference field="4" count="1" selected="0">
            <x v="8"/>
          </reference>
          <reference field="5" count="1">
            <x v="0"/>
          </reference>
          <reference field="8" count="1" selected="0">
            <x v="1"/>
          </reference>
          <reference field="9" count="1" selected="0">
            <x v="1"/>
          </reference>
          <reference field="10" count="1" selected="0">
            <x v="1"/>
          </reference>
          <reference field="11" count="1" selected="0">
            <x v="3"/>
          </reference>
          <reference field="12" count="1" selected="0">
            <x v="7"/>
          </reference>
          <reference field="13" count="1" selected="0">
            <x v="1"/>
          </reference>
          <reference field="14" count="1" selected="0">
            <x v="16"/>
          </reference>
        </references>
      </pivotArea>
    </format>
    <format dxfId="109">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3"/>
          </reference>
          <reference field="14" count="1" selected="0">
            <x v="17"/>
          </reference>
        </references>
      </pivotArea>
    </format>
    <format dxfId="108">
      <pivotArea collapsedLevelsAreSubtotals="1" fieldPosition="0">
        <references count="12">
          <reference field="0" count="0" selected="0"/>
          <reference field="1" count="1" selected="0">
            <x v="3"/>
          </reference>
          <reference field="2" count="1" selected="0">
            <x v="5"/>
          </reference>
          <reference field="4" count="1" selected="0">
            <x v="9"/>
          </reference>
          <reference field="5" count="4">
            <x v="1"/>
            <x v="2"/>
            <x v="3"/>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4"/>
          </reference>
          <reference field="14" count="1" selected="0">
            <x v="18"/>
          </reference>
        </references>
      </pivotArea>
    </format>
    <format dxfId="107">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5"/>
          </reference>
          <reference field="14" count="1" selected="0">
            <x v="19"/>
          </reference>
        </references>
      </pivotArea>
    </format>
    <format dxfId="106">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6"/>
          </reference>
          <reference field="14" count="1" selected="0">
            <x v="20"/>
          </reference>
        </references>
      </pivotArea>
    </format>
    <format dxfId="105">
      <pivotArea collapsedLevelsAreSubtotals="1" fieldPosition="0">
        <references count="12">
          <reference field="0" count="0" selected="0"/>
          <reference field="1" count="1" selected="0">
            <x v="3"/>
          </reference>
          <reference field="2" count="1" selected="0">
            <x v="5"/>
          </reference>
          <reference field="4" count="1" selected="0">
            <x v="9"/>
          </reference>
          <reference field="5" count="2">
            <x v="1"/>
            <x v="2"/>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7"/>
          </reference>
          <reference field="14" count="1" selected="0">
            <x v="21"/>
          </reference>
        </references>
      </pivotArea>
    </format>
    <format dxfId="104">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8"/>
          </reference>
          <reference field="14" count="1" selected="0">
            <x v="22"/>
          </reference>
        </references>
      </pivotArea>
    </format>
    <format dxfId="103">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4"/>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9"/>
          </reference>
          <reference field="14" count="1" selected="0">
            <x v="23"/>
          </reference>
        </references>
      </pivotArea>
    </format>
    <format dxfId="102">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0"/>
          </reference>
          <reference field="14" count="1" selected="0">
            <x v="24"/>
          </reference>
        </references>
      </pivotArea>
    </format>
    <format dxfId="101">
      <pivotArea collapsedLevelsAreSubtotals="1" fieldPosition="0">
        <references count="12">
          <reference field="0" count="0" selected="0"/>
          <reference field="1" count="1" selected="0">
            <x v="3"/>
          </reference>
          <reference field="2" count="1" selected="0">
            <x v="5"/>
          </reference>
          <reference field="4" count="1" selected="0">
            <x v="9"/>
          </reference>
          <reference field="5" count="3">
            <x v="1"/>
            <x v="2"/>
            <x v="3"/>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1"/>
          </reference>
          <reference field="14" count="1" selected="0">
            <x v="25"/>
          </reference>
        </references>
      </pivotArea>
    </format>
    <format dxfId="100">
      <pivotArea collapsedLevelsAreSubtotals="1" fieldPosition="0">
        <references count="12">
          <reference field="0" count="0" selected="0"/>
          <reference field="1" count="1" selected="0">
            <x v="3"/>
          </reference>
          <reference field="2" count="1" selected="0">
            <x v="5"/>
          </reference>
          <reference field="4" count="1" selected="0">
            <x v="9"/>
          </reference>
          <reference field="5" count="1">
            <x v="5"/>
          </reference>
          <reference field="8" count="1" selected="0">
            <x v="1"/>
          </reference>
          <reference field="9" count="1" selected="0">
            <x v="1"/>
          </reference>
          <reference field="10" count="1" selected="0">
            <x v="2"/>
          </reference>
          <reference field="11" count="1" selected="0">
            <x v="4"/>
          </reference>
          <reference field="12" count="1" selected="0">
            <x v="8"/>
          </reference>
          <reference field="13" count="1" selected="0">
            <x v="12"/>
          </reference>
          <reference field="14" count="1" selected="0">
            <x v="26"/>
          </reference>
        </references>
      </pivotArea>
    </format>
    <format dxfId="99">
      <pivotArea collapsedLevelsAreSubtotals="1" fieldPosition="0">
        <references count="12">
          <reference field="0" count="0" selected="0"/>
          <reference field="1" count="1" selected="0">
            <x v="3"/>
          </reference>
          <reference field="2" count="1" selected="0">
            <x v="5"/>
          </reference>
          <reference field="4" count="1" selected="0">
            <x v="10"/>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27"/>
          </reference>
        </references>
      </pivotArea>
    </format>
    <format dxfId="98">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8"/>
          </reference>
        </references>
      </pivotArea>
    </format>
    <format dxfId="97">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29"/>
          </reference>
        </references>
      </pivotArea>
    </format>
    <format dxfId="96">
      <pivotArea collapsedLevelsAreSubtotals="1" fieldPosition="0">
        <references count="12">
          <reference field="0" count="0" selected="0"/>
          <reference field="1" count="1" selected="0">
            <x v="3"/>
          </reference>
          <reference field="2" count="1" selected="0">
            <x v="5"/>
          </reference>
          <reference field="4" count="1" selected="0">
            <x v="11"/>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0"/>
          </reference>
        </references>
      </pivotArea>
    </format>
    <format dxfId="95">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1"/>
          </reference>
        </references>
      </pivotArea>
    </format>
    <format dxfId="94">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2"/>
          </reference>
        </references>
      </pivotArea>
    </format>
    <format dxfId="93">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3"/>
          </reference>
        </references>
      </pivotArea>
    </format>
    <format dxfId="92">
      <pivotArea collapsedLevelsAreSubtotals="1" fieldPosition="0">
        <references count="12">
          <reference field="0" count="0" selected="0"/>
          <reference field="1" count="1" selected="0">
            <x v="3"/>
          </reference>
          <reference field="2" count="1" selected="0">
            <x v="5"/>
          </reference>
          <reference field="4" count="1" selected="0">
            <x v="12"/>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4"/>
          </reference>
        </references>
      </pivotArea>
    </format>
    <format dxfId="91">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5"/>
          </reference>
        </references>
      </pivotArea>
    </format>
    <format dxfId="90">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6"/>
          </reference>
        </references>
      </pivotArea>
    </format>
    <format dxfId="89">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7"/>
          </reference>
        </references>
      </pivotArea>
    </format>
    <format dxfId="88">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0"/>
          </reference>
          <reference field="14" count="1" selected="0">
            <x v="38"/>
          </reference>
        </references>
      </pivotArea>
    </format>
    <format dxfId="87">
      <pivotArea collapsedLevelsAreSubtotals="1" fieldPosition="0">
        <references count="12">
          <reference field="0" count="0" selected="0"/>
          <reference field="1" count="1" selected="0">
            <x v="3"/>
          </reference>
          <reference field="2" count="1" selected="0">
            <x v="5"/>
          </reference>
          <reference field="4" count="1" selected="0">
            <x v="13"/>
          </reference>
          <reference field="5" count="1">
            <x v="0"/>
          </reference>
          <reference field="8" count="1" selected="0">
            <x v="1"/>
          </reference>
          <reference field="9" count="1" selected="0">
            <x v="1"/>
          </reference>
          <reference field="10" count="1" selected="0">
            <x v="1"/>
          </reference>
          <reference field="11" count="1" selected="0">
            <x v="1"/>
          </reference>
          <reference field="12" count="1" selected="0">
            <x v="3"/>
          </reference>
          <reference field="13" count="1" selected="0">
            <x v="1"/>
          </reference>
          <reference field="14" count="1" selected="0">
            <x v="39"/>
          </reference>
        </references>
      </pivotArea>
    </format>
    <format dxfId="86">
      <pivotArea collapsedLevelsAreSubtotals="1" fieldPosition="0">
        <references count="12">
          <reference field="0" count="0" selected="0"/>
          <reference field="1" count="1" selected="0">
            <x v="3"/>
          </reference>
          <reference field="2" count="1" selected="0">
            <x v="6"/>
          </reference>
          <reference field="4" count="1" selected="0">
            <x v="14"/>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0"/>
          </reference>
        </references>
      </pivotArea>
    </format>
    <format dxfId="85">
      <pivotArea collapsedLevelsAreSubtotals="1" fieldPosition="0">
        <references count="12">
          <reference field="0" count="0" selected="0"/>
          <reference field="1" count="1" selected="0">
            <x v="3"/>
          </reference>
          <reference field="2" count="1" selected="0">
            <x v="6"/>
          </reference>
          <reference field="4" count="1" selected="0">
            <x v="15"/>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1"/>
          </reference>
        </references>
      </pivotArea>
    </format>
    <format dxfId="84">
      <pivotArea collapsedLevelsAreSubtotals="1" fieldPosition="0">
        <references count="12">
          <reference field="0" count="0" selected="0"/>
          <reference field="1" count="1" selected="0">
            <x v="3"/>
          </reference>
          <reference field="2" count="1" selected="0">
            <x v="6"/>
          </reference>
          <reference field="4" count="1" selected="0">
            <x v="16"/>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2"/>
          </reference>
        </references>
      </pivotArea>
    </format>
    <format dxfId="83">
      <pivotArea collapsedLevelsAreSubtotals="1" fieldPosition="0">
        <references count="12">
          <reference field="0" count="0" selected="0"/>
          <reference field="1" count="1" selected="0">
            <x v="3"/>
          </reference>
          <reference field="2" count="1" selected="0">
            <x v="6"/>
          </reference>
          <reference field="4" count="1" selected="0">
            <x v="17"/>
          </reference>
          <reference field="5" count="1">
            <x v="0"/>
          </reference>
          <reference field="8" count="1" selected="0">
            <x v="1"/>
          </reference>
          <reference field="9" count="1" selected="0">
            <x v="1"/>
          </reference>
          <reference field="10" count="1" selected="0">
            <x v="2"/>
          </reference>
          <reference field="11" count="1" selected="0">
            <x v="2"/>
          </reference>
          <reference field="12" count="1" selected="0">
            <x v="5"/>
          </reference>
          <reference field="13" count="1" selected="0">
            <x v="1"/>
          </reference>
          <reference field="14" count="1" selected="0">
            <x v="43"/>
          </reference>
        </references>
      </pivotArea>
    </format>
    <format dxfId="82">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4"/>
          </reference>
        </references>
      </pivotArea>
    </format>
    <format dxfId="81">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5"/>
          </reference>
        </references>
      </pivotArea>
    </format>
    <format dxfId="80">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6"/>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6"/>
          </reference>
        </references>
      </pivotArea>
    </format>
    <format dxfId="79">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7"/>
          </reference>
        </references>
      </pivotArea>
    </format>
    <format dxfId="78">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8"/>
          </reference>
        </references>
      </pivotArea>
    </format>
    <format dxfId="77">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3"/>
          </reference>
          <reference field="14" count="1" selected="0">
            <x v="49"/>
          </reference>
        </references>
      </pivotArea>
    </format>
    <format dxfId="76">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0"/>
          </reference>
        </references>
      </pivotArea>
    </format>
    <format dxfId="75">
      <pivotArea collapsedLevelsAreSubtotals="1" fieldPosition="0">
        <references count="12">
          <reference field="0" count="0" selected="0"/>
          <reference field="1" count="1" selected="0">
            <x v="3"/>
          </reference>
          <reference field="2" count="1" selected="0">
            <x v="6"/>
          </reference>
          <reference field="4" count="1" selected="0">
            <x v="18"/>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4"/>
          </reference>
          <reference field="14" count="1" selected="0">
            <x v="51"/>
          </reference>
        </references>
      </pivotArea>
    </format>
    <format dxfId="74">
      <pivotArea collapsedLevelsAreSubtotals="1" fieldPosition="0">
        <references count="12">
          <reference field="0" count="0" selected="0"/>
          <reference field="1" count="1" selected="0">
            <x v="3"/>
          </reference>
          <reference field="2" count="1" selected="0">
            <x v="6"/>
          </reference>
          <reference field="4" count="1" selected="0">
            <x v="19"/>
          </reference>
          <reference field="5" count="1">
            <x v="0"/>
          </reference>
          <reference field="8" count="1" selected="0">
            <x v="1"/>
          </reference>
          <reference field="9" count="1" selected="0">
            <x v="1"/>
          </reference>
          <reference field="10" count="1" selected="0">
            <x v="2"/>
          </reference>
          <reference field="11" count="1" selected="0">
            <x v="4"/>
          </reference>
          <reference field="12" count="1" selected="0">
            <x v="9"/>
          </reference>
          <reference field="13" count="1" selected="0">
            <x v="15"/>
          </reference>
          <reference field="14" count="1" selected="0">
            <x v="52"/>
          </reference>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Realisasi SP2D Kegiatan Pusat Pendidikan KP"/>
    <pivotHierarchy dragToData="1"/>
    <pivotHierarchy dragToData="1"/>
    <pivotHierarchy dragToData="1"/>
    <pivotHierarchy dragToData="1"/>
  </pivotHierarchies>
  <pivotTableStyleInfo name="PivotStyleLight16" showRowHeaders="1" showColHeaders="1" showRowStripes="0" showColStripes="0" showLastColumn="1"/>
  <rowHierarchiesUsage count="12">
    <rowHierarchyUsage hierarchyUsage="37"/>
    <rowHierarchyUsage hierarchyUsage="38"/>
    <rowHierarchyUsage hierarchyUsage="39"/>
    <rowHierarchyUsage hierarchyUsage="7"/>
    <rowHierarchyUsage hierarchyUsage="9"/>
    <rowHierarchyUsage hierarchyUsage="11"/>
    <rowHierarchyUsage hierarchyUsage="13"/>
    <rowHierarchyUsage hierarchyUsage="15"/>
    <rowHierarchyUsage hierarchyUsage="17"/>
    <rowHierarchyUsage hierarchyUsage="19"/>
    <rowHierarchyUsage hierarchyUsage="20"/>
    <rowHierarchyUsage hierarchyUsage="94"/>
  </rowHierarchiesUsage>
  <colHierarchiesUsage count="2">
    <colHierarchyUsage hierarchyUsage="95"/>
    <colHierarchyUsage hierarchyUsage="8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_Detil_16_SP2D]"/>
        <x15:activeTabTopLevelEntity name="[Monitoring_Transaksi_FA_Detil_SP2D]"/>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071AC7-59F4-45A4-B956-894D9015234B}" name="pvt_SP2D_Es2" cacheId="1039" applyNumberFormats="0" applyBorderFormats="0" applyFontFormats="0" applyPatternFormats="0" applyAlignmentFormats="0" applyWidthHeightFormats="1" dataCaption="Values" tag="b9df72b0-b5b2-4d42-8ef6-7d9bf83b4707" updatedVersion="8" minRefreshableVersion="3" itemPrintTitles="1" createdVersion="8" indent="0" outline="1" outlineData="1" multipleFieldFilters="0" rowHeaderCaption="Realisasi SP2D TA. 2023">
  <location ref="A6:D12" firstHeaderRow="1" firstDataRow="3" firstDataCol="1"/>
  <pivotFields count="13">
    <pivotField axis="axisRow" allDrilled="1" showAll="0" dataSourceSort="1">
      <items count="4">
        <item x="0" e="0"/>
        <item x="1" e="0"/>
        <item x="2" e="0"/>
        <item t="default"/>
      </items>
    </pivotField>
    <pivotField dataField="1" subtotalTop="0" showAll="0" defaultSubtotal="0"/>
    <pivotField axis="axisRow" allDrilled="1" showAll="0" dataSourceSort="1"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allDrilled="1" showAll="0" dataSourceSort="1" defaultAttributeDrillState="1">
      <items count="1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axis="axisCol" allDrilled="1" showAll="0" dataSourceSort="1" defaultAttributeDrillState="1">
      <items count="3">
        <item x="0"/>
        <item x="1"/>
        <item t="default"/>
      </items>
    </pivotField>
    <pivotField axis="axisCol" allDrilled="1" showAll="0" dataSourceSort="1" defaultSubtotal="0">
      <items count="2">
        <item x="0" e="0"/>
        <item x="1" e="0"/>
      </items>
    </pivotField>
    <pivotField axis="axisRow" allDrilled="1" showAll="0" dataSourceSort="1" defaultAttributeDrillState="1">
      <items count="3">
        <item x="0"/>
        <item x="1"/>
        <item t="default"/>
      </items>
    </pivotField>
    <pivotField axis="axisRow" allDrilled="1" showAll="0" dataSourceSort="1" defaultAttributeDrillState="1">
      <items count="3">
        <item x="0"/>
        <item x="1"/>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11">
        <item x="0"/>
        <item x="1"/>
        <item x="2"/>
        <item x="3"/>
        <item x="4"/>
        <item x="5"/>
        <item x="6"/>
        <item x="7"/>
        <item x="8"/>
        <item x="9"/>
        <item t="default"/>
      </items>
    </pivotField>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allDrilled="1" showAll="0" dataSourceSort="1"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s>
  <rowFields count="10">
    <field x="0"/>
    <field x="6"/>
    <field x="7"/>
    <field x="8"/>
    <field x="9"/>
    <field x="10"/>
    <field x="2"/>
    <field x="11"/>
    <field x="12"/>
    <field x="3"/>
  </rowFields>
  <rowItems count="4">
    <i>
      <x/>
    </i>
    <i>
      <x v="1"/>
    </i>
    <i>
      <x v="2"/>
    </i>
    <i t="grand">
      <x/>
    </i>
  </rowItems>
  <colFields count="2">
    <field x="5"/>
    <field x="4"/>
  </colFields>
  <colItems count="3">
    <i>
      <x/>
    </i>
    <i>
      <x v="1"/>
    </i>
    <i t="grand">
      <x/>
    </i>
  </colItems>
  <dataFields count="1">
    <dataField name="Realisasi SP2D " fld="1" baseField="0" baseItem="0" numFmtId="41"/>
  </dataFields>
  <formats count="47">
    <format dxfId="233">
      <pivotArea dataOnly="0" labelOnly="1" fieldPosition="0">
        <references count="1">
          <reference field="3" count="0"/>
        </references>
      </pivotArea>
    </format>
    <format dxfId="234">
      <pivotArea dataOnly="0" labelOnly="1" fieldPosition="0">
        <references count="1">
          <reference field="3" count="0"/>
        </references>
      </pivotArea>
    </format>
    <format dxfId="235">
      <pivotArea outline="0" collapsedLevelsAreSubtotals="1" fieldPosition="0"/>
    </format>
    <format dxfId="236">
      <pivotArea dataOnly="0" labelOnly="1" outline="0" axis="axisValues" fieldPosition="0"/>
    </format>
    <format dxfId="237">
      <pivotArea type="all" dataOnly="0" outline="0" fieldPosition="0"/>
    </format>
    <format dxfId="238">
      <pivotArea outline="0" collapsedLevelsAreSubtotals="1" fieldPosition="0"/>
    </format>
    <format dxfId="239">
      <pivotArea field="0" type="button" dataOnly="0" labelOnly="1" outline="0" axis="axisRow" fieldPosition="0"/>
    </format>
    <format dxfId="240">
      <pivotArea dataOnly="0" labelOnly="1" fieldPosition="0">
        <references count="1">
          <reference field="0" count="0"/>
        </references>
      </pivotArea>
    </format>
    <format dxfId="241">
      <pivotArea dataOnly="0" labelOnly="1" grandRow="1" outline="0" fieldPosition="0"/>
    </format>
    <format dxfId="242">
      <pivotArea dataOnly="0" labelOnly="1" outline="0" axis="axisValues" fieldPosition="0"/>
    </format>
    <format dxfId="243">
      <pivotArea field="0" type="button" dataOnly="0" labelOnly="1" outline="0" axis="axisRow" fieldPosition="0"/>
    </format>
    <format dxfId="244">
      <pivotArea dataOnly="0" labelOnly="1" fieldPosition="0">
        <references count="1">
          <reference field="10" count="0"/>
        </references>
      </pivotArea>
    </format>
    <format dxfId="245">
      <pivotArea dataOnly="0" labelOnly="1" fieldPosition="0">
        <references count="1">
          <reference field="10" count="0"/>
        </references>
      </pivotArea>
    </format>
    <format dxfId="246">
      <pivotArea dataOnly="0" labelOnly="1" fieldPosition="0">
        <references count="1">
          <reference field="2" count="0"/>
        </references>
      </pivotArea>
    </format>
    <format dxfId="247">
      <pivotArea dataOnly="0" labelOnly="1" fieldPosition="0">
        <references count="1">
          <reference field="2" count="0"/>
        </references>
      </pivotArea>
    </format>
    <format dxfId="248">
      <pivotArea dataOnly="0" labelOnly="1" fieldPosition="0">
        <references count="1">
          <reference field="0" count="0"/>
        </references>
      </pivotArea>
    </format>
    <format dxfId="249">
      <pivotArea type="all" dataOnly="0" outline="0" fieldPosition="0"/>
    </format>
    <format dxfId="250">
      <pivotArea outline="0" collapsedLevelsAreSubtotals="1" fieldPosition="0"/>
    </format>
    <format dxfId="251">
      <pivotArea type="origin" dataOnly="0" labelOnly="1" outline="0" fieldPosition="0"/>
    </format>
    <format dxfId="252">
      <pivotArea field="5" type="button" dataOnly="0" labelOnly="1" outline="0" axis="axisCol" fieldPosition="0"/>
    </format>
    <format dxfId="253">
      <pivotArea field="4" type="button" dataOnly="0" labelOnly="1" outline="0" axis="axisCol" fieldPosition="1"/>
    </format>
    <format dxfId="254">
      <pivotArea type="topRight" dataOnly="0" labelOnly="1" outline="0" fieldPosition="0"/>
    </format>
    <format dxfId="255">
      <pivotArea field="0" type="button" dataOnly="0" labelOnly="1" outline="0" axis="axisRow" fieldPosition="0"/>
    </format>
    <format dxfId="256">
      <pivotArea dataOnly="0" labelOnly="1" fieldPosition="0">
        <references count="1">
          <reference field="0" count="0"/>
        </references>
      </pivotArea>
    </format>
    <format dxfId="257">
      <pivotArea dataOnly="0" labelOnly="1" grandRow="1" outline="0" fieldPosition="0"/>
    </format>
    <format dxfId="258">
      <pivotArea dataOnly="0" labelOnly="1" fieldPosition="0">
        <references count="1">
          <reference field="5" count="0"/>
        </references>
      </pivotArea>
    </format>
    <format dxfId="259">
      <pivotArea dataOnly="0" labelOnly="1" grandCol="1" outline="0" fieldPosition="0"/>
    </format>
    <format dxfId="260">
      <pivotArea type="all" dataOnly="0" outline="0" fieldPosition="0"/>
    </format>
    <format dxfId="261">
      <pivotArea outline="0" collapsedLevelsAreSubtotals="1" fieldPosition="0"/>
    </format>
    <format dxfId="262">
      <pivotArea type="origin" dataOnly="0" labelOnly="1" outline="0" fieldPosition="0"/>
    </format>
    <format dxfId="263">
      <pivotArea field="5" type="button" dataOnly="0" labelOnly="1" outline="0" axis="axisCol" fieldPosition="0"/>
    </format>
    <format dxfId="264">
      <pivotArea field="4" type="button" dataOnly="0" labelOnly="1" outline="0" axis="axisCol" fieldPosition="1"/>
    </format>
    <format dxfId="265">
      <pivotArea type="topRight" dataOnly="0" labelOnly="1" outline="0" fieldPosition="0"/>
    </format>
    <format dxfId="266">
      <pivotArea field="0" type="button" dataOnly="0" labelOnly="1" outline="0" axis="axisRow" fieldPosition="0"/>
    </format>
    <format dxfId="267">
      <pivotArea dataOnly="0" labelOnly="1" fieldPosition="0">
        <references count="1">
          <reference field="0" count="0"/>
        </references>
      </pivotArea>
    </format>
    <format dxfId="268">
      <pivotArea dataOnly="0" labelOnly="1" grandRow="1" outline="0" fieldPosition="0"/>
    </format>
    <format dxfId="269">
      <pivotArea dataOnly="0" labelOnly="1" fieldPosition="0">
        <references count="1">
          <reference field="5" count="0"/>
        </references>
      </pivotArea>
    </format>
    <format dxfId="270">
      <pivotArea dataOnly="0" labelOnly="1" grandCol="1" outline="0" fieldPosition="0"/>
    </format>
    <format dxfId="271">
      <pivotArea dataOnly="0" labelOnly="1" fieldPosition="0">
        <references count="1">
          <reference field="3" count="0"/>
        </references>
      </pivotArea>
    </format>
    <format dxfId="272">
      <pivotArea dataOnly="0" labelOnly="1" fieldPosition="0">
        <references count="1">
          <reference field="3" count="0"/>
        </references>
      </pivotArea>
    </format>
    <format dxfId="273">
      <pivotArea dataOnly="0" labelOnly="1" fieldPosition="0">
        <references count="1">
          <reference field="3" count="0"/>
        </references>
      </pivotArea>
    </format>
    <format dxfId="274">
      <pivotArea type="origin" dataOnly="0" labelOnly="1" outline="0" fieldPosition="0"/>
    </format>
    <format dxfId="275">
      <pivotArea type="origin" dataOnly="0" labelOnly="1" outline="0" fieldPosition="0"/>
    </format>
    <format dxfId="276">
      <pivotArea dataOnly="0" labelOnly="1" fieldPosition="0">
        <references count="1">
          <reference field="5" count="1">
            <x v="0"/>
          </reference>
        </references>
      </pivotArea>
    </format>
    <format dxfId="277">
      <pivotArea dataOnly="0" labelOnly="1" fieldPosition="0">
        <references count="1">
          <reference field="5" count="1">
            <x v="1"/>
          </reference>
        </references>
      </pivotArea>
    </format>
    <format dxfId="278">
      <pivotArea collapsedLevelsAreSubtotals="1" fieldPosition="0">
        <references count="1">
          <reference field="0" count="0"/>
        </references>
      </pivotArea>
    </format>
    <format dxfId="0">
      <pivotArea dataOnly="0" labelOnly="1" grandRow="1" outline="0" fieldPosition="0"/>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Realisasi SP2D "/>
    <pivotHierarchy dragToData="1"/>
    <pivotHierarchy dragToData="1"/>
    <pivotHierarchy dragToData="1"/>
    <pivotHierarchy dragToData="1"/>
  </pivotHierarchies>
  <pivotTableStyleInfo name="PivotStyleLight16" showRowHeaders="1" showColHeaders="1" showRowStripes="0" showColStripes="0" showLastColumn="1"/>
  <rowHierarchiesUsage count="10">
    <rowHierarchyUsage hierarchyUsage="37"/>
    <rowHierarchyUsage hierarchyUsage="7"/>
    <rowHierarchyUsage hierarchyUsage="9"/>
    <rowHierarchyUsage hierarchyUsage="11"/>
    <rowHierarchyUsage hierarchyUsage="13"/>
    <rowHierarchyUsage hierarchyUsage="15"/>
    <rowHierarchyUsage hierarchyUsage="17"/>
    <rowHierarchyUsage hierarchyUsage="19"/>
    <rowHierarchyUsage hierarchyUsage="20"/>
    <rowHierarchyUsage hierarchyUsage="94"/>
  </rowHierarchiesUsage>
  <colHierarchiesUsage count="2">
    <colHierarchyUsage hierarchyUsage="95"/>
    <colHierarchyUsage hierarchyUsage="8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_Detil_16_SP2D]"/>
        <x15:activeTabTopLevelEntity name="[Monitoring_Transaksi_FA_Detil_SP2D]"/>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4175E4-F007-4210-883D-BEEFE8A3153B}" name="PivotTable3" cacheId="1028" applyNumberFormats="0" applyBorderFormats="0" applyFontFormats="0" applyPatternFormats="0" applyAlignmentFormats="0" applyWidthHeightFormats="1" dataCaption="Values" tag="58840dec-0857-4719-89d8-d8c0fbe62482" updatedVersion="8" minRefreshableVersion="3" itemPrintTitles="1" createdVersion="8" indent="0" outline="1" outlineData="1" multipleFieldFilters="0" rowHeaderCaption="Kegiatan">
  <location ref="A15:H566" firstHeaderRow="0" firstDataRow="1" firstDataCol="1"/>
  <pivotFields count="16">
    <pivotField dataField="1" subtotalTop="0" showAll="0" defaultSubtotal="0"/>
    <pivotField dataField="1" subtotalTop="0" showAll="0" defaultSubtotal="0"/>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dataField="1" showAll="0"/>
  </pivotFields>
  <rowFields count="9">
    <field x="10"/>
    <field x="5"/>
    <field x="6"/>
    <field x="7"/>
    <field x="8"/>
    <field x="2"/>
    <field x="3"/>
    <field x="4"/>
    <field x="13"/>
  </rowFields>
  <rowItems count="551">
    <i>
      <x/>
    </i>
    <i r="1">
      <x/>
    </i>
    <i r="2">
      <x/>
    </i>
    <i r="3">
      <x/>
    </i>
    <i r="4">
      <x/>
    </i>
    <i r="5">
      <x/>
    </i>
    <i r="6">
      <x/>
    </i>
    <i r="7">
      <x/>
    </i>
    <i r="8">
      <x/>
    </i>
    <i r="8">
      <x v="1"/>
    </i>
    <i r="8">
      <x v="2"/>
    </i>
    <i r="8">
      <x v="3"/>
    </i>
    <i r="7">
      <x v="1"/>
    </i>
    <i r="8">
      <x v="4"/>
    </i>
    <i r="7">
      <x v="2"/>
    </i>
    <i r="8">
      <x v="5"/>
    </i>
    <i r="6">
      <x v="1"/>
    </i>
    <i r="7">
      <x/>
    </i>
    <i r="8">
      <x/>
    </i>
    <i r="8">
      <x v="1"/>
    </i>
    <i r="8">
      <x v="2"/>
    </i>
    <i r="8">
      <x v="3"/>
    </i>
    <i r="7">
      <x v="1"/>
    </i>
    <i r="8">
      <x v="4"/>
    </i>
    <i r="7">
      <x v="2"/>
    </i>
    <i r="8">
      <x v="6"/>
    </i>
    <i r="5">
      <x v="1"/>
    </i>
    <i r="6">
      <x v="2"/>
    </i>
    <i r="7">
      <x/>
    </i>
    <i r="8">
      <x/>
    </i>
    <i r="8">
      <x v="7"/>
    </i>
    <i r="8">
      <x v="8"/>
    </i>
    <i r="8">
      <x v="9"/>
    </i>
    <i r="7">
      <x v="2"/>
    </i>
    <i r="8">
      <x v="10"/>
    </i>
    <i r="6">
      <x v="3"/>
    </i>
    <i r="7">
      <x/>
    </i>
    <i r="8">
      <x/>
    </i>
    <i r="8">
      <x v="7"/>
    </i>
    <i r="8">
      <x v="8"/>
    </i>
    <i r="8">
      <x v="11"/>
    </i>
    <i r="7">
      <x v="1"/>
    </i>
    <i r="8">
      <x v="4"/>
    </i>
    <i r="7">
      <x v="2"/>
    </i>
    <i r="8">
      <x v="12"/>
    </i>
    <i r="5">
      <x v="2"/>
    </i>
    <i r="6">
      <x v="4"/>
    </i>
    <i r="7">
      <x/>
    </i>
    <i r="8">
      <x/>
    </i>
    <i r="8">
      <x v="1"/>
    </i>
    <i r="8">
      <x v="2"/>
    </i>
    <i r="8">
      <x v="3"/>
    </i>
    <i r="8">
      <x v="13"/>
    </i>
    <i r="7">
      <x v="1"/>
    </i>
    <i r="8">
      <x v="4"/>
    </i>
    <i r="7">
      <x v="2"/>
    </i>
    <i r="8">
      <x v="14"/>
    </i>
    <i r="7">
      <x v="3"/>
    </i>
    <i r="8">
      <x v="15"/>
    </i>
    <i r="6">
      <x v="5"/>
    </i>
    <i r="7">
      <x/>
    </i>
    <i r="8">
      <x/>
    </i>
    <i r="8">
      <x v="1"/>
    </i>
    <i r="8">
      <x v="2"/>
    </i>
    <i r="8">
      <x v="3"/>
    </i>
    <i r="7">
      <x v="1"/>
    </i>
    <i r="8">
      <x v="4"/>
    </i>
    <i r="7">
      <x v="2"/>
    </i>
    <i r="8">
      <x v="16"/>
    </i>
    <i r="5">
      <x v="3"/>
    </i>
    <i r="6">
      <x v="6"/>
    </i>
    <i r="7">
      <x/>
    </i>
    <i r="8">
      <x/>
    </i>
    <i r="8">
      <x v="1"/>
    </i>
    <i r="8">
      <x v="2"/>
    </i>
    <i r="8">
      <x v="3"/>
    </i>
    <i r="7">
      <x v="2"/>
    </i>
    <i r="8">
      <x v="17"/>
    </i>
    <i r="6">
      <x v="7"/>
    </i>
    <i r="7">
      <x/>
    </i>
    <i r="8">
      <x/>
    </i>
    <i r="8">
      <x v="1"/>
    </i>
    <i r="8">
      <x v="2"/>
    </i>
    <i r="8">
      <x v="3"/>
    </i>
    <i r="8">
      <x v="18"/>
    </i>
    <i r="7">
      <x v="1"/>
    </i>
    <i r="8">
      <x v="4"/>
    </i>
    <i r="7">
      <x v="2"/>
    </i>
    <i r="8">
      <x v="19"/>
    </i>
    <i r="1">
      <x v="1"/>
    </i>
    <i r="2">
      <x v="1"/>
    </i>
    <i r="3">
      <x v="1"/>
    </i>
    <i r="4">
      <x v="1"/>
    </i>
    <i r="5">
      <x v="4"/>
    </i>
    <i r="6">
      <x v="8"/>
    </i>
    <i r="7">
      <x v="4"/>
    </i>
    <i r="8">
      <x v="20"/>
    </i>
    <i r="3">
      <x v="2"/>
    </i>
    <i r="4">
      <x v="2"/>
    </i>
    <i r="5">
      <x v="5"/>
    </i>
    <i r="6">
      <x v="9"/>
    </i>
    <i r="7">
      <x/>
    </i>
    <i r="8">
      <x/>
    </i>
    <i r="8">
      <x v="1"/>
    </i>
    <i r="8">
      <x v="2"/>
    </i>
    <i r="8">
      <x v="3"/>
    </i>
    <i r="7">
      <x v="5"/>
    </i>
    <i r="8">
      <x v="21"/>
    </i>
    <i r="8">
      <x v="22"/>
    </i>
    <i r="7">
      <x v="1"/>
    </i>
    <i r="8">
      <x v="4"/>
    </i>
    <i r="7">
      <x v="2"/>
    </i>
    <i r="8">
      <x v="23"/>
    </i>
    <i r="4">
      <x v="3"/>
    </i>
    <i r="5">
      <x v="6"/>
    </i>
    <i r="6">
      <x v="10"/>
    </i>
    <i r="7">
      <x/>
    </i>
    <i r="8">
      <x v="24"/>
    </i>
    <i r="8">
      <x v="7"/>
    </i>
    <i r="8">
      <x v="8"/>
    </i>
    <i r="8">
      <x v="25"/>
    </i>
    <i r="7">
      <x v="2"/>
    </i>
    <i r="8">
      <x v="26"/>
    </i>
    <i r="7">
      <x v="3"/>
    </i>
    <i r="8">
      <x v="27"/>
    </i>
    <i r="6">
      <x v="11"/>
    </i>
    <i r="7">
      <x/>
    </i>
    <i r="8">
      <x v="28"/>
    </i>
    <i r="8">
      <x v="29"/>
    </i>
    <i r="7">
      <x v="5"/>
    </i>
    <i r="8">
      <x v="21"/>
    </i>
    <i r="7">
      <x v="2"/>
    </i>
    <i r="8">
      <x v="30"/>
    </i>
    <i r="8">
      <x v="31"/>
    </i>
    <i r="6">
      <x v="12"/>
    </i>
    <i r="7">
      <x/>
    </i>
    <i r="8">
      <x v="24"/>
    </i>
    <i r="8">
      <x v="7"/>
    </i>
    <i r="8">
      <x v="8"/>
    </i>
    <i r="8">
      <x v="32"/>
    </i>
    <i r="7">
      <x v="6"/>
    </i>
    <i r="8">
      <x v="33"/>
    </i>
    <i r="7">
      <x v="2"/>
    </i>
    <i r="8">
      <x v="34"/>
    </i>
    <i r="7">
      <x v="3"/>
    </i>
    <i r="8">
      <x v="35"/>
    </i>
    <i r="6">
      <x v="13"/>
    </i>
    <i r="7">
      <x/>
    </i>
    <i r="8">
      <x v="24"/>
    </i>
    <i r="8">
      <x v="7"/>
    </i>
    <i r="8">
      <x v="8"/>
    </i>
    <i r="8">
      <x v="32"/>
    </i>
    <i r="7">
      <x v="2"/>
    </i>
    <i r="8">
      <x v="36"/>
    </i>
    <i r="7">
      <x v="3"/>
    </i>
    <i r="8">
      <x v="35"/>
    </i>
    <i r="6">
      <x v="14"/>
    </i>
    <i r="7">
      <x/>
    </i>
    <i r="8">
      <x v="24"/>
    </i>
    <i r="8">
      <x v="7"/>
    </i>
    <i r="8">
      <x v="8"/>
    </i>
    <i r="8">
      <x v="32"/>
    </i>
    <i r="7">
      <x v="5"/>
    </i>
    <i r="8">
      <x v="37"/>
    </i>
    <i r="7">
      <x v="2"/>
    </i>
    <i r="8">
      <x v="38"/>
    </i>
    <i r="7">
      <x v="3"/>
    </i>
    <i r="8">
      <x v="35"/>
    </i>
    <i r="6">
      <x v="15"/>
    </i>
    <i r="7">
      <x/>
    </i>
    <i r="8">
      <x/>
    </i>
    <i r="8">
      <x v="1"/>
    </i>
    <i r="8">
      <x v="2"/>
    </i>
    <i r="8">
      <x v="3"/>
    </i>
    <i r="7">
      <x v="5"/>
    </i>
    <i r="8">
      <x v="21"/>
    </i>
    <i r="7">
      <x v="1"/>
    </i>
    <i r="8">
      <x v="4"/>
    </i>
    <i r="7">
      <x v="2"/>
    </i>
    <i r="8">
      <x v="39"/>
    </i>
    <i r="6">
      <x v="16"/>
    </i>
    <i r="7">
      <x/>
    </i>
    <i r="8">
      <x/>
    </i>
    <i r="8">
      <x v="1"/>
    </i>
    <i r="8">
      <x v="2"/>
    </i>
    <i r="8">
      <x v="3"/>
    </i>
    <i r="7">
      <x v="5"/>
    </i>
    <i r="8">
      <x v="21"/>
    </i>
    <i r="7">
      <x v="2"/>
    </i>
    <i r="8">
      <x v="40"/>
    </i>
    <i r="6">
      <x v="17"/>
    </i>
    <i r="7">
      <x/>
    </i>
    <i r="8">
      <x/>
    </i>
    <i r="8">
      <x v="1"/>
    </i>
    <i r="8">
      <x v="2"/>
    </i>
    <i r="8">
      <x v="3"/>
    </i>
    <i r="7">
      <x v="2"/>
    </i>
    <i r="8">
      <x v="41"/>
    </i>
    <i r="6">
      <x v="18"/>
    </i>
    <i r="7">
      <x/>
    </i>
    <i r="8">
      <x/>
    </i>
    <i r="8">
      <x v="1"/>
    </i>
    <i r="8">
      <x v="2"/>
    </i>
    <i r="8">
      <x v="3"/>
    </i>
    <i r="7">
      <x v="2"/>
    </i>
    <i r="8">
      <x v="42"/>
    </i>
    <i r="4">
      <x v="4"/>
    </i>
    <i r="5">
      <x v="7"/>
    </i>
    <i r="6">
      <x v="19"/>
    </i>
    <i r="7">
      <x v="7"/>
    </i>
    <i r="8">
      <x v="43"/>
    </i>
    <i r="7">
      <x v="8"/>
    </i>
    <i r="8">
      <x v="44"/>
    </i>
    <i r="7">
      <x v="9"/>
    </i>
    <i r="8">
      <x v="45"/>
    </i>
    <i r="7">
      <x v="10"/>
    </i>
    <i r="8">
      <x v="46"/>
    </i>
    <i r="7">
      <x v="11"/>
    </i>
    <i r="8">
      <x v="47"/>
    </i>
    <i r="7">
      <x v="12"/>
    </i>
    <i r="8">
      <x v="48"/>
    </i>
    <i r="7">
      <x v="13"/>
    </i>
    <i r="8">
      <x v="49"/>
    </i>
    <i r="7">
      <x v="14"/>
    </i>
    <i r="8">
      <x v="50"/>
    </i>
    <i r="7">
      <x v="15"/>
    </i>
    <i r="8">
      <x v="51"/>
    </i>
    <i r="7">
      <x v="16"/>
    </i>
    <i r="8">
      <x v="52"/>
    </i>
    <i r="7">
      <x v="17"/>
    </i>
    <i r="8">
      <x v="53"/>
    </i>
    <i r="7">
      <x v="18"/>
    </i>
    <i r="8">
      <x v="54"/>
    </i>
    <i r="5">
      <x v="8"/>
    </i>
    <i r="6">
      <x v="20"/>
    </i>
    <i r="7">
      <x v="19"/>
    </i>
    <i r="8">
      <x v="55"/>
    </i>
    <i r="8">
      <x v="56"/>
    </i>
    <i r="8">
      <x v="57"/>
    </i>
    <i r="8">
      <x v="58"/>
    </i>
    <i r="8">
      <x v="59"/>
    </i>
    <i r="8">
      <x v="60"/>
    </i>
    <i r="8">
      <x v="61"/>
    </i>
    <i r="8">
      <x v="62"/>
    </i>
    <i r="8">
      <x v="63"/>
    </i>
    <i r="8">
      <x v="64"/>
    </i>
    <i r="7">
      <x v="20"/>
    </i>
    <i r="8">
      <x v="65"/>
    </i>
    <i r="7">
      <x v="21"/>
    </i>
    <i r="8">
      <x v="66"/>
    </i>
    <i r="8">
      <x v="7"/>
    </i>
    <i r="8">
      <x v="67"/>
    </i>
    <i r="8">
      <x v="68"/>
    </i>
    <i r="8">
      <x v="69"/>
    </i>
    <i r="8">
      <x v="70"/>
    </i>
    <i r="8">
      <x v="71"/>
    </i>
    <i r="8">
      <x v="72"/>
    </i>
    <i r="8">
      <x v="73"/>
    </i>
    <i r="6">
      <x v="21"/>
    </i>
    <i r="7">
      <x v="22"/>
    </i>
    <i r="8">
      <x v="74"/>
    </i>
    <i r="7">
      <x v="6"/>
    </i>
    <i r="8">
      <x v="75"/>
    </i>
    <i r="8">
      <x v="76"/>
    </i>
    <i r="6">
      <x v="22"/>
    </i>
    <i r="7">
      <x v="23"/>
    </i>
    <i r="8">
      <x v="77"/>
    </i>
    <i r="8">
      <x v="78"/>
    </i>
    <i r="8">
      <x v="79"/>
    </i>
    <i r="8">
      <x v="80"/>
    </i>
    <i r="8">
      <x v="81"/>
    </i>
    <i r="8">
      <x v="82"/>
    </i>
    <i r="8">
      <x v="83"/>
    </i>
    <i r="8">
      <x v="84"/>
    </i>
    <i r="8">
      <x v="85"/>
    </i>
    <i r="7">
      <x v="24"/>
    </i>
    <i r="8">
      <x v="86"/>
    </i>
    <i r="6">
      <x v="23"/>
    </i>
    <i r="7">
      <x v="19"/>
    </i>
    <i r="8">
      <x v="87"/>
    </i>
    <i r="7">
      <x v="25"/>
    </i>
    <i r="8">
      <x v="88"/>
    </i>
    <i r="8">
      <x v="89"/>
    </i>
    <i r="8">
      <x v="90"/>
    </i>
    <i r="8">
      <x v="91"/>
    </i>
    <i r="8">
      <x v="92"/>
    </i>
    <i r="8">
      <x v="93"/>
    </i>
    <i r="8">
      <x v="94"/>
    </i>
    <i r="8">
      <x v="95"/>
    </i>
    <i r="8">
      <x v="96"/>
    </i>
    <i r="8">
      <x v="97"/>
    </i>
    <i r="3">
      <x v="3"/>
    </i>
    <i r="4">
      <x v="5"/>
    </i>
    <i r="5">
      <x v="9"/>
    </i>
    <i r="6">
      <x v="24"/>
    </i>
    <i r="7">
      <x v="4"/>
    </i>
    <i r="8">
      <x v="98"/>
    </i>
    <i r="3">
      <x v="4"/>
    </i>
    <i r="4">
      <x v="6"/>
    </i>
    <i r="5">
      <x v="10"/>
    </i>
    <i r="6">
      <x v="25"/>
    </i>
    <i r="7">
      <x/>
    </i>
    <i r="8">
      <x/>
    </i>
    <i r="8">
      <x v="1"/>
    </i>
    <i r="8">
      <x v="2"/>
    </i>
    <i r="8">
      <x v="3"/>
    </i>
    <i r="8">
      <x v="99"/>
    </i>
    <i r="7">
      <x v="5"/>
    </i>
    <i r="8">
      <x v="21"/>
    </i>
    <i r="7">
      <x v="2"/>
    </i>
    <i r="8">
      <x v="100"/>
    </i>
    <i r="6">
      <x v="26"/>
    </i>
    <i r="7">
      <x/>
    </i>
    <i r="8">
      <x/>
    </i>
    <i r="8">
      <x v="1"/>
    </i>
    <i r="8">
      <x v="2"/>
    </i>
    <i r="8">
      <x v="3"/>
    </i>
    <i r="8">
      <x v="99"/>
    </i>
    <i r="7">
      <x v="5"/>
    </i>
    <i r="8">
      <x v="21"/>
    </i>
    <i r="7">
      <x v="1"/>
    </i>
    <i r="8">
      <x v="4"/>
    </i>
    <i r="7">
      <x v="2"/>
    </i>
    <i r="8">
      <x v="101"/>
    </i>
    <i r="6">
      <x v="27"/>
    </i>
    <i r="7">
      <x/>
    </i>
    <i r="8">
      <x/>
    </i>
    <i r="8">
      <x v="1"/>
    </i>
    <i r="8">
      <x v="2"/>
    </i>
    <i r="8">
      <x v="3"/>
    </i>
    <i r="8">
      <x v="99"/>
    </i>
    <i r="7">
      <x v="5"/>
    </i>
    <i r="8">
      <x v="21"/>
    </i>
    <i r="7">
      <x v="1"/>
    </i>
    <i r="8">
      <x v="4"/>
    </i>
    <i r="7">
      <x v="2"/>
    </i>
    <i r="8">
      <x v="102"/>
    </i>
    <i r="6">
      <x v="28"/>
    </i>
    <i r="7">
      <x/>
    </i>
    <i r="8">
      <x/>
    </i>
    <i r="8">
      <x v="1"/>
    </i>
    <i r="8">
      <x v="2"/>
    </i>
    <i r="8">
      <x v="3"/>
    </i>
    <i r="7">
      <x v="2"/>
    </i>
    <i r="8">
      <x v="103"/>
    </i>
    <i r="6">
      <x v="29"/>
    </i>
    <i r="7">
      <x/>
    </i>
    <i r="8">
      <x/>
    </i>
    <i r="8">
      <x v="1"/>
    </i>
    <i r="8">
      <x v="2"/>
    </i>
    <i r="8">
      <x v="3"/>
    </i>
    <i r="7">
      <x v="2"/>
    </i>
    <i r="8">
      <x v="104"/>
    </i>
    <i r="6">
      <x v="30"/>
    </i>
    <i r="7">
      <x/>
    </i>
    <i r="8">
      <x/>
    </i>
    <i r="8">
      <x v="1"/>
    </i>
    <i r="8">
      <x v="2"/>
    </i>
    <i r="8">
      <x v="3"/>
    </i>
    <i r="8">
      <x v="105"/>
    </i>
    <i r="8">
      <x v="106"/>
    </i>
    <i r="7">
      <x v="1"/>
    </i>
    <i r="8">
      <x v="4"/>
    </i>
    <i r="7">
      <x v="2"/>
    </i>
    <i r="8">
      <x v="107"/>
    </i>
    <i r="7">
      <x v="26"/>
    </i>
    <i r="8">
      <x v="108"/>
    </i>
    <i r="8">
      <x v="109"/>
    </i>
    <i r="8">
      <x v="110"/>
    </i>
    <i r="4">
      <x v="7"/>
    </i>
    <i r="5">
      <x v="11"/>
    </i>
    <i r="6">
      <x v="31"/>
    </i>
    <i r="7">
      <x/>
    </i>
    <i r="8">
      <x/>
    </i>
    <i r="8">
      <x v="1"/>
    </i>
    <i r="8">
      <x v="2"/>
    </i>
    <i r="8">
      <x v="3"/>
    </i>
    <i r="8">
      <x v="99"/>
    </i>
    <i r="7">
      <x v="5"/>
    </i>
    <i r="8">
      <x v="111"/>
    </i>
    <i r="7">
      <x v="2"/>
    </i>
    <i r="8">
      <x v="112"/>
    </i>
    <i r="6">
      <x v="32"/>
    </i>
    <i r="7">
      <x/>
    </i>
    <i r="8">
      <x/>
    </i>
    <i r="8">
      <x v="1"/>
    </i>
    <i r="8">
      <x v="2"/>
    </i>
    <i r="8">
      <x v="3"/>
    </i>
    <i r="8">
      <x v="113"/>
    </i>
    <i r="7">
      <x v="5"/>
    </i>
    <i r="8">
      <x v="111"/>
    </i>
    <i r="8">
      <x v="114"/>
    </i>
    <i r="7">
      <x v="1"/>
    </i>
    <i r="8">
      <x v="4"/>
    </i>
    <i r="7">
      <x v="2"/>
    </i>
    <i r="8">
      <x v="115"/>
    </i>
    <i r="6">
      <x v="33"/>
    </i>
    <i r="7">
      <x/>
    </i>
    <i r="8">
      <x/>
    </i>
    <i r="8">
      <x v="1"/>
    </i>
    <i r="8">
      <x v="2"/>
    </i>
    <i r="8">
      <x v="3"/>
    </i>
    <i r="8">
      <x v="99"/>
    </i>
    <i r="7">
      <x v="5"/>
    </i>
    <i r="8">
      <x v="111"/>
    </i>
    <i r="7">
      <x v="2"/>
    </i>
    <i r="8">
      <x v="116"/>
    </i>
    <i r="5">
      <x v="12"/>
    </i>
    <i r="6">
      <x v="34"/>
    </i>
    <i r="7">
      <x/>
    </i>
    <i r="8">
      <x/>
    </i>
    <i r="8">
      <x v="1"/>
    </i>
    <i r="8">
      <x v="2"/>
    </i>
    <i r="8">
      <x v="3"/>
    </i>
    <i r="8">
      <x v="105"/>
    </i>
    <i r="7">
      <x v="2"/>
    </i>
    <i r="8">
      <x v="117"/>
    </i>
    <i r="4">
      <x v="8"/>
    </i>
    <i r="5">
      <x v="13"/>
    </i>
    <i r="6">
      <x v="35"/>
    </i>
    <i r="7">
      <x/>
    </i>
    <i r="8">
      <x/>
    </i>
    <i r="8">
      <x v="1"/>
    </i>
    <i r="8">
      <x v="2"/>
    </i>
    <i r="8">
      <x v="3"/>
    </i>
    <i r="7">
      <x v="2"/>
    </i>
    <i r="8">
      <x v="118"/>
    </i>
    <i r="7">
      <x v="3"/>
    </i>
    <i r="8">
      <x v="15"/>
    </i>
    <i r="6">
      <x v="36"/>
    </i>
    <i r="7">
      <x/>
    </i>
    <i r="8">
      <x/>
    </i>
    <i r="8">
      <x v="1"/>
    </i>
    <i r="8">
      <x v="2"/>
    </i>
    <i r="8">
      <x v="3"/>
    </i>
    <i r="7">
      <x v="2"/>
    </i>
    <i r="8">
      <x v="119"/>
    </i>
    <i r="7">
      <x v="3"/>
    </i>
    <i r="8">
      <x v="15"/>
    </i>
    <i r="6">
      <x v="37"/>
    </i>
    <i r="7">
      <x/>
    </i>
    <i r="8">
      <x/>
    </i>
    <i r="8">
      <x v="120"/>
    </i>
    <i r="8">
      <x v="121"/>
    </i>
    <i r="8">
      <x v="122"/>
    </i>
    <i r="8">
      <x v="123"/>
    </i>
    <i r="7">
      <x v="2"/>
    </i>
    <i r="8">
      <x v="124"/>
    </i>
    <i r="7">
      <x v="3"/>
    </i>
    <i r="8">
      <x v="15"/>
    </i>
    <i r="6">
      <x v="38"/>
    </i>
    <i r="7">
      <x/>
    </i>
    <i r="8">
      <x/>
    </i>
    <i r="8">
      <x v="125"/>
    </i>
    <i r="8">
      <x v="2"/>
    </i>
    <i r="8">
      <x v="3"/>
    </i>
    <i r="7">
      <x v="2"/>
    </i>
    <i r="8">
      <x v="126"/>
    </i>
    <i r="7">
      <x v="3"/>
    </i>
    <i r="8">
      <x v="15"/>
    </i>
    <i r="6">
      <x v="39"/>
    </i>
    <i r="7">
      <x/>
    </i>
    <i r="8">
      <x/>
    </i>
    <i r="8">
      <x v="125"/>
    </i>
    <i r="8">
      <x v="2"/>
    </i>
    <i r="8">
      <x v="3"/>
    </i>
    <i r="7">
      <x v="2"/>
    </i>
    <i r="8">
      <x v="127"/>
    </i>
    <i r="7">
      <x v="3"/>
    </i>
    <i r="8">
      <x v="15"/>
    </i>
    <i r="6">
      <x v="40"/>
    </i>
    <i r="7">
      <x/>
    </i>
    <i r="8">
      <x/>
    </i>
    <i r="8">
      <x v="125"/>
    </i>
    <i r="8">
      <x v="2"/>
    </i>
    <i r="8">
      <x v="3"/>
    </i>
    <i r="7">
      <x v="1"/>
    </i>
    <i r="8">
      <x v="4"/>
    </i>
    <i r="7">
      <x v="2"/>
    </i>
    <i r="8">
      <x v="128"/>
    </i>
    <i r="6">
      <x v="41"/>
    </i>
    <i r="7">
      <x/>
    </i>
    <i r="8">
      <x/>
    </i>
    <i r="8">
      <x v="125"/>
    </i>
    <i r="8">
      <x v="2"/>
    </i>
    <i r="8">
      <x v="3"/>
    </i>
    <i r="7">
      <x v="1"/>
    </i>
    <i r="8">
      <x v="4"/>
    </i>
    <i r="7">
      <x v="2"/>
    </i>
    <i r="8">
      <x v="129"/>
    </i>
    <i r="2">
      <x v="2"/>
    </i>
    <i r="3">
      <x v="5"/>
    </i>
    <i r="4">
      <x v="9"/>
    </i>
    <i r="5">
      <x v="14"/>
    </i>
    <i r="6">
      <x v="42"/>
    </i>
    <i r="7">
      <x/>
    </i>
    <i r="8">
      <x/>
    </i>
    <i r="8">
      <x v="1"/>
    </i>
    <i r="8">
      <x v="2"/>
    </i>
    <i r="8">
      <x v="3"/>
    </i>
    <i r="8">
      <x v="130"/>
    </i>
    <i r="8">
      <x v="131"/>
    </i>
    <i r="7">
      <x v="5"/>
    </i>
    <i r="8">
      <x v="132"/>
    </i>
    <i r="8">
      <x v="133"/>
    </i>
    <i r="7">
      <x v="1"/>
    </i>
    <i r="8">
      <x v="4"/>
    </i>
    <i r="7">
      <x v="27"/>
    </i>
    <i r="8">
      <x v="134"/>
    </i>
    <i r="7">
      <x v="2"/>
    </i>
    <i r="8">
      <x v="135"/>
    </i>
    <i r="8">
      <x v="136"/>
    </i>
    <i r="6">
      <x v="43"/>
    </i>
    <i r="7">
      <x/>
    </i>
    <i r="8">
      <x/>
    </i>
    <i r="8">
      <x v="1"/>
    </i>
    <i r="8">
      <x v="2"/>
    </i>
    <i r="8">
      <x v="3"/>
    </i>
    <i r="8">
      <x v="105"/>
    </i>
    <i r="8">
      <x v="106"/>
    </i>
    <i r="7">
      <x v="5"/>
    </i>
    <i r="8">
      <x v="132"/>
    </i>
    <i r="8">
      <x v="133"/>
    </i>
    <i r="7">
      <x v="1"/>
    </i>
    <i r="8">
      <x v="4"/>
    </i>
    <i r="7">
      <x v="2"/>
    </i>
    <i r="8">
      <x v="135"/>
    </i>
    <i r="8">
      <x v="136"/>
    </i>
    <i r="7">
      <x v="26"/>
    </i>
    <i r="8">
      <x v="137"/>
    </i>
    <i r="8">
      <x v="138"/>
    </i>
    <i r="8">
      <x v="139"/>
    </i>
    <i r="6">
      <x v="44"/>
    </i>
    <i r="7">
      <x/>
    </i>
    <i r="8">
      <x v="24"/>
    </i>
    <i r="8">
      <x v="7"/>
    </i>
    <i r="8">
      <x v="8"/>
    </i>
    <i r="7">
      <x v="5"/>
    </i>
    <i r="8">
      <x v="140"/>
    </i>
    <i r="7">
      <x v="28"/>
    </i>
    <i r="8">
      <x v="141"/>
    </i>
    <i r="5">
      <x v="15"/>
    </i>
    <i r="6">
      <x v="45"/>
    </i>
    <i r="7">
      <x/>
    </i>
    <i r="8">
      <x/>
    </i>
    <i r="8">
      <x v="1"/>
    </i>
    <i r="8">
      <x v="2"/>
    </i>
    <i r="8">
      <x v="3"/>
    </i>
    <i r="7">
      <x v="2"/>
    </i>
    <i r="8">
      <x v="142"/>
    </i>
    <i t="grand">
      <x/>
    </i>
  </rowItems>
  <colFields count="1">
    <field x="-2"/>
  </colFields>
  <colItems count="7">
    <i>
      <x/>
    </i>
    <i i="1">
      <x v="1"/>
    </i>
    <i i="2">
      <x v="2"/>
    </i>
    <i i="3">
      <x v="3"/>
    </i>
    <i i="4">
      <x v="4"/>
    </i>
    <i i="5">
      <x v="5"/>
    </i>
    <i i="6">
      <x v="6"/>
    </i>
  </colItems>
  <dataFields count="7">
    <dataField name="Pagu - Blokir" fld="0" baseField="0" baseItem="0" numFmtId="41"/>
    <dataField name="Real. Lalu" fld="14" baseField="10" baseItem="0" numFmtId="41"/>
    <dataField name="Real Ini" fld="15" baseField="10" baseItem="0" numFmtId="41"/>
    <dataField name="Realisasi s.d ini" fld="1" baseField="10" baseItem="0" numFmtId="41"/>
    <dataField fld="9" subtotal="count" baseField="0" baseItem="0"/>
    <dataField name="Sisa " fld="11" subtotal="count" baseField="10" baseItem="0"/>
    <dataField name="%Sisa " fld="12" subtotal="count" baseField="10" baseItem="0"/>
  </dataFields>
  <formats count="239">
    <format dxfId="693">
      <pivotArea dataOnly="0" labelOnly="1" outline="0" fieldPosition="0">
        <references count="1">
          <reference field="4294967294" count="2">
            <x v="0"/>
            <x v="3"/>
          </reference>
        </references>
      </pivotArea>
    </format>
    <format dxfId="694">
      <pivotArea dataOnly="0" labelOnly="1" outline="0" fieldPosition="0">
        <references count="1">
          <reference field="4294967294" count="1">
            <x v="4"/>
          </reference>
        </references>
      </pivotArea>
    </format>
    <format dxfId="695">
      <pivotArea dataOnly="0" labelOnly="1" outline="0" fieldPosition="0">
        <references count="1">
          <reference field="4294967294" count="3">
            <x v="0"/>
            <x v="3"/>
            <x v="4"/>
          </reference>
        </references>
      </pivotArea>
    </format>
    <format dxfId="696">
      <pivotArea type="all" dataOnly="0" outline="0" fieldPosition="0"/>
    </format>
    <format dxfId="697">
      <pivotArea outline="0" collapsedLevelsAreSubtotals="1" fieldPosition="0"/>
    </format>
    <format dxfId="698">
      <pivotArea dataOnly="0" labelOnly="1" grandRow="1" outline="0" fieldPosition="0"/>
    </format>
    <format dxfId="699">
      <pivotArea dataOnly="0" labelOnly="1" outline="0" fieldPosition="0">
        <references count="1">
          <reference field="4294967294" count="3">
            <x v="0"/>
            <x v="3"/>
            <x v="4"/>
          </reference>
        </references>
      </pivotArea>
    </format>
    <format dxfId="700">
      <pivotArea dataOnly="0" labelOnly="1" fieldPosition="0">
        <references count="1">
          <reference field="10" count="0"/>
        </references>
      </pivotArea>
    </format>
    <format dxfId="701">
      <pivotArea collapsedLevelsAreSubtotals="1" fieldPosition="0">
        <references count="1">
          <reference field="10" count="0"/>
        </references>
      </pivotArea>
    </format>
    <format dxfId="702">
      <pivotArea collapsedLevelsAreSubtotals="1" fieldPosition="0">
        <references count="1">
          <reference field="10" count="0"/>
        </references>
      </pivotArea>
    </format>
    <format dxfId="703">
      <pivotArea dataOnly="0" labelOnly="1" fieldPosition="0">
        <references count="1">
          <reference field="10" count="0"/>
        </references>
      </pivotArea>
    </format>
    <format dxfId="704">
      <pivotArea field="10" type="button" dataOnly="0" labelOnly="1" outline="0" axis="axisRow" fieldPosition="0"/>
    </format>
    <format dxfId="705">
      <pivotArea dataOnly="0" labelOnly="1" fieldPosition="0">
        <references count="1">
          <reference field="5" count="0"/>
        </references>
      </pivotArea>
    </format>
    <format dxfId="706">
      <pivotArea dataOnly="0" labelOnly="1" fieldPosition="0">
        <references count="1">
          <reference field="5" count="0"/>
        </references>
      </pivotArea>
    </format>
    <format dxfId="707">
      <pivotArea dataOnly="0" labelOnly="1" fieldPosition="0">
        <references count="1">
          <reference field="5" count="0"/>
        </references>
      </pivotArea>
    </format>
    <format dxfId="708">
      <pivotArea dataOnly="0" labelOnly="1" fieldPosition="0">
        <references count="1">
          <reference field="5" count="0"/>
        </references>
      </pivotArea>
    </format>
    <format dxfId="709">
      <pivotArea dataOnly="0" labelOnly="1" fieldPosition="0">
        <references count="1">
          <reference field="6" count="0"/>
        </references>
      </pivotArea>
    </format>
    <format dxfId="710">
      <pivotArea dataOnly="0" labelOnly="1" fieldPosition="0">
        <references count="1">
          <reference field="6" count="0"/>
        </references>
      </pivotArea>
    </format>
    <format dxfId="711">
      <pivotArea dataOnly="0" labelOnly="1" fieldPosition="0">
        <references count="1">
          <reference field="7" count="0"/>
        </references>
      </pivotArea>
    </format>
    <format dxfId="712">
      <pivotArea dataOnly="0" labelOnly="1" fieldPosition="0">
        <references count="1">
          <reference field="8" count="0"/>
        </references>
      </pivotArea>
    </format>
    <format dxfId="713">
      <pivotArea dataOnly="0" labelOnly="1" fieldPosition="0">
        <references count="1">
          <reference field="8" count="0"/>
        </references>
      </pivotArea>
    </format>
    <format dxfId="714">
      <pivotArea dataOnly="0" labelOnly="1" fieldPosition="0">
        <references count="1">
          <reference field="8" count="0"/>
        </references>
      </pivotArea>
    </format>
    <format dxfId="715">
      <pivotArea dataOnly="0" labelOnly="1" fieldPosition="0">
        <references count="1">
          <reference field="2" count="0"/>
        </references>
      </pivotArea>
    </format>
    <format dxfId="716">
      <pivotArea dataOnly="0" labelOnly="1" fieldPosition="0">
        <references count="1">
          <reference field="2" count="0"/>
        </references>
      </pivotArea>
    </format>
    <format dxfId="717">
      <pivotArea dataOnly="0" labelOnly="1" fieldPosition="0">
        <references count="1">
          <reference field="7" count="0"/>
        </references>
      </pivotArea>
    </format>
    <format dxfId="718">
      <pivotArea dataOnly="0" labelOnly="1" fieldPosition="0">
        <references count="1">
          <reference field="3" count="0"/>
        </references>
      </pivotArea>
    </format>
    <format dxfId="719">
      <pivotArea dataOnly="0" labelOnly="1" fieldPosition="0">
        <references count="1">
          <reference field="3" count="0"/>
        </references>
      </pivotArea>
    </format>
    <format dxfId="720">
      <pivotArea collapsedLevelsAreSubtotals="1" fieldPosition="0">
        <references count="2">
          <reference field="5" count="1">
            <x v="0"/>
          </reference>
          <reference field="10" count="0" selected="0"/>
        </references>
      </pivotArea>
    </format>
    <format dxfId="721">
      <pivotArea collapsedLevelsAreSubtotals="1" fieldPosition="0">
        <references count="2">
          <reference field="5" count="1">
            <x v="1"/>
          </reference>
          <reference field="10" count="0" selected="0"/>
        </references>
      </pivotArea>
    </format>
    <format dxfId="722">
      <pivotArea collapsedLevelsAreSubtotals="1" fieldPosition="0">
        <references count="2">
          <reference field="5" count="1">
            <x v="0"/>
          </reference>
          <reference field="10" count="0" selected="0"/>
        </references>
      </pivotArea>
    </format>
    <format dxfId="723">
      <pivotArea collapsedLevelsAreSubtotals="1" fieldPosition="0">
        <references count="2">
          <reference field="5" count="1">
            <x v="1"/>
          </reference>
          <reference field="10" count="0" selected="0"/>
        </references>
      </pivotArea>
    </format>
    <format dxfId="724">
      <pivotArea collapsedLevelsAreSubtotals="1" fieldPosition="0">
        <references count="2">
          <reference field="5" count="1">
            <x v="0"/>
          </reference>
          <reference field="10" count="0" selected="0"/>
        </references>
      </pivotArea>
    </format>
    <format dxfId="725">
      <pivotArea collapsedLevelsAreSubtotals="1" fieldPosition="0">
        <references count="2">
          <reference field="5" count="1">
            <x v="1"/>
          </reference>
          <reference field="10" count="0" selected="0"/>
        </references>
      </pivotArea>
    </format>
    <format dxfId="726">
      <pivotArea collapsedLevelsAreSubtotals="1" fieldPosition="0">
        <references count="3">
          <reference field="5" count="1" selected="0">
            <x v="0"/>
          </reference>
          <reference field="6" count="1">
            <x v="0"/>
          </reference>
          <reference field="10" count="0" selected="0"/>
        </references>
      </pivotArea>
    </format>
    <format dxfId="727">
      <pivotArea collapsedLevelsAreSubtotals="1" fieldPosition="0">
        <references count="3">
          <reference field="5" count="1" selected="0">
            <x v="1"/>
          </reference>
          <reference field="6" count="1">
            <x v="1"/>
          </reference>
          <reference field="10" count="0" selected="0"/>
        </references>
      </pivotArea>
    </format>
    <format dxfId="728">
      <pivotArea collapsedLevelsAreSubtotals="1" fieldPosition="0">
        <references count="3">
          <reference field="5" count="1" selected="0">
            <x v="1"/>
          </reference>
          <reference field="6" count="1">
            <x v="2"/>
          </reference>
          <reference field="10" count="0" selected="0"/>
        </references>
      </pivotArea>
    </format>
    <format dxfId="729">
      <pivotArea collapsedLevelsAreSubtotals="1" fieldPosition="0">
        <references count="3">
          <reference field="5" count="1" selected="0">
            <x v="0"/>
          </reference>
          <reference field="6" count="1">
            <x v="0"/>
          </reference>
          <reference field="10" count="0" selected="0"/>
        </references>
      </pivotArea>
    </format>
    <format dxfId="730">
      <pivotArea collapsedLevelsAreSubtotals="1" fieldPosition="0">
        <references count="3">
          <reference field="5" count="1" selected="0">
            <x v="1"/>
          </reference>
          <reference field="6" count="1">
            <x v="1"/>
          </reference>
          <reference field="10" count="0" selected="0"/>
        </references>
      </pivotArea>
    </format>
    <format dxfId="731">
      <pivotArea collapsedLevelsAreSubtotals="1" fieldPosition="0">
        <references count="3">
          <reference field="5" count="1" selected="0">
            <x v="1"/>
          </reference>
          <reference field="6" count="1">
            <x v="2"/>
          </reference>
          <reference field="10" count="0" selected="0"/>
        </references>
      </pivotArea>
    </format>
    <format dxfId="732">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733">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734">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735">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736">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737">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738">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739">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740">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741">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742">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743">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744">
      <pivotArea collapsedLevelsAreSubtotals="1" fieldPosition="0">
        <references count="4">
          <reference field="5" count="1" selected="0">
            <x v="0"/>
          </reference>
          <reference field="6" count="1" selected="0">
            <x v="0"/>
          </reference>
          <reference field="7" count="1">
            <x v="0"/>
          </reference>
          <reference field="10" count="0" selected="0"/>
        </references>
      </pivotArea>
    </format>
    <format dxfId="745">
      <pivotArea collapsedLevelsAreSubtotals="1" fieldPosition="0">
        <references count="4">
          <reference field="5" count="1" selected="0">
            <x v="1"/>
          </reference>
          <reference field="6" count="1" selected="0">
            <x v="1"/>
          </reference>
          <reference field="7" count="1">
            <x v="1"/>
          </reference>
          <reference field="10" count="0" selected="0"/>
        </references>
      </pivotArea>
    </format>
    <format dxfId="746">
      <pivotArea collapsedLevelsAreSubtotals="1" fieldPosition="0">
        <references count="4">
          <reference field="5" count="1" selected="0">
            <x v="1"/>
          </reference>
          <reference field="6" count="1" selected="0">
            <x v="1"/>
          </reference>
          <reference field="7" count="1">
            <x v="2"/>
          </reference>
          <reference field="10" count="0" selected="0"/>
        </references>
      </pivotArea>
    </format>
    <format dxfId="747">
      <pivotArea collapsedLevelsAreSubtotals="1" fieldPosition="0">
        <references count="4">
          <reference field="5" count="1" selected="0">
            <x v="1"/>
          </reference>
          <reference field="6" count="1" selected="0">
            <x v="1"/>
          </reference>
          <reference field="7" count="1">
            <x v="3"/>
          </reference>
          <reference field="10" count="0" selected="0"/>
        </references>
      </pivotArea>
    </format>
    <format dxfId="748">
      <pivotArea collapsedLevelsAreSubtotals="1" fieldPosition="0">
        <references count="4">
          <reference field="5" count="1" selected="0">
            <x v="1"/>
          </reference>
          <reference field="6" count="1" selected="0">
            <x v="1"/>
          </reference>
          <reference field="7" count="1">
            <x v="4"/>
          </reference>
          <reference field="10" count="0" selected="0"/>
        </references>
      </pivotArea>
    </format>
    <format dxfId="749">
      <pivotArea collapsedLevelsAreSubtotals="1" fieldPosition="0">
        <references count="4">
          <reference field="5" count="1" selected="0">
            <x v="1"/>
          </reference>
          <reference field="6" count="1" selected="0">
            <x v="2"/>
          </reference>
          <reference field="7" count="1">
            <x v="5"/>
          </reference>
          <reference field="10" count="0" selected="0"/>
        </references>
      </pivotArea>
    </format>
    <format dxfId="750">
      <pivotArea dataOnly="0" labelOnly="1" fieldPosition="0">
        <references count="1">
          <reference field="7" count="0"/>
        </references>
      </pivotArea>
    </format>
    <format dxfId="751">
      <pivotArea dataOnly="0" labelOnly="1" fieldPosition="0">
        <references count="1">
          <reference field="7" count="0"/>
        </references>
      </pivotArea>
    </format>
    <format dxfId="75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753">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754">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755">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756">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75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758">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759">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760">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761">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76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763">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764">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765">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766">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76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768">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769">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770">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771">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772">
      <pivotArea collapsedLevelsAreSubtotals="1" fieldPosition="0">
        <references count="5">
          <reference field="5" count="1" selected="0">
            <x v="0"/>
          </reference>
          <reference field="6" count="1" selected="0">
            <x v="0"/>
          </reference>
          <reference field="7" count="1" selected="0">
            <x v="0"/>
          </reference>
          <reference field="8" count="1">
            <x v="0"/>
          </reference>
          <reference field="10" count="0" selected="0"/>
        </references>
      </pivotArea>
    </format>
    <format dxfId="773">
      <pivotArea collapsedLevelsAreSubtotals="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774">
      <pivotArea collapsedLevelsAreSubtotals="1" fieldPosition="0">
        <references count="5">
          <reference field="5" count="1" selected="0">
            <x v="1"/>
          </reference>
          <reference field="6" count="1" selected="0">
            <x v="1"/>
          </reference>
          <reference field="7" count="1" selected="0">
            <x v="2"/>
          </reference>
          <reference field="8" count="1">
            <x v="2"/>
          </reference>
          <reference field="10" count="0" selected="0"/>
        </references>
      </pivotArea>
    </format>
    <format dxfId="775">
      <pivotArea collapsedLevelsAreSubtotals="1" fieldPosition="0">
        <references count="5">
          <reference field="5" count="1" selected="0">
            <x v="1"/>
          </reference>
          <reference field="6" count="1" selected="0">
            <x v="1"/>
          </reference>
          <reference field="7" count="1" selected="0">
            <x v="2"/>
          </reference>
          <reference field="8" count="1">
            <x v="3"/>
          </reference>
          <reference field="10" count="0" selected="0"/>
        </references>
      </pivotArea>
    </format>
    <format dxfId="776">
      <pivotArea collapsedLevelsAreSubtotals="1" fieldPosition="0">
        <references count="5">
          <reference field="5" count="1" selected="0">
            <x v="1"/>
          </reference>
          <reference field="6" count="1" selected="0">
            <x v="1"/>
          </reference>
          <reference field="7" count="1" selected="0">
            <x v="2"/>
          </reference>
          <reference field="8" count="1">
            <x v="4"/>
          </reference>
          <reference field="10" count="0" selected="0"/>
        </references>
      </pivotArea>
    </format>
    <format dxfId="777">
      <pivotArea collapsedLevelsAreSubtotals="1" fieldPosition="0">
        <references count="5">
          <reference field="5" count="1" selected="0">
            <x v="1"/>
          </reference>
          <reference field="6" count="1" selected="0">
            <x v="1"/>
          </reference>
          <reference field="7" count="1" selected="0">
            <x v="3"/>
          </reference>
          <reference field="8" count="1">
            <x v="5"/>
          </reference>
          <reference field="10" count="0" selected="0"/>
        </references>
      </pivotArea>
    </format>
    <format dxfId="778">
      <pivotArea collapsedLevelsAreSubtotals="1" fieldPosition="0">
        <references count="5">
          <reference field="5" count="1" selected="0">
            <x v="1"/>
          </reference>
          <reference field="6" count="1" selected="0">
            <x v="1"/>
          </reference>
          <reference field="7" count="1" selected="0">
            <x v="4"/>
          </reference>
          <reference field="8" count="1">
            <x v="6"/>
          </reference>
          <reference field="10" count="0" selected="0"/>
        </references>
      </pivotArea>
    </format>
    <format dxfId="779">
      <pivotArea collapsedLevelsAreSubtotals="1" fieldPosition="0">
        <references count="5">
          <reference field="5" count="1" selected="0">
            <x v="1"/>
          </reference>
          <reference field="6" count="1" selected="0">
            <x v="1"/>
          </reference>
          <reference field="7" count="1" selected="0">
            <x v="4"/>
          </reference>
          <reference field="8" count="1">
            <x v="7"/>
          </reference>
          <reference field="10" count="0" selected="0"/>
        </references>
      </pivotArea>
    </format>
    <format dxfId="780">
      <pivotArea collapsedLevelsAreSubtotals="1" fieldPosition="0">
        <references count="5">
          <reference field="5" count="1" selected="0">
            <x v="1"/>
          </reference>
          <reference field="6" count="1" selected="0">
            <x v="1"/>
          </reference>
          <reference field="7" count="1" selected="0">
            <x v="4"/>
          </reference>
          <reference field="8" count="1">
            <x v="8"/>
          </reference>
          <reference field="10" count="0" selected="0"/>
        </references>
      </pivotArea>
    </format>
    <format dxfId="781">
      <pivotArea collapsedLevelsAreSubtotals="1" fieldPosition="0">
        <references count="5">
          <reference field="5" count="1" selected="0">
            <x v="1"/>
          </reference>
          <reference field="6" count="1" selected="0">
            <x v="2"/>
          </reference>
          <reference field="7" count="1" selected="0">
            <x v="5"/>
          </reference>
          <reference field="8" count="1">
            <x v="9"/>
          </reference>
          <reference field="10" count="0" selected="0"/>
        </references>
      </pivotArea>
    </format>
    <format dxfId="782">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783">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784">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785">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786">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787">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788">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789">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790">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791">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792">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793">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794">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795">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796">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797">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798">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799">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00">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01">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02">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803">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804">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05">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06">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07">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808">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09">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10">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11">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12">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13">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14">
      <pivotArea collapsedLevelsAreSubtotals="1" fieldPosition="0">
        <references count="6">
          <reference field="2"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15">
      <pivotArea collapsedLevelsAreSubtotals="1" fieldPosition="0">
        <references count="6">
          <reference field="2"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16">
      <pivotArea collapsedLevelsAreSubtotals="1" fieldPosition="0">
        <references count="6">
          <reference field="2"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17">
      <pivotArea collapsedLevelsAreSubtotals="1" fieldPosition="0">
        <references count="6">
          <reference field="2"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18">
      <pivotArea collapsedLevelsAreSubtotals="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819">
      <pivotArea collapsedLevelsAreSubtotals="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820">
      <pivotArea collapsedLevelsAreSubtotals="1" fieldPosition="0">
        <references count="6">
          <reference field="2" count="1">
            <x v="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21">
      <pivotArea collapsedLevelsAreSubtotals="1" fieldPosition="0">
        <references count="6">
          <reference field="2" count="1">
            <x v="7"/>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22">
      <pivotArea collapsedLevelsAreSubtotals="1" fieldPosition="0">
        <references count="6">
          <reference field="2" count="1">
            <x v="8"/>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23">
      <pivotArea collapsedLevelsAreSubtotals="1" fieldPosition="0">
        <references count="6">
          <reference field="2" count="1">
            <x v="9"/>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824">
      <pivotArea collapsedLevelsAreSubtotals="1" fieldPosition="0">
        <references count="6">
          <reference field="2" count="1">
            <x v="1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25">
      <pivotArea collapsedLevelsAreSubtotals="1" fieldPosition="0">
        <references count="6">
          <reference field="2" count="1">
            <x v="1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26">
      <pivotArea collapsedLevelsAreSubtotals="1" fieldPosition="0">
        <references count="6">
          <reference field="2" count="1">
            <x v="1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27">
      <pivotArea collapsedLevelsAreSubtotals="1" fieldPosition="0">
        <references count="6">
          <reference field="2" count="1">
            <x v="13"/>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28">
      <pivotArea collapsedLevelsAreSubtotals="1" fieldPosition="0">
        <references count="6">
          <reference field="2" count="1">
            <x v="1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29">
      <pivotArea collapsedLevelsAreSubtotals="1" fieldPosition="0">
        <references count="6">
          <reference field="2" count="1">
            <x v="1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30">
      <pivotArea collapsedLevelsAreSubtotals="1" fieldPosition="0">
        <references count="7">
          <reference field="2" count="1" selected="0">
            <x v="0"/>
          </reference>
          <reference field="3"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1">
      <pivotArea collapsedLevelsAreSubtotals="1" fieldPosition="0">
        <references count="7">
          <reference field="2" count="1" selected="0">
            <x v="0"/>
          </reference>
          <reference field="3"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2">
      <pivotArea collapsedLevelsAreSubtotals="1" fieldPosition="0">
        <references count="7">
          <reference field="2" count="1" selected="0">
            <x v="1"/>
          </reference>
          <reference field="3"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3">
      <pivotArea collapsedLevelsAreSubtotals="1" fieldPosition="0">
        <references count="7">
          <reference field="2" count="1" selected="0">
            <x v="1"/>
          </reference>
          <reference field="3"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4">
      <pivotArea collapsedLevelsAreSubtotals="1" fieldPosition="0">
        <references count="7">
          <reference field="2" count="1" selected="0">
            <x v="2"/>
          </reference>
          <reference field="3" count="1">
            <x v="4"/>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5">
      <pivotArea collapsedLevelsAreSubtotals="1" fieldPosition="0">
        <references count="7">
          <reference field="2" count="1" selected="0">
            <x v="2"/>
          </reference>
          <reference field="3" count="1">
            <x v="5"/>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6">
      <pivotArea collapsedLevelsAreSubtotals="1" fieldPosition="0">
        <references count="7">
          <reference field="2" count="1" selected="0">
            <x v="3"/>
          </reference>
          <reference field="3" count="1">
            <x v="6"/>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7">
      <pivotArea collapsedLevelsAreSubtotals="1" fieldPosition="0">
        <references count="7">
          <reference field="2" count="1" selected="0">
            <x v="3"/>
          </reference>
          <reference field="3" count="1">
            <x v="7"/>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38">
      <pivotArea collapsedLevelsAreSubtotals="1" fieldPosition="0">
        <references count="7">
          <reference field="2" count="1" selected="0">
            <x v="4"/>
          </reference>
          <reference field="3" count="1">
            <x v="8"/>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839">
      <pivotArea collapsedLevelsAreSubtotals="1" fieldPosition="0">
        <references count="7">
          <reference field="2" count="1" selected="0">
            <x v="5"/>
          </reference>
          <reference field="3" count="1">
            <x v="9"/>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840">
      <pivotArea collapsedLevelsAreSubtotals="1" fieldPosition="0">
        <references count="7">
          <reference field="2" count="1" selected="0">
            <x v="6"/>
          </reference>
          <reference field="3" count="1">
            <x v="10"/>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1">
      <pivotArea collapsedLevelsAreSubtotals="1" fieldPosition="0">
        <references count="7">
          <reference field="2" count="1" selected="0">
            <x v="6"/>
          </reference>
          <reference field="3" count="1">
            <x v="11"/>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2">
      <pivotArea collapsedLevelsAreSubtotals="1" fieldPosition="0">
        <references count="7">
          <reference field="2" count="1" selected="0">
            <x v="6"/>
          </reference>
          <reference field="3" count="1">
            <x v="12"/>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3">
      <pivotArea collapsedLevelsAreSubtotals="1" fieldPosition="0">
        <references count="7">
          <reference field="2" count="1" selected="0">
            <x v="6"/>
          </reference>
          <reference field="3" count="1">
            <x v="13"/>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4">
      <pivotArea collapsedLevelsAreSubtotals="1" fieldPosition="0">
        <references count="7">
          <reference field="2" count="1" selected="0">
            <x v="6"/>
          </reference>
          <reference field="3" count="1">
            <x v="14"/>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5">
      <pivotArea collapsedLevelsAreSubtotals="1" fieldPosition="0">
        <references count="7">
          <reference field="2" count="1" selected="0">
            <x v="6"/>
          </reference>
          <reference field="3" count="1">
            <x v="15"/>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6">
      <pivotArea collapsedLevelsAreSubtotals="1" fieldPosition="0">
        <references count="7">
          <reference field="2" count="1" selected="0">
            <x v="6"/>
          </reference>
          <reference field="3" count="1">
            <x v="1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7">
      <pivotArea collapsedLevelsAreSubtotals="1" fieldPosition="0">
        <references count="7">
          <reference field="2" count="1" selected="0">
            <x v="6"/>
          </reference>
          <reference field="3" count="1">
            <x v="17"/>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8">
      <pivotArea collapsedLevelsAreSubtotals="1" fieldPosition="0">
        <references count="7">
          <reference field="2" count="1" selected="0">
            <x v="6"/>
          </reference>
          <reference field="3" count="1">
            <x v="18"/>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49">
      <pivotArea collapsedLevelsAreSubtotals="1" fieldPosition="0">
        <references count="7">
          <reference field="2" count="1" selected="0">
            <x v="7"/>
          </reference>
          <reference field="3" count="1">
            <x v="19"/>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50">
      <pivotArea collapsedLevelsAreSubtotals="1" fieldPosition="0">
        <references count="7">
          <reference field="2" count="1" selected="0">
            <x v="8"/>
          </reference>
          <reference field="3" count="1">
            <x v="20"/>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51">
      <pivotArea collapsedLevelsAreSubtotals="1" fieldPosition="0">
        <references count="7">
          <reference field="2" count="1" selected="0">
            <x v="8"/>
          </reference>
          <reference field="3" count="1">
            <x v="21"/>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52">
      <pivotArea collapsedLevelsAreSubtotals="1" fieldPosition="0">
        <references count="7">
          <reference field="2" count="1" selected="0">
            <x v="8"/>
          </reference>
          <reference field="3" count="1">
            <x v="22"/>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53">
      <pivotArea collapsedLevelsAreSubtotals="1" fieldPosition="0">
        <references count="7">
          <reference field="2" count="1" selected="0">
            <x v="8"/>
          </reference>
          <reference field="3" count="1">
            <x v="23"/>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54">
      <pivotArea collapsedLevelsAreSubtotals="1" fieldPosition="0">
        <references count="7">
          <reference field="2" count="1" selected="0">
            <x v="9"/>
          </reference>
          <reference field="3" count="1">
            <x v="24"/>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855">
      <pivotArea collapsedLevelsAreSubtotals="1" fieldPosition="0">
        <references count="7">
          <reference field="2" count="1" selected="0">
            <x v="10"/>
          </reference>
          <reference field="3" count="1">
            <x v="25"/>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56">
      <pivotArea collapsedLevelsAreSubtotals="1" fieldPosition="0">
        <references count="7">
          <reference field="2" count="1" selected="0">
            <x v="10"/>
          </reference>
          <reference field="3" count="1">
            <x v="26"/>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57">
      <pivotArea collapsedLevelsAreSubtotals="1" fieldPosition="0">
        <references count="7">
          <reference field="2" count="1" selected="0">
            <x v="10"/>
          </reference>
          <reference field="3" count="1">
            <x v="27"/>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58">
      <pivotArea collapsedLevelsAreSubtotals="1" fieldPosition="0">
        <references count="7">
          <reference field="2" count="1" selected="0">
            <x v="10"/>
          </reference>
          <reference field="3" count="1">
            <x v="28"/>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59">
      <pivotArea collapsedLevelsAreSubtotals="1" fieldPosition="0">
        <references count="7">
          <reference field="2" count="1" selected="0">
            <x v="10"/>
          </reference>
          <reference field="3" count="1">
            <x v="29"/>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60">
      <pivotArea collapsedLevelsAreSubtotals="1" fieldPosition="0">
        <references count="7">
          <reference field="2" count="1" selected="0">
            <x v="10"/>
          </reference>
          <reference field="3" count="1">
            <x v="3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861">
      <pivotArea collapsedLevelsAreSubtotals="1" fieldPosition="0">
        <references count="7">
          <reference field="2" count="1" selected="0">
            <x v="11"/>
          </reference>
          <reference field="3" count="1">
            <x v="3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62">
      <pivotArea collapsedLevelsAreSubtotals="1" fieldPosition="0">
        <references count="7">
          <reference field="2" count="1" selected="0">
            <x v="11"/>
          </reference>
          <reference field="3" count="1">
            <x v="3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63">
      <pivotArea collapsedLevelsAreSubtotals="1" fieldPosition="0">
        <references count="7">
          <reference field="2" count="1" selected="0">
            <x v="11"/>
          </reference>
          <reference field="3" count="1">
            <x v="33"/>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64">
      <pivotArea collapsedLevelsAreSubtotals="1" fieldPosition="0">
        <references count="7">
          <reference field="2" count="1" selected="0">
            <x v="12"/>
          </reference>
          <reference field="3" count="1">
            <x v="34"/>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865">
      <pivotArea collapsedLevelsAreSubtotals="1" fieldPosition="0">
        <references count="7">
          <reference field="2" count="1" selected="0">
            <x v="13"/>
          </reference>
          <reference field="3" count="1">
            <x v="35"/>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66">
      <pivotArea collapsedLevelsAreSubtotals="1" fieldPosition="0">
        <references count="7">
          <reference field="2" count="1" selected="0">
            <x v="13"/>
          </reference>
          <reference field="3" count="1">
            <x v="36"/>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67">
      <pivotArea collapsedLevelsAreSubtotals="1" fieldPosition="0">
        <references count="7">
          <reference field="2" count="1" selected="0">
            <x v="13"/>
          </reference>
          <reference field="3" count="1">
            <x v="37"/>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68">
      <pivotArea collapsedLevelsAreSubtotals="1" fieldPosition="0">
        <references count="7">
          <reference field="2" count="1" selected="0">
            <x v="13"/>
          </reference>
          <reference field="3" count="1">
            <x v="38"/>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69">
      <pivotArea collapsedLevelsAreSubtotals="1" fieldPosition="0">
        <references count="7">
          <reference field="2" count="1" selected="0">
            <x v="13"/>
          </reference>
          <reference field="3" count="1">
            <x v="39"/>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70">
      <pivotArea collapsedLevelsAreSubtotals="1" fieldPosition="0">
        <references count="7">
          <reference field="2" count="1" selected="0">
            <x v="13"/>
          </reference>
          <reference field="3" count="1">
            <x v="40"/>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71">
      <pivotArea collapsedLevelsAreSubtotals="1" fieldPosition="0">
        <references count="7">
          <reference field="2" count="1" selected="0">
            <x v="13"/>
          </reference>
          <reference field="3" count="1">
            <x v="41"/>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872">
      <pivotArea collapsedLevelsAreSubtotals="1" fieldPosition="0">
        <references count="7">
          <reference field="2" count="1" selected="0">
            <x v="14"/>
          </reference>
          <reference field="3" count="1">
            <x v="42"/>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73">
      <pivotArea collapsedLevelsAreSubtotals="1" fieldPosition="0">
        <references count="7">
          <reference field="2" count="1" selected="0">
            <x v="14"/>
          </reference>
          <reference field="3" count="1">
            <x v="43"/>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74">
      <pivotArea collapsedLevelsAreSubtotals="1" fieldPosition="0">
        <references count="7">
          <reference field="2" count="1" selected="0">
            <x v="14"/>
          </reference>
          <reference field="3" count="1">
            <x v="4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75">
      <pivotArea collapsedLevelsAreSubtotals="1" fieldPosition="0">
        <references count="7">
          <reference field="2" count="1" selected="0">
            <x v="15"/>
          </reference>
          <reference field="3" count="1">
            <x v="4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876">
      <pivotArea collapsedLevelsAreSubtotals="1" fieldPosition="0">
        <references count="7">
          <reference field="2" count="1" selected="0">
            <x v="0"/>
          </reference>
          <reference field="3" count="1">
            <x v="0"/>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77">
      <pivotArea collapsedLevelsAreSubtotals="1" fieldPosition="0">
        <references count="7">
          <reference field="2" count="1" selected="0">
            <x v="0"/>
          </reference>
          <reference field="3" count="1">
            <x v="1"/>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78">
      <pivotArea collapsedLevelsAreSubtotals="1" fieldPosition="0">
        <references count="7">
          <reference field="2" count="1" selected="0">
            <x v="1"/>
          </reference>
          <reference field="3" count="1">
            <x v="2"/>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79">
      <pivotArea collapsedLevelsAreSubtotals="1" fieldPosition="0">
        <references count="7">
          <reference field="2" count="1" selected="0">
            <x v="1"/>
          </reference>
          <reference field="3" count="1">
            <x v="3"/>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80">
      <pivotArea collapsedLevelsAreSubtotals="1" fieldPosition="0">
        <references count="7">
          <reference field="2" count="1" selected="0">
            <x v="2"/>
          </reference>
          <reference field="3" count="1">
            <x v="4"/>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81">
      <pivotArea collapsedLevelsAreSubtotals="1" fieldPosition="0">
        <references count="7">
          <reference field="2" count="1" selected="0">
            <x v="2"/>
          </reference>
          <reference field="3" count="1">
            <x v="5"/>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82">
      <pivotArea collapsedLevelsAreSubtotals="1" fieldPosition="0">
        <references count="7">
          <reference field="2" count="1" selected="0">
            <x v="3"/>
          </reference>
          <reference field="3" count="1">
            <x v="6"/>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83">
      <pivotArea collapsedLevelsAreSubtotals="1" fieldPosition="0">
        <references count="7">
          <reference field="2" count="1" selected="0">
            <x v="3"/>
          </reference>
          <reference field="3" count="1">
            <x v="7"/>
          </reference>
          <reference field="5" count="1" selected="0">
            <x v="0"/>
          </reference>
          <reference field="6" count="1" selected="0">
            <x v="0"/>
          </reference>
          <reference field="7" count="1" selected="0">
            <x v="0"/>
          </reference>
          <reference field="8" count="1" selected="0">
            <x v="0"/>
          </reference>
          <reference field="10" count="0" selected="0"/>
        </references>
      </pivotArea>
    </format>
    <format dxfId="884">
      <pivotArea collapsedLevelsAreSubtotals="1" fieldPosition="0">
        <references count="7">
          <reference field="2" count="1" selected="0">
            <x v="4"/>
          </reference>
          <reference field="3" count="1">
            <x v="8"/>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885">
      <pivotArea collapsedLevelsAreSubtotals="1" fieldPosition="0">
        <references count="7">
          <reference field="2" count="1" selected="0">
            <x v="5"/>
          </reference>
          <reference field="3" count="1">
            <x v="9"/>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886">
      <pivotArea collapsedLevelsAreSubtotals="1" fieldPosition="0">
        <references count="7">
          <reference field="2" count="1" selected="0">
            <x v="6"/>
          </reference>
          <reference field="3" count="1">
            <x v="10"/>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87">
      <pivotArea collapsedLevelsAreSubtotals="1" fieldPosition="0">
        <references count="7">
          <reference field="2" count="1" selected="0">
            <x v="6"/>
          </reference>
          <reference field="3" count="1">
            <x v="11"/>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88">
      <pivotArea collapsedLevelsAreSubtotals="1" fieldPosition="0">
        <references count="7">
          <reference field="2" count="1" selected="0">
            <x v="6"/>
          </reference>
          <reference field="3" count="1">
            <x v="12"/>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89">
      <pivotArea collapsedLevelsAreSubtotals="1" fieldPosition="0">
        <references count="7">
          <reference field="2" count="1" selected="0">
            <x v="6"/>
          </reference>
          <reference field="3" count="1">
            <x v="13"/>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0">
      <pivotArea collapsedLevelsAreSubtotals="1" fieldPosition="0">
        <references count="7">
          <reference field="2" count="1" selected="0">
            <x v="6"/>
          </reference>
          <reference field="3" count="1">
            <x v="14"/>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1">
      <pivotArea collapsedLevelsAreSubtotals="1" fieldPosition="0">
        <references count="7">
          <reference field="2" count="1" selected="0">
            <x v="6"/>
          </reference>
          <reference field="3" count="1">
            <x v="15"/>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2">
      <pivotArea collapsedLevelsAreSubtotals="1" fieldPosition="0">
        <references count="7">
          <reference field="2" count="1" selected="0">
            <x v="6"/>
          </reference>
          <reference field="3" count="1">
            <x v="16"/>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3">
      <pivotArea collapsedLevelsAreSubtotals="1" fieldPosition="0">
        <references count="7">
          <reference field="2" count="1" selected="0">
            <x v="6"/>
          </reference>
          <reference field="3" count="1">
            <x v="17"/>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4">
      <pivotArea collapsedLevelsAreSubtotals="1" fieldPosition="0">
        <references count="7">
          <reference field="2" count="1" selected="0">
            <x v="6"/>
          </reference>
          <reference field="3" count="1">
            <x v="18"/>
          </reference>
          <reference field="5" count="1" selected="0">
            <x v="1"/>
          </reference>
          <reference field="6" count="1" selected="0">
            <x v="1"/>
          </reference>
          <reference field="7" count="1" selected="0">
            <x v="2"/>
          </reference>
          <reference field="8" count="1" selected="0">
            <x v="3"/>
          </reference>
          <reference field="10" count="0" selected="0"/>
        </references>
      </pivotArea>
    </format>
    <format dxfId="895">
      <pivotArea collapsedLevelsAreSubtotals="1" fieldPosition="0">
        <references count="7">
          <reference field="2" count="1" selected="0">
            <x v="7"/>
          </reference>
          <reference field="3" count="1">
            <x v="19"/>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96">
      <pivotArea collapsedLevelsAreSubtotals="1" fieldPosition="0">
        <references count="7">
          <reference field="2" count="1" selected="0">
            <x v="8"/>
          </reference>
          <reference field="3" count="1">
            <x v="20"/>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97">
      <pivotArea collapsedLevelsAreSubtotals="1" fieldPosition="0">
        <references count="7">
          <reference field="2" count="1" selected="0">
            <x v="8"/>
          </reference>
          <reference field="3" count="1">
            <x v="21"/>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98">
      <pivotArea collapsedLevelsAreSubtotals="1" fieldPosition="0">
        <references count="7">
          <reference field="2" count="1" selected="0">
            <x v="8"/>
          </reference>
          <reference field="3" count="1">
            <x v="22"/>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899">
      <pivotArea collapsedLevelsAreSubtotals="1" fieldPosition="0">
        <references count="7">
          <reference field="2" count="1" selected="0">
            <x v="8"/>
          </reference>
          <reference field="3" count="1">
            <x v="23"/>
          </reference>
          <reference field="5" count="1" selected="0">
            <x v="1"/>
          </reference>
          <reference field="6" count="1" selected="0">
            <x v="1"/>
          </reference>
          <reference field="7" count="1" selected="0">
            <x v="2"/>
          </reference>
          <reference field="8" count="1" selected="0">
            <x v="4"/>
          </reference>
          <reference field="10" count="0" selected="0"/>
        </references>
      </pivotArea>
    </format>
    <format dxfId="900">
      <pivotArea collapsedLevelsAreSubtotals="1" fieldPosition="0">
        <references count="7">
          <reference field="2" count="1" selected="0">
            <x v="9"/>
          </reference>
          <reference field="3" count="1">
            <x v="24"/>
          </reference>
          <reference field="5" count="1" selected="0">
            <x v="1"/>
          </reference>
          <reference field="6" count="1" selected="0">
            <x v="1"/>
          </reference>
          <reference field="7" count="1" selected="0">
            <x v="3"/>
          </reference>
          <reference field="8" count="1" selected="0">
            <x v="5"/>
          </reference>
          <reference field="10" count="0" selected="0"/>
        </references>
      </pivotArea>
    </format>
    <format dxfId="901">
      <pivotArea collapsedLevelsAreSubtotals="1" fieldPosition="0">
        <references count="7">
          <reference field="2" count="1" selected="0">
            <x v="10"/>
          </reference>
          <reference field="3" count="1">
            <x v="25"/>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2">
      <pivotArea collapsedLevelsAreSubtotals="1" fieldPosition="0">
        <references count="7">
          <reference field="2" count="1" selected="0">
            <x v="10"/>
          </reference>
          <reference field="3" count="1">
            <x v="26"/>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3">
      <pivotArea collapsedLevelsAreSubtotals="1" fieldPosition="0">
        <references count="7">
          <reference field="2" count="1" selected="0">
            <x v="10"/>
          </reference>
          <reference field="3" count="1">
            <x v="27"/>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4">
      <pivotArea collapsedLevelsAreSubtotals="1" fieldPosition="0">
        <references count="7">
          <reference field="2" count="1" selected="0">
            <x v="10"/>
          </reference>
          <reference field="3" count="1">
            <x v="28"/>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5">
      <pivotArea collapsedLevelsAreSubtotals="1" fieldPosition="0">
        <references count="7">
          <reference field="2" count="1" selected="0">
            <x v="10"/>
          </reference>
          <reference field="3" count="1">
            <x v="29"/>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6">
      <pivotArea collapsedLevelsAreSubtotals="1" fieldPosition="0">
        <references count="7">
          <reference field="2" count="1" selected="0">
            <x v="10"/>
          </reference>
          <reference field="3" count="1">
            <x v="30"/>
          </reference>
          <reference field="5" count="1" selected="0">
            <x v="1"/>
          </reference>
          <reference field="6" count="1" selected="0">
            <x v="1"/>
          </reference>
          <reference field="7" count="1" selected="0">
            <x v="4"/>
          </reference>
          <reference field="8" count="1" selected="0">
            <x v="6"/>
          </reference>
          <reference field="10" count="0" selected="0"/>
        </references>
      </pivotArea>
    </format>
    <format dxfId="907">
      <pivotArea collapsedLevelsAreSubtotals="1" fieldPosition="0">
        <references count="7">
          <reference field="2" count="1" selected="0">
            <x v="11"/>
          </reference>
          <reference field="3" count="1">
            <x v="31"/>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908">
      <pivotArea collapsedLevelsAreSubtotals="1" fieldPosition="0">
        <references count="7">
          <reference field="2" count="1" selected="0">
            <x v="11"/>
          </reference>
          <reference field="3" count="1">
            <x v="32"/>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909">
      <pivotArea collapsedLevelsAreSubtotals="1" fieldPosition="0">
        <references count="7">
          <reference field="2" count="1" selected="0">
            <x v="11"/>
          </reference>
          <reference field="3" count="1">
            <x v="33"/>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910">
      <pivotArea collapsedLevelsAreSubtotals="1" fieldPosition="0">
        <references count="7">
          <reference field="2" count="1" selected="0">
            <x v="12"/>
          </reference>
          <reference field="3" count="1">
            <x v="34"/>
          </reference>
          <reference field="5" count="1" selected="0">
            <x v="1"/>
          </reference>
          <reference field="6" count="1" selected="0">
            <x v="1"/>
          </reference>
          <reference field="7" count="1" selected="0">
            <x v="4"/>
          </reference>
          <reference field="8" count="1" selected="0">
            <x v="7"/>
          </reference>
          <reference field="10" count="0" selected="0"/>
        </references>
      </pivotArea>
    </format>
    <format dxfId="911">
      <pivotArea collapsedLevelsAreSubtotals="1" fieldPosition="0">
        <references count="7">
          <reference field="2" count="1" selected="0">
            <x v="13"/>
          </reference>
          <reference field="3" count="1">
            <x v="35"/>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2">
      <pivotArea collapsedLevelsAreSubtotals="1" fieldPosition="0">
        <references count="7">
          <reference field="2" count="1" selected="0">
            <x v="13"/>
          </reference>
          <reference field="3" count="1">
            <x v="36"/>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3">
      <pivotArea collapsedLevelsAreSubtotals="1" fieldPosition="0">
        <references count="7">
          <reference field="2" count="1" selected="0">
            <x v="13"/>
          </reference>
          <reference field="3" count="1">
            <x v="37"/>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4">
      <pivotArea collapsedLevelsAreSubtotals="1" fieldPosition="0">
        <references count="7">
          <reference field="2" count="1" selected="0">
            <x v="13"/>
          </reference>
          <reference field="3" count="1">
            <x v="38"/>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5">
      <pivotArea collapsedLevelsAreSubtotals="1" fieldPosition="0">
        <references count="7">
          <reference field="2" count="1" selected="0">
            <x v="13"/>
          </reference>
          <reference field="3" count="1">
            <x v="39"/>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6">
      <pivotArea collapsedLevelsAreSubtotals="1" fieldPosition="0">
        <references count="7">
          <reference field="2" count="1" selected="0">
            <x v="13"/>
          </reference>
          <reference field="3" count="1">
            <x v="40"/>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7">
      <pivotArea collapsedLevelsAreSubtotals="1" fieldPosition="0">
        <references count="7">
          <reference field="2" count="1" selected="0">
            <x v="13"/>
          </reference>
          <reference field="3" count="1">
            <x v="41"/>
          </reference>
          <reference field="5" count="1" selected="0">
            <x v="1"/>
          </reference>
          <reference field="6" count="1" selected="0">
            <x v="1"/>
          </reference>
          <reference field="7" count="1" selected="0">
            <x v="4"/>
          </reference>
          <reference field="8" count="1" selected="0">
            <x v="8"/>
          </reference>
          <reference field="10" count="0" selected="0"/>
        </references>
      </pivotArea>
    </format>
    <format dxfId="918">
      <pivotArea collapsedLevelsAreSubtotals="1" fieldPosition="0">
        <references count="7">
          <reference field="2" count="1" selected="0">
            <x v="14"/>
          </reference>
          <reference field="3" count="1">
            <x v="42"/>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919">
      <pivotArea collapsedLevelsAreSubtotals="1" fieldPosition="0">
        <references count="7">
          <reference field="2" count="1" selected="0">
            <x v="14"/>
          </reference>
          <reference field="3" count="1">
            <x v="43"/>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920">
      <pivotArea collapsedLevelsAreSubtotals="1" fieldPosition="0">
        <references count="7">
          <reference field="2" count="1" selected="0">
            <x v="14"/>
          </reference>
          <reference field="3" count="1">
            <x v="44"/>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921">
      <pivotArea collapsedLevelsAreSubtotals="1" fieldPosition="0">
        <references count="7">
          <reference field="2" count="1" selected="0">
            <x v="15"/>
          </reference>
          <reference field="3" count="1">
            <x v="45"/>
          </reference>
          <reference field="5" count="1" selected="0">
            <x v="1"/>
          </reference>
          <reference field="6" count="1" selected="0">
            <x v="2"/>
          </reference>
          <reference field="7" count="1" selected="0">
            <x v="5"/>
          </reference>
          <reference field="8" count="1" selected="0">
            <x v="9"/>
          </reference>
          <reference field="10" count="0" selected="0"/>
        </references>
      </pivotArea>
    </format>
    <format dxfId="922">
      <pivotArea dataOnly="0" labelOnly="1" fieldPosition="0">
        <references count="6">
          <reference field="2" count="1">
            <x v="4"/>
          </reference>
          <reference field="5" count="1" selected="0">
            <x v="1"/>
          </reference>
          <reference field="6" count="1" selected="0">
            <x v="1"/>
          </reference>
          <reference field="7" count="1" selected="0">
            <x v="1"/>
          </reference>
          <reference field="8" count="1" selected="0">
            <x v="1"/>
          </reference>
          <reference field="10" count="0" selected="0"/>
        </references>
      </pivotArea>
    </format>
    <format dxfId="923">
      <pivotArea dataOnly="0" labelOnly="1" fieldPosition="0">
        <references count="3">
          <reference field="5" count="1" selected="0">
            <x v="1"/>
          </reference>
          <reference field="6" count="1">
            <x v="1"/>
          </reference>
          <reference field="10" count="0" selected="0"/>
        </references>
      </pivotArea>
    </format>
    <format dxfId="924">
      <pivotArea dataOnly="0" labelOnly="1" fieldPosition="0">
        <references count="4">
          <reference field="5" count="1" selected="0">
            <x v="1"/>
          </reference>
          <reference field="6" count="1" selected="0">
            <x v="1"/>
          </reference>
          <reference field="7" count="1">
            <x v="1"/>
          </reference>
          <reference field="10" count="0" selected="0"/>
        </references>
      </pivotArea>
    </format>
    <format dxfId="925">
      <pivotArea dataOnly="0" labelOnly="1" fieldPosition="0">
        <references count="6">
          <reference field="2" count="1">
            <x v="5"/>
          </reference>
          <reference field="5" count="1" selected="0">
            <x v="1"/>
          </reference>
          <reference field="6" count="1" selected="0">
            <x v="1"/>
          </reference>
          <reference field="7" count="1" selected="0">
            <x v="2"/>
          </reference>
          <reference field="8" count="1" selected="0">
            <x v="2"/>
          </reference>
          <reference field="10" count="0" selected="0"/>
        </references>
      </pivotArea>
    </format>
    <format dxfId="926">
      <pivotArea dataOnly="0" labelOnly="1" fieldPosition="0">
        <references count="5">
          <reference field="5" count="1" selected="0">
            <x v="1"/>
          </reference>
          <reference field="6" count="1" selected="0">
            <x v="1"/>
          </reference>
          <reference field="7" count="1" selected="0">
            <x v="1"/>
          </reference>
          <reference field="8" count="1">
            <x v="1"/>
          </reference>
          <reference field="10" count="0" selected="0"/>
        </references>
      </pivotArea>
    </format>
    <format dxfId="927">
      <pivotArea field="10" type="button" dataOnly="0" labelOnly="1" outline="0" axis="axisRow" fieldPosition="0"/>
    </format>
    <format dxfId="928">
      <pivotArea dataOnly="0" labelOnly="1" outline="0" fieldPosition="0">
        <references count="1">
          <reference field="4294967294" count="5">
            <x v="0"/>
            <x v="3"/>
            <x v="4"/>
            <x v="5"/>
            <x v="6"/>
          </reference>
        </references>
      </pivotArea>
    </format>
    <format dxfId="692">
      <pivotArea outline="0" fieldPosition="0">
        <references count="1">
          <reference field="4294967294" count="1">
            <x v="1"/>
          </reference>
        </references>
      </pivotArea>
    </format>
    <format dxfId="691">
      <pivotArea outline="0" fieldPosition="0">
        <references count="1">
          <reference field="4294967294" count="1">
            <x v="2"/>
          </reference>
        </references>
      </pivotArea>
    </format>
    <format dxfId="690">
      <pivotArea dataOnly="0" labelOnly="1" outline="0" fieldPosition="0">
        <references count="1">
          <reference field="4294967294" count="2">
            <x v="1"/>
            <x v="2"/>
          </reference>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caption="Sisa "/>
    <pivotHierarchy dragToRow="0" dragToCol="0" dragToPage="0" dragToData="1" caption="%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s.d ini"/>
    <pivotHierarchy dragToData="1" caption="Sisa "/>
    <pivotHierarchy dragToData="1" caption="Lock Pagu_x000a_ (Proses Revisi)"/>
    <pivotHierarchy dragToData="1" caption="% Realisasi "/>
    <pivotHierarchy dragToData="1"/>
    <pivotHierarchy dragToData="1"/>
    <pivotHierarchy dragToData="1"/>
    <pivotHierarchy dragToData="1"/>
    <pivotHierarchy dragToData="1"/>
    <pivotHierarchy dragToData="1" caption="Real. Lalu"/>
    <pivotHierarchy dragToData="1" caption="Real Ini"/>
  </pivotHierarchies>
  <pivotTableStyleInfo name="PivotStyleLight16" showRowHeaders="1" showColHeaders="1" showRowStripes="0" showColStripes="0" showLastColumn="1"/>
  <rowHierarchiesUsage count="9">
    <rowHierarchyUsage hierarchyUsage="37"/>
    <rowHierarchyUsage hierarchyUsage="7"/>
    <rowHierarchyUsage hierarchyUsage="9"/>
    <rowHierarchyUsage hierarchyUsage="11"/>
    <rowHierarchyUsage hierarchyUsage="13"/>
    <rowHierarchyUsage hierarchyUsage="15"/>
    <rowHierarchyUsage hierarchyUsage="17"/>
    <rowHierarchyUsage hierarchyUsage="19"/>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84753C-2ADC-4B37-85D5-4CD8E49482AA}" name="PivotTable3" cacheId="1075" applyNumberFormats="0" applyBorderFormats="0" applyFontFormats="0" applyPatternFormats="0" applyAlignmentFormats="0" applyWidthHeightFormats="1" dataCaption="Values" tag="30c2e5e4-6175-4078-8b1d-2c9c3b5e978e" updatedVersion="8" minRefreshableVersion="3" itemPrintTitles="1" createdVersion="8" indent="0" outline="1" outlineData="1" multipleFieldFilters="0" rowHeaderCaption="Kegiatan">
  <location ref="A15:F100" firstHeaderRow="0" firstDataRow="1" firstDataCol="1"/>
  <pivotFields count="13">
    <pivotField dataField="1" subtotalTop="0" showAll="0" defaultSubtotal="0"/>
    <pivotField dataField="1" subtotalTop="0" showAll="0" defaultSubtotal="0"/>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items count="4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item x="29" e="0"/>
        <item x="30" e="0"/>
        <item x="31" e="0"/>
        <item x="32" e="0"/>
        <item x="33" e="0"/>
        <item x="34" e="0"/>
        <item x="35" e="0"/>
        <item x="36" e="0"/>
        <item x="37" e="0"/>
        <item x="38" e="0"/>
        <item x="39" e="0"/>
        <item x="40" e="0"/>
        <item x="41" e="0"/>
        <item x="42" e="0"/>
        <item x="43" e="0"/>
        <item x="44" e="0"/>
        <item x="45" e="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xis="axisRow" allDrilled="1" showAll="0" dataSourceSort="1" defaultAttributeDrillState="1">
      <items count="2">
        <item s="1"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howAll="0"/>
    <pivotField dataField="1" showAll="0"/>
    <pivotField axis="axisRow" allDrilled="1" showAll="0">
      <items count="5">
        <item x="0" e="0"/>
        <item x="3" e="0"/>
        <item x="1" e="0"/>
        <item x="2" e="0"/>
        <item t="default"/>
      </items>
    </pivotField>
  </pivotFields>
  <rowFields count="8">
    <field x="7"/>
    <field x="8"/>
    <field x="9"/>
    <field x="2"/>
    <field x="3"/>
    <field x="12"/>
    <field x="4"/>
    <field x="5"/>
  </rowFields>
  <rowItems count="85">
    <i>
      <x/>
    </i>
    <i r="1">
      <x/>
    </i>
    <i r="2">
      <x/>
    </i>
    <i r="3">
      <x/>
    </i>
    <i r="4">
      <x/>
    </i>
    <i r="4">
      <x v="1"/>
    </i>
    <i r="3">
      <x v="1"/>
    </i>
    <i r="4">
      <x v="2"/>
    </i>
    <i r="2">
      <x v="1"/>
    </i>
    <i r="3">
      <x v="2"/>
    </i>
    <i r="4">
      <x v="3"/>
    </i>
    <i r="4">
      <x v="4"/>
    </i>
    <i r="1">
      <x v="1"/>
    </i>
    <i r="2">
      <x v="2"/>
    </i>
    <i r="3">
      <x v="3"/>
    </i>
    <i r="4">
      <x v="5"/>
    </i>
    <i r="4">
      <x v="6"/>
    </i>
    <i r="3">
      <x v="4"/>
    </i>
    <i r="4">
      <x v="7"/>
    </i>
    <i r="3">
      <x v="1"/>
    </i>
    <i r="4">
      <x v="8"/>
    </i>
    <i r="2">
      <x v="3"/>
    </i>
    <i r="3">
      <x v="5"/>
    </i>
    <i r="4">
      <x v="9"/>
    </i>
    <i r="4">
      <x v="10"/>
    </i>
    <i r="3">
      <x v="1"/>
    </i>
    <i r="4">
      <x v="11"/>
    </i>
    <i r="1">
      <x v="2"/>
    </i>
    <i r="2">
      <x v="4"/>
    </i>
    <i r="3">
      <x v="6"/>
    </i>
    <i r="4">
      <x v="12"/>
    </i>
    <i r="4">
      <x v="13"/>
    </i>
    <i r="4">
      <x v="14"/>
    </i>
    <i r="3">
      <x v="1"/>
    </i>
    <i r="4">
      <x v="15"/>
    </i>
    <i r="3">
      <x v="7"/>
    </i>
    <i r="4">
      <x v="16"/>
    </i>
    <i r="2">
      <x v="5"/>
    </i>
    <i r="3">
      <x v="8"/>
    </i>
    <i r="4">
      <x v="17"/>
    </i>
    <i r="4">
      <x v="18"/>
    </i>
    <i r="4">
      <x v="19"/>
    </i>
    <i r="3">
      <x v="9"/>
    </i>
    <i r="4">
      <x v="20"/>
    </i>
    <i r="4">
      <x v="21"/>
    </i>
    <i r="4">
      <x v="22"/>
    </i>
    <i r="4">
      <x v="23"/>
    </i>
    <i r="4">
      <x v="24"/>
    </i>
    <i r="4">
      <x v="25"/>
    </i>
    <i r="3">
      <x v="10"/>
    </i>
    <i r="4">
      <x v="26"/>
    </i>
    <i r="3">
      <x v="11"/>
    </i>
    <i r="4">
      <x v="27"/>
    </i>
    <i r="1">
      <x v="3"/>
    </i>
    <i r="2">
      <x v="6"/>
    </i>
    <i r="3">
      <x v="12"/>
    </i>
    <i r="4">
      <x v="28"/>
    </i>
    <i r="5">
      <x/>
    </i>
    <i r="5">
      <x v="1"/>
    </i>
    <i r="5">
      <x v="2"/>
    </i>
    <i r="5">
      <x v="3"/>
    </i>
    <i r="3">
      <x v="4"/>
    </i>
    <i r="4">
      <x v="29"/>
    </i>
    <i r="4">
      <x v="30"/>
    </i>
    <i r="4">
      <x v="31"/>
    </i>
    <i r="4">
      <x v="32"/>
    </i>
    <i r="4">
      <x v="33"/>
    </i>
    <i r="4">
      <x v="34"/>
    </i>
    <i r="2">
      <x v="7"/>
    </i>
    <i r="3">
      <x v="13"/>
    </i>
    <i r="4">
      <x v="35"/>
    </i>
    <i r="4">
      <x v="36"/>
    </i>
    <i r="4">
      <x v="37"/>
    </i>
    <i r="4">
      <x v="38"/>
    </i>
    <i r="3">
      <x v="1"/>
    </i>
    <i r="4">
      <x v="39"/>
    </i>
    <i r="4">
      <x v="40"/>
    </i>
    <i r="4">
      <x v="41"/>
    </i>
    <i r="4">
      <x v="42"/>
    </i>
    <i r="4">
      <x v="43"/>
    </i>
    <i r="3">
      <x v="14"/>
    </i>
    <i r="4">
      <x v="44"/>
    </i>
    <i r="3">
      <x v="15"/>
    </i>
    <i r="4">
      <x v="45"/>
    </i>
    <i t="grand">
      <x/>
    </i>
  </rowItems>
  <colFields count="1">
    <field x="-2"/>
  </colFields>
  <colItems count="5">
    <i>
      <x/>
    </i>
    <i i="1">
      <x v="1"/>
    </i>
    <i i="2">
      <x v="2"/>
    </i>
    <i i="3">
      <x v="3"/>
    </i>
    <i i="4">
      <x v="4"/>
    </i>
  </colItems>
  <dataFields count="5">
    <dataField name="Pagu - Blokir" fld="0" baseField="0" baseItem="0" numFmtId="41"/>
    <dataField name="Realisasi " fld="1" baseField="0" baseItem="0" numFmtId="41"/>
    <dataField fld="6" subtotal="count" baseField="0" baseItem="0"/>
    <dataField name="Sisa " fld="10" subtotal="count" baseField="0" baseItem="0"/>
    <dataField name="%Sisa " fld="11" subtotal="count" baseField="0" baseItem="0"/>
  </dataFields>
  <formats count="51">
    <format dxfId="1145">
      <pivotArea dataOnly="0" labelOnly="1" outline="0" fieldPosition="0">
        <references count="1">
          <reference field="4294967294" count="2">
            <x v="0"/>
            <x v="1"/>
          </reference>
        </references>
      </pivotArea>
    </format>
    <format dxfId="1144">
      <pivotArea dataOnly="0" labelOnly="1" outline="0" fieldPosition="0">
        <references count="1">
          <reference field="4294967294" count="1">
            <x v="2"/>
          </reference>
        </references>
      </pivotArea>
    </format>
    <format dxfId="1143">
      <pivotArea dataOnly="0" labelOnly="1" outline="0" fieldPosition="0">
        <references count="1">
          <reference field="4294967294" count="3">
            <x v="0"/>
            <x v="1"/>
            <x v="2"/>
          </reference>
        </references>
      </pivotArea>
    </format>
    <format dxfId="1142">
      <pivotArea type="all" dataOnly="0" outline="0" fieldPosition="0"/>
    </format>
    <format dxfId="1141">
      <pivotArea outline="0" collapsedLevelsAreSubtotals="1" fieldPosition="0"/>
    </format>
    <format dxfId="1140">
      <pivotArea dataOnly="0" labelOnly="1" grandRow="1" outline="0" fieldPosition="0"/>
    </format>
    <format dxfId="1139">
      <pivotArea dataOnly="0" labelOnly="1" outline="0" fieldPosition="0">
        <references count="1">
          <reference field="4294967294" count="3">
            <x v="0"/>
            <x v="1"/>
            <x v="2"/>
          </reference>
        </references>
      </pivotArea>
    </format>
    <format dxfId="1138">
      <pivotArea dataOnly="0" labelOnly="1" fieldPosition="0">
        <references count="1">
          <reference field="7" count="0"/>
        </references>
      </pivotArea>
    </format>
    <format dxfId="1137">
      <pivotArea dataOnly="0" labelOnly="1" fieldPosition="0">
        <references count="1">
          <reference field="5" count="0"/>
        </references>
      </pivotArea>
    </format>
    <format dxfId="1136">
      <pivotArea dataOnly="0" labelOnly="1" fieldPosition="0">
        <references count="1">
          <reference field="4" count="0"/>
        </references>
      </pivotArea>
    </format>
    <format dxfId="1135">
      <pivotArea dataOnly="0" labelOnly="1" outline="0" fieldPosition="0">
        <references count="1">
          <reference field="4294967294" count="2">
            <x v="3"/>
            <x v="4"/>
          </reference>
        </references>
      </pivotArea>
    </format>
    <format dxfId="1134">
      <pivotArea dataOnly="0" labelOnly="1" outline="0" fieldPosition="0">
        <references count="1">
          <reference field="4294967294" count="2">
            <x v="3"/>
            <x v="4"/>
          </reference>
        </references>
      </pivotArea>
    </format>
    <format dxfId="1133">
      <pivotArea dataOnly="0" labelOnly="1" fieldPosition="0">
        <references count="1">
          <reference field="8" count="0"/>
        </references>
      </pivotArea>
    </format>
    <format dxfId="1132">
      <pivotArea dataOnly="0" labelOnly="1" fieldPosition="0">
        <references count="1">
          <reference field="8" count="0"/>
        </references>
      </pivotArea>
    </format>
    <format dxfId="1131">
      <pivotArea dataOnly="0" labelOnly="1" fieldPosition="0">
        <references count="1">
          <reference field="8" count="0"/>
        </references>
      </pivotArea>
    </format>
    <format dxfId="1130">
      <pivotArea dataOnly="0" labelOnly="1" fieldPosition="0">
        <references count="1">
          <reference field="9" count="0"/>
        </references>
      </pivotArea>
    </format>
    <format dxfId="1129">
      <pivotArea dataOnly="0" labelOnly="1" fieldPosition="0">
        <references count="1">
          <reference field="9" count="0"/>
        </references>
      </pivotArea>
    </format>
    <format dxfId="1128">
      <pivotArea dataOnly="0" labelOnly="1" fieldPosition="0">
        <references count="1">
          <reference field="2" count="0"/>
        </references>
      </pivotArea>
    </format>
    <format dxfId="1127">
      <pivotArea dataOnly="0" labelOnly="1" fieldPosition="0">
        <references count="1">
          <reference field="3" count="0"/>
        </references>
      </pivotArea>
    </format>
    <format dxfId="1126">
      <pivotArea dataOnly="0" labelOnly="1" grandRow="1" outline="0" fieldPosition="0"/>
    </format>
    <format dxfId="1125">
      <pivotArea collapsedLevelsAreSubtotals="1" fieldPosition="0">
        <references count="1">
          <reference field="7" count="0"/>
        </references>
      </pivotArea>
    </format>
    <format dxfId="1124">
      <pivotArea collapsedLevelsAreSubtotals="1" fieldPosition="0">
        <references count="1">
          <reference field="7" count="0"/>
        </references>
      </pivotArea>
    </format>
    <format dxfId="1123">
      <pivotArea collapsedLevelsAreSubtotals="1" fieldPosition="0">
        <references count="2">
          <reference field="7" count="0" selected="0"/>
          <reference field="8" count="1">
            <x v="0"/>
          </reference>
        </references>
      </pivotArea>
    </format>
    <format dxfId="1122">
      <pivotArea collapsedLevelsAreSubtotals="1" fieldPosition="0">
        <references count="2">
          <reference field="7" count="0" selected="0"/>
          <reference field="8" count="1">
            <x v="1"/>
          </reference>
        </references>
      </pivotArea>
    </format>
    <format dxfId="1121">
      <pivotArea collapsedLevelsAreSubtotals="1" fieldPosition="0">
        <references count="2">
          <reference field="7" count="0" selected="0"/>
          <reference field="8" count="1">
            <x v="2"/>
          </reference>
        </references>
      </pivotArea>
    </format>
    <format dxfId="1120">
      <pivotArea collapsedLevelsAreSubtotals="1" fieldPosition="0">
        <references count="2">
          <reference field="7" count="0" selected="0"/>
          <reference field="8" count="1">
            <x v="3"/>
          </reference>
        </references>
      </pivotArea>
    </format>
    <format dxfId="1119">
      <pivotArea collapsedLevelsAreSubtotals="1" fieldPosition="0">
        <references count="2">
          <reference field="7" count="0" selected="0"/>
          <reference field="8" count="1">
            <x v="0"/>
          </reference>
        </references>
      </pivotArea>
    </format>
    <format dxfId="1118">
      <pivotArea collapsedLevelsAreSubtotals="1" fieldPosition="0">
        <references count="2">
          <reference field="7" count="0" selected="0"/>
          <reference field="8" count="1">
            <x v="1"/>
          </reference>
        </references>
      </pivotArea>
    </format>
    <format dxfId="1117">
      <pivotArea collapsedLevelsAreSubtotals="1" fieldPosition="0">
        <references count="2">
          <reference field="7" count="0" selected="0"/>
          <reference field="8" count="1">
            <x v="2"/>
          </reference>
        </references>
      </pivotArea>
    </format>
    <format dxfId="1116">
      <pivotArea collapsedLevelsAreSubtotals="1" fieldPosition="0">
        <references count="2">
          <reference field="7" count="0" selected="0"/>
          <reference field="8" count="1">
            <x v="3"/>
          </reference>
        </references>
      </pivotArea>
    </format>
    <format dxfId="1115">
      <pivotArea collapsedLevelsAreSubtotals="1" fieldPosition="0">
        <references count="2">
          <reference field="7" count="0" selected="0"/>
          <reference field="8" count="1">
            <x v="0"/>
          </reference>
        </references>
      </pivotArea>
    </format>
    <format dxfId="1114">
      <pivotArea collapsedLevelsAreSubtotals="1" fieldPosition="0">
        <references count="2">
          <reference field="7" count="0" selected="0"/>
          <reference field="8" count="1">
            <x v="1"/>
          </reference>
        </references>
      </pivotArea>
    </format>
    <format dxfId="1113">
      <pivotArea collapsedLevelsAreSubtotals="1" fieldPosition="0">
        <references count="2">
          <reference field="7" count="0" selected="0"/>
          <reference field="8" count="1">
            <x v="2"/>
          </reference>
        </references>
      </pivotArea>
    </format>
    <format dxfId="1112">
      <pivotArea collapsedLevelsAreSubtotals="1" fieldPosition="0">
        <references count="2">
          <reference field="7" count="0" selected="0"/>
          <reference field="8" count="1">
            <x v="3"/>
          </reference>
        </references>
      </pivotArea>
    </format>
    <format dxfId="1111">
      <pivotArea collapsedLevelsAreSubtotals="1" fieldPosition="0">
        <references count="3">
          <reference field="7" count="0" selected="0"/>
          <reference field="8" count="1" selected="0">
            <x v="0"/>
          </reference>
          <reference field="9" count="1">
            <x v="0"/>
          </reference>
        </references>
      </pivotArea>
    </format>
    <format dxfId="1110">
      <pivotArea collapsedLevelsAreSubtotals="1" fieldPosition="0">
        <references count="3">
          <reference field="7" count="0" selected="0"/>
          <reference field="8" count="1" selected="0">
            <x v="0"/>
          </reference>
          <reference field="9" count="1">
            <x v="1"/>
          </reference>
        </references>
      </pivotArea>
    </format>
    <format dxfId="1109">
      <pivotArea collapsedLevelsAreSubtotals="1" fieldPosition="0">
        <references count="3">
          <reference field="7" count="0" selected="0"/>
          <reference field="8" count="1" selected="0">
            <x v="1"/>
          </reference>
          <reference field="9" count="1">
            <x v="2"/>
          </reference>
        </references>
      </pivotArea>
    </format>
    <format dxfId="1108">
      <pivotArea collapsedLevelsAreSubtotals="1" fieldPosition="0">
        <references count="3">
          <reference field="7" count="0" selected="0"/>
          <reference field="8" count="1" selected="0">
            <x v="1"/>
          </reference>
          <reference field="9" count="1">
            <x v="3"/>
          </reference>
        </references>
      </pivotArea>
    </format>
    <format dxfId="1107">
      <pivotArea collapsedLevelsAreSubtotals="1" fieldPosition="0">
        <references count="3">
          <reference field="7" count="0" selected="0"/>
          <reference field="8" count="1" selected="0">
            <x v="2"/>
          </reference>
          <reference field="9" count="1">
            <x v="4"/>
          </reference>
        </references>
      </pivotArea>
    </format>
    <format dxfId="1106">
      <pivotArea collapsedLevelsAreSubtotals="1" fieldPosition="0">
        <references count="3">
          <reference field="7" count="0" selected="0"/>
          <reference field="8" count="1" selected="0">
            <x v="2"/>
          </reference>
          <reference field="9" count="1">
            <x v="5"/>
          </reference>
        </references>
      </pivotArea>
    </format>
    <format dxfId="1105">
      <pivotArea collapsedLevelsAreSubtotals="1" fieldPosition="0">
        <references count="3">
          <reference field="7" count="0" selected="0"/>
          <reference field="8" count="1" selected="0">
            <x v="3"/>
          </reference>
          <reference field="9" count="1">
            <x v="6"/>
          </reference>
        </references>
      </pivotArea>
    </format>
    <format dxfId="1104">
      <pivotArea collapsedLevelsAreSubtotals="1" fieldPosition="0">
        <references count="3">
          <reference field="7" count="0" selected="0"/>
          <reference field="8" count="1" selected="0">
            <x v="3"/>
          </reference>
          <reference field="9" count="1">
            <x v="7"/>
          </reference>
        </references>
      </pivotArea>
    </format>
    <format dxfId="1103">
      <pivotArea collapsedLevelsAreSubtotals="1" fieldPosition="0">
        <references count="3">
          <reference field="7" count="0" selected="0"/>
          <reference field="8" count="1" selected="0">
            <x v="0"/>
          </reference>
          <reference field="9" count="1">
            <x v="0"/>
          </reference>
        </references>
      </pivotArea>
    </format>
    <format dxfId="1102">
      <pivotArea collapsedLevelsAreSubtotals="1" fieldPosition="0">
        <references count="3">
          <reference field="7" count="0" selected="0"/>
          <reference field="8" count="1" selected="0">
            <x v="0"/>
          </reference>
          <reference field="9" count="1">
            <x v="1"/>
          </reference>
        </references>
      </pivotArea>
    </format>
    <format dxfId="1101">
      <pivotArea collapsedLevelsAreSubtotals="1" fieldPosition="0">
        <references count="3">
          <reference field="7" count="0" selected="0"/>
          <reference field="8" count="1" selected="0">
            <x v="1"/>
          </reference>
          <reference field="9" count="1">
            <x v="2"/>
          </reference>
        </references>
      </pivotArea>
    </format>
    <format dxfId="1100">
      <pivotArea collapsedLevelsAreSubtotals="1" fieldPosition="0">
        <references count="3">
          <reference field="7" count="0" selected="0"/>
          <reference field="8" count="1" selected="0">
            <x v="1"/>
          </reference>
          <reference field="9" count="1">
            <x v="3"/>
          </reference>
        </references>
      </pivotArea>
    </format>
    <format dxfId="1099">
      <pivotArea collapsedLevelsAreSubtotals="1" fieldPosition="0">
        <references count="3">
          <reference field="7" count="0" selected="0"/>
          <reference field="8" count="1" selected="0">
            <x v="2"/>
          </reference>
          <reference field="9" count="1">
            <x v="4"/>
          </reference>
        </references>
      </pivotArea>
    </format>
    <format dxfId="1098">
      <pivotArea collapsedLevelsAreSubtotals="1" fieldPosition="0">
        <references count="3">
          <reference field="7" count="0" selected="0"/>
          <reference field="8" count="1" selected="0">
            <x v="2"/>
          </reference>
          <reference field="9" count="1">
            <x v="5"/>
          </reference>
        </references>
      </pivotArea>
    </format>
    <format dxfId="1097">
      <pivotArea collapsedLevelsAreSubtotals="1" fieldPosition="0">
        <references count="3">
          <reference field="7" count="0" selected="0"/>
          <reference field="8" count="1" selected="0">
            <x v="3"/>
          </reference>
          <reference field="9" count="1">
            <x v="6"/>
          </reference>
        </references>
      </pivotArea>
    </format>
    <format dxfId="1096">
      <pivotArea collapsedLevelsAreSubtotals="1" fieldPosition="0">
        <references count="3">
          <reference field="7" count="0" selected="0"/>
          <reference field="8" count="1" selected="0">
            <x v="3"/>
          </reference>
          <reference field="9" count="1">
            <x v="7"/>
          </reference>
        </references>
      </pivotArea>
    </format>
    <format dxfId="1095">
      <pivotArea field="7" type="button" dataOnly="0" labelOnly="1" outline="0" axis="axisRow" fieldPosition="0"/>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caption="Sisa "/>
    <pivotHierarchy dragToRow="0" dragToCol="0" dragToPage="0" dragToData="1" caption="%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
    <pivotHierarchy dragToData="1" caption="Sisa "/>
    <pivotHierarchy dragToData="1" caption="Lock Pagu_x000a_ (Proses Revisi)"/>
    <pivotHierarchy dragToData="1" caption="% Realisasi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8">
    <rowHierarchyUsage hierarchyUsage="37"/>
    <rowHierarchyUsage hierarchyUsage="38"/>
    <rowHierarchyUsage hierarchyUsage="39"/>
    <rowHierarchyUsage hierarchyUsage="15"/>
    <rowHierarchyUsage hierarchyUsage="17"/>
    <rowHierarchyUsage hierarchyUsage="35"/>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1E7817-76C3-4E46-B3F4-243D9CD6F2D8}" name="PivotTable3" cacheId="10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location ref="A12:G239" firstHeaderRow="0" firstDataRow="1" firstDataCol="1"/>
  <pivotFields count="14">
    <pivotField dataField="1" subtotalTop="0" showAll="0" defaultSubtotal="0"/>
    <pivotField dataField="1" subtotalTop="0" showAll="0" defaultSubtotal="0"/>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Row" allDrilled="1" showAll="0" dataSourceSort="1">
      <items count="3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t="default"/>
      </items>
    </pivotField>
    <pivotField axis="axisRow" allDrilled="1" showAll="0" dataSourceSort="1" defaultAttributeDrillState="1">
      <items count="3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t="default"/>
      </items>
    </pivotField>
    <pivotField axis="axisRow" allDrilled="1" showAll="0" dataSourceSort="1" defaultAttributeDrillState="1">
      <items count="2">
        <item x="0"/>
        <item t="default"/>
      </items>
    </pivotField>
    <pivotField dataField="1" showAll="0"/>
    <pivotField dataField="1" showAll="0"/>
    <pivotField dataField="1" showAll="0"/>
    <pivotField axis="axisRow" allDrilled="1" showAll="0" dataSourceSort="1" defaultAttributeDrillState="1">
      <items count="2">
        <item s="1"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howAll="0"/>
  </pivotFields>
  <rowFields count="8">
    <field x="6"/>
    <field x="10"/>
    <field x="11"/>
    <field x="12"/>
    <field x="2"/>
    <field x="3"/>
    <field x="4"/>
    <field x="5"/>
  </rowFields>
  <rowItems count="227">
    <i>
      <x/>
    </i>
    <i r="1">
      <x/>
    </i>
    <i r="2">
      <x/>
    </i>
    <i r="3">
      <x/>
    </i>
    <i r="4">
      <x/>
    </i>
    <i r="5">
      <x/>
    </i>
    <i r="6">
      <x/>
    </i>
    <i r="6">
      <x v="1"/>
    </i>
    <i r="6">
      <x v="2"/>
    </i>
    <i r="6">
      <x v="3"/>
    </i>
    <i r="5">
      <x v="1"/>
    </i>
    <i r="6">
      <x/>
    </i>
    <i r="6">
      <x v="1"/>
    </i>
    <i r="6">
      <x v="2"/>
    </i>
    <i r="4">
      <x v="1"/>
    </i>
    <i r="5">
      <x v="2"/>
    </i>
    <i r="6">
      <x/>
    </i>
    <i r="6">
      <x v="4"/>
    </i>
    <i r="6">
      <x v="1"/>
    </i>
    <i r="6">
      <x v="2"/>
    </i>
    <i r="3">
      <x v="1"/>
    </i>
    <i r="4">
      <x v="2"/>
    </i>
    <i r="5">
      <x v="3"/>
    </i>
    <i r="6">
      <x/>
    </i>
    <i r="6">
      <x v="2"/>
    </i>
    <i r="5">
      <x v="4"/>
    </i>
    <i r="6">
      <x/>
    </i>
    <i r="6">
      <x v="1"/>
    </i>
    <i r="6">
      <x v="2"/>
    </i>
    <i r="2">
      <x v="1"/>
    </i>
    <i r="3">
      <x v="2"/>
    </i>
    <i r="4">
      <x v="3"/>
    </i>
    <i r="5">
      <x v="5"/>
    </i>
    <i r="6">
      <x/>
    </i>
    <i r="6">
      <x v="1"/>
    </i>
    <i r="6">
      <x v="2"/>
    </i>
    <i r="5">
      <x v="6"/>
    </i>
    <i r="6">
      <x/>
    </i>
    <i r="6">
      <x v="1"/>
    </i>
    <i r="6">
      <x v="2"/>
    </i>
    <i r="4">
      <x v="4"/>
    </i>
    <i r="5">
      <x v="7"/>
    </i>
    <i r="6">
      <x/>
    </i>
    <i r="6">
      <x v="1"/>
    </i>
    <i r="6">
      <x v="2"/>
    </i>
    <i r="4">
      <x v="1"/>
    </i>
    <i r="5">
      <x v="8"/>
    </i>
    <i r="6">
      <x/>
    </i>
    <i r="6">
      <x v="4"/>
    </i>
    <i r="6">
      <x v="2"/>
    </i>
    <i r="3">
      <x v="3"/>
    </i>
    <i r="4">
      <x v="5"/>
    </i>
    <i r="5">
      <x v="9"/>
    </i>
    <i r="6">
      <x/>
    </i>
    <i r="6">
      <x v="2"/>
    </i>
    <i r="5">
      <x v="10"/>
    </i>
    <i r="6">
      <x/>
    </i>
    <i r="6">
      <x v="1"/>
    </i>
    <i r="6">
      <x v="2"/>
    </i>
    <i r="4">
      <x v="1"/>
    </i>
    <i r="5">
      <x v="11"/>
    </i>
    <i r="6">
      <x/>
    </i>
    <i r="6">
      <x v="2"/>
    </i>
    <i r="2">
      <x v="2"/>
    </i>
    <i r="3">
      <x v="4"/>
    </i>
    <i r="4">
      <x v="6"/>
    </i>
    <i r="5">
      <x v="12"/>
    </i>
    <i r="6">
      <x/>
    </i>
    <i r="6">
      <x v="4"/>
    </i>
    <i r="6">
      <x v="2"/>
    </i>
    <i r="5">
      <x v="13"/>
    </i>
    <i r="6">
      <x/>
    </i>
    <i r="6">
      <x v="4"/>
    </i>
    <i r="6">
      <x v="1"/>
    </i>
    <i r="6">
      <x v="2"/>
    </i>
    <i r="5">
      <x v="14"/>
    </i>
    <i r="6">
      <x/>
    </i>
    <i r="6">
      <x v="4"/>
    </i>
    <i r="6">
      <x v="2"/>
    </i>
    <i r="4">
      <x v="1"/>
    </i>
    <i r="5">
      <x v="15"/>
    </i>
    <i r="6">
      <x/>
    </i>
    <i r="6">
      <x v="2"/>
    </i>
    <i r="4">
      <x v="7"/>
    </i>
    <i r="5">
      <x v="16"/>
    </i>
    <i r="6">
      <x/>
    </i>
    <i r="6">
      <x v="2"/>
    </i>
    <i r="3">
      <x v="5"/>
    </i>
    <i r="4">
      <x v="8"/>
    </i>
    <i r="5">
      <x v="17"/>
    </i>
    <i r="6">
      <x/>
    </i>
    <i r="6">
      <x v="4"/>
    </i>
    <i r="6">
      <x v="1"/>
    </i>
    <i r="6">
      <x v="5"/>
    </i>
    <i r="6">
      <x v="2"/>
    </i>
    <i r="5">
      <x v="18"/>
    </i>
    <i r="6">
      <x/>
    </i>
    <i r="6">
      <x v="4"/>
    </i>
    <i r="6">
      <x v="1"/>
    </i>
    <i r="6">
      <x v="2"/>
    </i>
    <i r="6">
      <x v="6"/>
    </i>
    <i r="5">
      <x v="19"/>
    </i>
    <i r="6">
      <x/>
    </i>
    <i r="6">
      <x v="4"/>
    </i>
    <i r="6">
      <x v="7"/>
    </i>
    <i r="4">
      <x v="9"/>
    </i>
    <i r="5">
      <x v="20"/>
    </i>
    <i r="6">
      <x/>
    </i>
    <i r="6">
      <x v="4"/>
    </i>
    <i r="6">
      <x v="2"/>
    </i>
    <i r="5">
      <x v="21"/>
    </i>
    <i r="6">
      <x/>
    </i>
    <i r="6">
      <x v="4"/>
    </i>
    <i r="6">
      <x v="1"/>
    </i>
    <i r="6">
      <x v="2"/>
    </i>
    <i r="5">
      <x v="22"/>
    </i>
    <i r="6">
      <x/>
    </i>
    <i r="6">
      <x v="4"/>
    </i>
    <i r="6">
      <x v="1"/>
    </i>
    <i r="6">
      <x v="2"/>
    </i>
    <i r="5">
      <x v="23"/>
    </i>
    <i r="6">
      <x/>
    </i>
    <i r="6">
      <x v="2"/>
    </i>
    <i r="5">
      <x v="24"/>
    </i>
    <i r="6">
      <x/>
    </i>
    <i r="6">
      <x v="2"/>
    </i>
    <i r="5">
      <x v="25"/>
    </i>
    <i r="6">
      <x/>
    </i>
    <i r="6">
      <x v="1"/>
    </i>
    <i r="6">
      <x v="2"/>
    </i>
    <i r="6">
      <x v="6"/>
    </i>
    <i r="4">
      <x v="10"/>
    </i>
    <i r="5">
      <x v="26"/>
    </i>
    <i r="6">
      <x/>
    </i>
    <i r="6">
      <x v="2"/>
    </i>
    <i r="4">
      <x v="11"/>
    </i>
    <i r="5">
      <x v="27"/>
    </i>
    <i r="6">
      <x/>
    </i>
    <i r="6">
      <x v="4"/>
    </i>
    <i r="6">
      <x v="1"/>
    </i>
    <i r="6">
      <x v="2"/>
    </i>
    <i r="2">
      <x v="3"/>
    </i>
    <i r="3">
      <x v="6"/>
    </i>
    <i r="4">
      <x v="12"/>
    </i>
    <i r="5">
      <x v="28"/>
    </i>
    <i r="6">
      <x v="8"/>
    </i>
    <i r="6">
      <x v="9"/>
    </i>
    <i r="6">
      <x v="10"/>
    </i>
    <i r="6">
      <x v="11"/>
    </i>
    <i r="6">
      <x v="12"/>
    </i>
    <i r="6">
      <x v="13"/>
    </i>
    <i r="6">
      <x v="14"/>
    </i>
    <i r="6">
      <x v="15"/>
    </i>
    <i r="6">
      <x v="16"/>
    </i>
    <i r="6">
      <x v="17"/>
    </i>
    <i r="6">
      <x v="18"/>
    </i>
    <i r="6">
      <x v="19"/>
    </i>
    <i r="4">
      <x v="4"/>
    </i>
    <i r="5">
      <x v="29"/>
    </i>
    <i r="6">
      <x/>
    </i>
    <i r="6">
      <x v="2"/>
    </i>
    <i r="6">
      <x v="3"/>
    </i>
    <i r="5">
      <x v="30"/>
    </i>
    <i r="6">
      <x/>
    </i>
    <i r="6">
      <x v="2"/>
    </i>
    <i r="6">
      <x v="3"/>
    </i>
    <i r="5">
      <x v="31"/>
    </i>
    <i r="6">
      <x/>
    </i>
    <i r="6">
      <x v="2"/>
    </i>
    <i r="6">
      <x v="3"/>
    </i>
    <i r="5">
      <x v="32"/>
    </i>
    <i r="6">
      <x/>
    </i>
    <i r="6">
      <x v="2"/>
    </i>
    <i r="6">
      <x v="3"/>
    </i>
    <i r="5">
      <x v="33"/>
    </i>
    <i r="6">
      <x/>
    </i>
    <i r="6">
      <x v="2"/>
    </i>
    <i r="6">
      <x v="3"/>
    </i>
    <i r="5">
      <x v="34"/>
    </i>
    <i r="6">
      <x/>
    </i>
    <i r="6">
      <x v="1"/>
    </i>
    <i r="6">
      <x v="2"/>
    </i>
    <i r="3">
      <x v="7"/>
    </i>
    <i r="4">
      <x v="13"/>
    </i>
    <i r="5">
      <x v="35"/>
    </i>
    <i r="6">
      <x v="20"/>
    </i>
    <i r="6">
      <x v="21"/>
    </i>
    <i r="6">
      <x v="22"/>
    </i>
    <i r="5">
      <x v="36"/>
    </i>
    <i r="6">
      <x v="23"/>
    </i>
    <i r="6">
      <x v="24"/>
    </i>
    <i r="5">
      <x v="37"/>
    </i>
    <i r="6">
      <x v="25"/>
    </i>
    <i r="6">
      <x v="26"/>
    </i>
    <i r="5">
      <x v="38"/>
    </i>
    <i r="6">
      <x v="20"/>
    </i>
    <i r="6">
      <x v="27"/>
    </i>
    <i r="4">
      <x v="1"/>
    </i>
    <i r="5">
      <x v="39"/>
    </i>
    <i r="6">
      <x/>
    </i>
    <i r="6">
      <x v="2"/>
    </i>
    <i r="6">
      <x v="3"/>
    </i>
    <i r="5">
      <x v="40"/>
    </i>
    <i r="6">
      <x/>
    </i>
    <i r="6">
      <x v="4"/>
    </i>
    <i r="6">
      <x v="2"/>
    </i>
    <i r="5">
      <x v="41"/>
    </i>
    <i r="6">
      <x/>
    </i>
    <i r="6">
      <x v="24"/>
    </i>
    <i r="6">
      <x v="2"/>
    </i>
    <i r="6">
      <x v="3"/>
    </i>
    <i r="5">
      <x v="42"/>
    </i>
    <i r="6">
      <x/>
    </i>
    <i r="6">
      <x v="2"/>
    </i>
    <i r="6">
      <x v="3"/>
    </i>
    <i r="5">
      <x v="43"/>
    </i>
    <i r="6">
      <x/>
    </i>
    <i r="6">
      <x v="4"/>
    </i>
    <i r="6">
      <x v="2"/>
    </i>
    <i r="6">
      <x v="3"/>
    </i>
    <i r="4">
      <x v="14"/>
    </i>
    <i r="5">
      <x v="44"/>
    </i>
    <i r="6">
      <x v="28"/>
    </i>
    <i r="4">
      <x v="15"/>
    </i>
    <i r="5">
      <x v="45"/>
    </i>
    <i r="6">
      <x v="28"/>
    </i>
    <i t="grand">
      <x/>
    </i>
  </rowItems>
  <colFields count="1">
    <field x="-2"/>
  </colFields>
  <colItems count="6">
    <i>
      <x/>
    </i>
    <i i="1">
      <x v="1"/>
    </i>
    <i i="2">
      <x v="2"/>
    </i>
    <i i="3">
      <x v="3"/>
    </i>
    <i i="4">
      <x v="4"/>
    </i>
    <i i="5">
      <x v="5"/>
    </i>
  </colItems>
  <dataFields count="6">
    <dataField name="Pagu - Blokir" fld="0" baseField="6" baseItem="0" numFmtId="41"/>
    <dataField name="Lock Pagu_x000a_ (Proses Revisi)" fld="8" baseField="6" baseItem="0" numFmtId="41"/>
    <dataField name="Realisasi " fld="1" baseField="0" baseItem="0" numFmtId="41"/>
    <dataField fld="9" subtotal="count" baseField="0" baseItem="0"/>
    <dataField name="Sisa " fld="7" baseField="6" baseItem="0" numFmtId="41"/>
    <dataField name="% Sisa " fld="13" subtotal="count" baseField="6" baseItem="0"/>
  </dataFields>
  <formats count="23">
    <format dxfId="1094">
      <pivotArea dataOnly="0" labelOnly="1" outline="0" fieldPosition="0">
        <references count="1">
          <reference field="4294967294" count="1">
            <x v="1"/>
          </reference>
        </references>
      </pivotArea>
    </format>
    <format dxfId="1093">
      <pivotArea field="6" type="button" dataOnly="0" labelOnly="1" outline="0" axis="axisRow" fieldPosition="0"/>
    </format>
    <format dxfId="1092">
      <pivotArea dataOnly="0" labelOnly="1" outline="0" fieldPosition="0">
        <references count="1">
          <reference field="4294967294" count="4">
            <x v="0"/>
            <x v="1"/>
            <x v="2"/>
            <x v="4"/>
          </reference>
        </references>
      </pivotArea>
    </format>
    <format dxfId="1091">
      <pivotArea dataOnly="0" labelOnly="1" outline="0" fieldPosition="0">
        <references count="1">
          <reference field="4294967294" count="1">
            <x v="3"/>
          </reference>
        </references>
      </pivotArea>
    </format>
    <format dxfId="1090">
      <pivotArea field="6" type="button" dataOnly="0" labelOnly="1" outline="0" axis="axisRow" fieldPosition="0"/>
    </format>
    <format dxfId="1089">
      <pivotArea dataOnly="0" labelOnly="1" outline="0" fieldPosition="0">
        <references count="1">
          <reference field="4294967294" count="5">
            <x v="0"/>
            <x v="1"/>
            <x v="2"/>
            <x v="3"/>
            <x v="4"/>
          </reference>
        </references>
      </pivotArea>
    </format>
    <format dxfId="1088">
      <pivotArea dataOnly="0" labelOnly="1" outline="0" fieldPosition="0">
        <references count="1">
          <reference field="4294967294" count="1">
            <x v="5"/>
          </reference>
        </references>
      </pivotArea>
    </format>
    <format dxfId="1087">
      <pivotArea type="all" dataOnly="0" outline="0" fieldPosition="0"/>
    </format>
    <format dxfId="1086">
      <pivotArea outline="0" collapsedLevelsAreSubtotals="1" fieldPosition="0"/>
    </format>
    <format dxfId="1085">
      <pivotArea field="6" type="button" dataOnly="0" labelOnly="1" outline="0" axis="axisRow" fieldPosition="0"/>
    </format>
    <format dxfId="1084">
      <pivotArea dataOnly="0" labelOnly="1" fieldPosition="0">
        <references count="1">
          <reference field="6" count="0"/>
        </references>
      </pivotArea>
    </format>
    <format dxfId="1083">
      <pivotArea dataOnly="0" labelOnly="1" grandRow="1" outline="0" fieldPosition="0"/>
    </format>
    <format dxfId="1082">
      <pivotArea dataOnly="0" labelOnly="1" fieldPosition="0">
        <references count="2">
          <reference field="6" count="0" selected="0"/>
          <reference field="10" count="0"/>
        </references>
      </pivotArea>
    </format>
    <format dxfId="1081">
      <pivotArea dataOnly="0" labelOnly="1" fieldPosition="0">
        <references count="3">
          <reference field="6" count="0" selected="0"/>
          <reference field="10" count="0" selected="0"/>
          <reference field="11" count="0"/>
        </references>
      </pivotArea>
    </format>
    <format dxfId="1080">
      <pivotArea dataOnly="0" labelOnly="1" fieldPosition="0">
        <references count="4">
          <reference field="6" count="0" selected="0"/>
          <reference field="10" count="0" selected="0"/>
          <reference field="11" count="1" selected="0">
            <x v="0"/>
          </reference>
          <reference field="12" count="2">
            <x v="0"/>
            <x v="1"/>
          </reference>
        </references>
      </pivotArea>
    </format>
    <format dxfId="1079">
      <pivotArea dataOnly="0" labelOnly="1" fieldPosition="0">
        <references count="4">
          <reference field="6" count="0" selected="0"/>
          <reference field="10" count="0" selected="0"/>
          <reference field="11" count="1" selected="0">
            <x v="1"/>
          </reference>
          <reference field="12" count="2">
            <x v="2"/>
            <x v="3"/>
          </reference>
        </references>
      </pivotArea>
    </format>
    <format dxfId="1078">
      <pivotArea dataOnly="0" labelOnly="1" fieldPosition="0">
        <references count="4">
          <reference field="6" count="0" selected="0"/>
          <reference field="10" count="0" selected="0"/>
          <reference field="11" count="1" selected="0">
            <x v="2"/>
          </reference>
          <reference field="12" count="2">
            <x v="4"/>
            <x v="5"/>
          </reference>
        </references>
      </pivotArea>
    </format>
    <format dxfId="1077">
      <pivotArea dataOnly="0" labelOnly="1" fieldPosition="0">
        <references count="4">
          <reference field="6" count="0" selected="0"/>
          <reference field="10" count="0" selected="0"/>
          <reference field="11" count="1" selected="0">
            <x v="3"/>
          </reference>
          <reference field="12" count="2">
            <x v="6"/>
            <x v="7"/>
          </reference>
        </references>
      </pivotArea>
    </format>
    <format dxfId="1076">
      <pivotArea dataOnly="0" labelOnly="1" outline="0" fieldPosition="0">
        <references count="1">
          <reference field="4294967294" count="6">
            <x v="0"/>
            <x v="1"/>
            <x v="2"/>
            <x v="3"/>
            <x v="4"/>
            <x v="5"/>
          </reference>
        </references>
      </pivotArea>
    </format>
    <format dxfId="1075">
      <pivotArea dataOnly="0" labelOnly="1" fieldPosition="0">
        <references count="1">
          <reference field="10" count="0"/>
        </references>
      </pivotArea>
    </format>
    <format dxfId="1074">
      <pivotArea collapsedLevelsAreSubtotals="1" fieldPosition="0">
        <references count="2">
          <reference field="6" count="0" selected="0"/>
          <reference field="10" count="0"/>
        </references>
      </pivotArea>
    </format>
    <format dxfId="1073">
      <pivotArea dataOnly="0" labelOnly="1" fieldPosition="0">
        <references count="1">
          <reference field="5" count="0"/>
        </references>
      </pivotArea>
    </format>
    <format dxfId="1072">
      <pivotArea dataOnly="0" labelOnly="1" fieldPosition="0">
        <references count="1">
          <reference field="4" count="0"/>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
    <pivotHierarchy dragToData="1" caption="Sisa "/>
    <pivotHierarchy dragToData="1" caption="Lock Pagu_x000a_ (Proses Revisi)"/>
    <pivotHierarchy dragToData="1" caption="% Realisasi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8">
    <rowHierarchyUsage hierarchyUsage="5"/>
    <rowHierarchyUsage hierarchyUsage="37"/>
    <rowHierarchyUsage hierarchyUsage="38"/>
    <rowHierarchyUsage hierarchyUsage="39"/>
    <rowHierarchyUsage hierarchyUsage="15"/>
    <rowHierarchyUsage hierarchyUsage="17"/>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57E3EA-6426-4251-87FA-257B34C5330F}" name="PivotTable3" cacheId="1072" applyNumberFormats="0" applyBorderFormats="0" applyFontFormats="0" applyPatternFormats="0" applyAlignmentFormats="0" applyWidthHeightFormats="1" dataCaption="Values" tag="fe99d8f8-fb3f-479c-aa9d-f7bf5fa5ec8a" updatedVersion="8" minRefreshableVersion="3" showDrill="0" itemPrintTitles="1" createdVersion="8" indent="0" compact="0" compactData="0" multipleFieldFilters="0" rowHeaderCaption="Realisasi SP2D TA. 2023">
  <location ref="A6:E14" firstHeaderRow="1" firstDataRow="1" firstDataCol="4"/>
  <pivotFields count="6">
    <pivotField compact="0" allDrilled="1" outline="0" showAll="0" dataSourceSort="1"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4">
    <field x="3"/>
    <field x="4"/>
    <field x="5"/>
    <field x="2"/>
  </rowFields>
  <rowItems count="8">
    <i>
      <x/>
      <x/>
      <x/>
      <x/>
    </i>
    <i>
      <x v="1"/>
      <x v="1"/>
      <x v="1"/>
      <x v="1"/>
    </i>
    <i>
      <x v="2"/>
      <x v="2"/>
      <x v="1"/>
      <x v="2"/>
    </i>
    <i>
      <x v="3"/>
      <x v="3"/>
      <x v="1"/>
      <x v="3"/>
    </i>
    <i>
      <x v="4"/>
      <x v="4"/>
      <x v="2"/>
      <x v="4"/>
    </i>
    <i>
      <x v="5"/>
      <x v="5"/>
      <x v="2"/>
      <x v="5"/>
    </i>
    <i>
      <x v="6"/>
      <x v="6"/>
      <x v="2"/>
      <x v="6"/>
    </i>
    <i t="grand">
      <x/>
    </i>
  </rowItems>
  <colItems count="1">
    <i/>
  </colItems>
  <dataFields count="1">
    <dataField name="Jumlah" fld="1" baseField="2" baseItem="0" numFmtId="41"/>
  </dataFields>
  <formats count="73">
    <format dxfId="50">
      <pivotArea outline="0" collapsedLevelsAreSubtotals="1" fieldPosition="0"/>
    </format>
    <format dxfId="51">
      <pivotArea dataOnly="0" labelOnly="1" outline="0" axis="axisValues" fieldPosition="0"/>
    </format>
    <format dxfId="52">
      <pivotArea type="all" dataOnly="0" outline="0" fieldPosition="0"/>
    </format>
    <format dxfId="53">
      <pivotArea outline="0" collapsedLevelsAreSubtotals="1" fieldPosition="0"/>
    </format>
    <format dxfId="54">
      <pivotArea field="0" type="button" dataOnly="0" labelOnly="1" outline="0"/>
    </format>
    <format dxfId="55">
      <pivotArea dataOnly="0" labelOnly="1" grandRow="1" outline="0" fieldPosition="0"/>
    </format>
    <format dxfId="56">
      <pivotArea dataOnly="0" labelOnly="1" outline="0" axis="axisValues" fieldPosition="0"/>
    </format>
    <format dxfId="57">
      <pivotArea field="0" type="button" dataOnly="0" labelOnly="1" outline="0"/>
    </format>
    <format dxfId="58">
      <pivotArea type="all" dataOnly="0" outline="0" fieldPosition="0"/>
    </format>
    <format dxfId="59">
      <pivotArea outline="0" collapsedLevelsAreSubtotals="1" fieldPosition="0"/>
    </format>
    <format dxfId="60">
      <pivotArea type="origin" dataOnly="0" labelOnly="1" outline="0" fieldPosition="0"/>
    </format>
    <format dxfId="61">
      <pivotArea type="topRight" dataOnly="0" labelOnly="1" outline="0" fieldPosition="0"/>
    </format>
    <format dxfId="62">
      <pivotArea field="0" type="button" dataOnly="0" labelOnly="1" outline="0"/>
    </format>
    <format dxfId="63">
      <pivotArea dataOnly="0" labelOnly="1" grandRow="1" outline="0" fieldPosition="0"/>
    </format>
    <format dxfId="64">
      <pivotArea dataOnly="0" labelOnly="1" grandCol="1" outline="0" fieldPosition="0"/>
    </format>
    <format dxfId="65">
      <pivotArea type="all" dataOnly="0" outline="0" fieldPosition="0"/>
    </format>
    <format dxfId="66">
      <pivotArea outline="0" collapsedLevelsAreSubtotals="1" fieldPosition="0"/>
    </format>
    <format dxfId="67">
      <pivotArea type="origin" dataOnly="0" labelOnly="1" outline="0" fieldPosition="0"/>
    </format>
    <format dxfId="68">
      <pivotArea type="topRight" dataOnly="0" labelOnly="1" outline="0" fieldPosition="0"/>
    </format>
    <format dxfId="69">
      <pivotArea field="0" type="button" dataOnly="0" labelOnly="1" outline="0"/>
    </format>
    <format dxfId="70">
      <pivotArea dataOnly="0" labelOnly="1" grandRow="1" outline="0" fieldPosition="0"/>
    </format>
    <format dxfId="71">
      <pivotArea dataOnly="0" labelOnly="1" grandCol="1" outline="0" fieldPosition="0"/>
    </format>
    <format dxfId="72">
      <pivotArea type="origin" dataOnly="0" labelOnly="1" outline="0" fieldPosition="0"/>
    </format>
    <format dxfId="73">
      <pivotArea type="origin" dataOnly="0" labelOnly="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type="topRight" dataOnly="0" labelOnly="1" outline="0" fieldPosition="0"/>
    </format>
    <format dxfId="45">
      <pivotArea field="0" type="button" dataOnly="0" labelOnly="1" outline="0"/>
    </format>
    <format dxfId="44">
      <pivotArea dataOnly="0" labelOnly="1" grandRow="1" outline="0" fieldPosition="0"/>
    </format>
    <format dxfId="43">
      <pivotArea dataOnly="0" labelOnly="1" grandCol="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type="topRight" dataOnly="0" labelOnly="1" outline="0" fieldPosition="0"/>
    </format>
    <format dxfId="38">
      <pivotArea field="0" type="button" dataOnly="0" labelOnly="1" outline="0"/>
    </format>
    <format dxfId="37">
      <pivotArea dataOnly="0" labelOnly="1" grandRow="1" outline="0" fieldPosition="0"/>
    </format>
    <format dxfId="36">
      <pivotArea dataOnly="0" labelOnly="1" grandCol="1" outline="0"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type="topRight" dataOnly="0" labelOnly="1" outline="0" fieldPosition="0"/>
    </format>
    <format dxfId="31">
      <pivotArea field="0" type="button" dataOnly="0" labelOnly="1" outline="0"/>
    </format>
    <format dxfId="30">
      <pivotArea dataOnly="0" labelOnly="1" grandRow="1" outline="0" fieldPosition="0"/>
    </format>
    <format dxfId="29">
      <pivotArea dataOnly="0" labelOnly="1" grandCol="1" outline="0"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type="topRight" dataOnly="0" labelOnly="1" outline="0" fieldPosition="0"/>
    </format>
    <format dxfId="24">
      <pivotArea field="0" type="button" dataOnly="0" labelOnly="1" outline="0"/>
    </format>
    <format dxfId="23">
      <pivotArea dataOnly="0" labelOnly="1" grandRow="1" outline="0" fieldPosition="0"/>
    </format>
    <format dxfId="22">
      <pivotArea dataOnly="0" labelOnly="1" grandCol="1" outline="0" fieldPosition="0"/>
    </format>
    <format dxfId="21">
      <pivotArea field="2" type="button" dataOnly="0" labelOnly="1" outline="0" axis="axisRow" fieldPosition="3"/>
    </format>
    <format dxfId="20">
      <pivotArea dataOnly="0" labelOnly="1" grandRow="1" outline="0" fieldPosition="0"/>
    </format>
    <format dxfId="19">
      <pivotArea type="all" dataOnly="0" outline="0" fieldPosition="0"/>
    </format>
    <format dxfId="18">
      <pivotArea outline="0" collapsedLevelsAreSubtotals="1" fieldPosition="0"/>
    </format>
    <format dxfId="17">
      <pivotArea field="0" type="button" dataOnly="0" labelOnly="1" outline="0"/>
    </format>
    <format dxfId="16">
      <pivotArea field="2" type="button" dataOnly="0" labelOnly="1" outline="0" axis="axisRow" fieldPosition="3"/>
    </format>
    <format dxfId="15">
      <pivotArea dataOnly="0" labelOnly="1" grandRow="1" outline="0" fieldPosition="0"/>
    </format>
    <format dxfId="14">
      <pivotArea dataOnly="0" labelOnly="1" outline="0" axis="axisValues" fieldPosition="0"/>
    </format>
    <format dxfId="13">
      <pivotArea field="2" type="button" dataOnly="0" labelOnly="1" outline="0" axis="axisRow" fieldPosition="3"/>
    </format>
    <format dxfId="12">
      <pivotArea dataOnly="0" labelOnly="1" grandRow="1" outline="0" fieldPosition="0"/>
    </format>
    <format dxfId="11">
      <pivotArea dataOnly="0" labelOnly="1" outline="0" fieldPosition="0">
        <references count="1">
          <reference field="4" count="0"/>
        </references>
      </pivotArea>
    </format>
    <format dxfId="10">
      <pivotArea dataOnly="0" labelOnly="1" outline="0" fieldPosition="0">
        <references count="1">
          <reference field="5" count="0"/>
        </references>
      </pivotArea>
    </format>
    <format dxfId="9">
      <pivotArea dataOnly="0" labelOnly="1" outline="0" fieldPosition="0">
        <references count="1">
          <reference field="2" count="0"/>
        </references>
      </pivotArea>
    </format>
    <format dxfId="8">
      <pivotArea field="3" type="button" dataOnly="0" labelOnly="1" outline="0" axis="axisRow" fieldPosition="0"/>
    </format>
    <format dxfId="7">
      <pivotArea field="4" type="button" dataOnly="0" labelOnly="1" outline="0" axis="axisRow" fieldPosition="1"/>
    </format>
    <format dxfId="6">
      <pivotArea field="5" type="button" dataOnly="0" labelOnly="1" outline="0" axis="axisRow" fieldPosition="2"/>
    </format>
    <format dxfId="5">
      <pivotArea field="2" type="button" dataOnly="0" labelOnly="1" outline="0" axis="axisRow" fieldPosition="3"/>
    </format>
    <format dxfId="4">
      <pivotArea dataOnly="0" labelOnly="1" outline="0" axis="axisValues" fieldPosition="0"/>
    </format>
    <format dxfId="3">
      <pivotArea dataOnly="0" labelOnly="1" grandRow="1" outline="0" fieldPosition="0"/>
    </format>
    <format dxfId="2">
      <pivotArea dataOnly="0" labelOnly="1" outline="0" fieldPosition="0">
        <references count="1">
          <reference field="3" count="0"/>
        </references>
      </pivotArea>
    </format>
    <format dxfId="1">
      <pivotArea dataOnly="0" labelOnly="1" outline="0" fieldPosition="0">
        <references count="1">
          <reference field="4" count="0"/>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_Detil_16_SP2D].[Es2].&amp;[Pusat Pendidikan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Jumlah"/>
    <pivotHierarchy dragToData="1"/>
    <pivotHierarchy dragToData="1"/>
    <pivotHierarchy dragToData="1"/>
    <pivotHierarchy dragToData="1"/>
  </pivotHierarchies>
  <pivotTableStyleInfo name="PivotStyleLight20" showRowHeaders="1" showColHeaders="1" showRowStripes="0" showColStripes="0" showLastColumn="1"/>
  <rowHierarchiesUsage count="4">
    <rowHierarchyUsage hierarchyUsage="85"/>
    <rowHierarchyUsage hierarchyUsage="86"/>
    <rowHierarchyUsage hierarchyUsage="84"/>
    <rowHierarchyUsage hierarchyUsage="8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_Detil_16_SP2D]"/>
        <x15:activeTabTopLevelEntity name="[Monitoring_Transaksi_FA_Detil_SP2D]"/>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8C985C-3B4E-4579-A28E-28DBDE4B02BE}" name="PivotTable8" cacheId="1012" applyNumberFormats="0" applyBorderFormats="0" applyFontFormats="0" applyPatternFormats="0" applyAlignmentFormats="0" applyWidthHeightFormats="1" dataCaption="Values" tag="297d0bc0-639f-4ec9-993a-e79afd1f6b8a" updatedVersion="8" minRefreshableVersion="3" itemPrintTitles="1" createdVersion="8" indent="0" outline="1" outlineData="1" multipleFieldFilters="0" rowHeaderCaption="Satker/Kegiatan">
  <location ref="I3:N8" firstHeaderRow="0" firstDataRow="1" firstDataCol="1"/>
  <pivotFields count="7">
    <pivotField axis="axisRow" allDrilled="1" showAll="0" dataSourceSort="1" defaultAttributeDrillState="1">
      <items count="2">
        <item x="0"/>
        <item t="default"/>
      </items>
    </pivotField>
    <pivotField axis="axisRow" allDrilled="1" showAll="0" defaultAttributeDrillState="1">
      <items count="4">
        <item x="2"/>
        <item x="1"/>
        <item x="0"/>
        <item t="default"/>
      </items>
    </pivotField>
    <pivotField dataField="1" subtotalTop="0" showAll="0" defaultSubtotal="0"/>
    <pivotField dataField="1" subtotalTop="0" showAll="0" defaultSubtotal="0"/>
    <pivotField dataField="1" subtotalTop="0" showAll="0" defaultSubtotal="0"/>
    <pivotField dataField="1" showAll="0"/>
    <pivotField dataField="1" showAll="0"/>
  </pivotFields>
  <rowFields count="2">
    <field x="0"/>
    <field x="1"/>
  </rowFields>
  <rowItems count="5">
    <i>
      <x/>
    </i>
    <i r="1">
      <x/>
    </i>
    <i r="1">
      <x v="1"/>
    </i>
    <i r="1">
      <x v="2"/>
    </i>
    <i t="grand">
      <x/>
    </i>
  </rowItems>
  <colFields count="1">
    <field x="-2"/>
  </colFields>
  <colItems count="5">
    <i>
      <x/>
    </i>
    <i i="1">
      <x v="1"/>
    </i>
    <i i="2">
      <x v="2"/>
    </i>
    <i i="3">
      <x v="3"/>
    </i>
    <i i="4">
      <x v="4"/>
    </i>
  </colItems>
  <dataFields count="5">
    <dataField name="Pagu - Blokir" fld="2" baseField="0" baseItem="0" numFmtId="41"/>
    <dataField name="Realisasi" fld="3" baseField="0" baseItem="0" numFmtId="41"/>
    <dataField fld="4" subtotal="count" baseField="0" baseItem="0"/>
    <dataField name="Sisa " fld="5" subtotal="count" baseField="0" baseItem="0"/>
    <dataField name="%Sisa " fld="6" subtotal="count" baseField="0" baseItem="0"/>
  </dataFields>
  <formats count="49">
    <format dxfId="1016">
      <pivotArea outline="0" fieldPosition="0">
        <references count="1">
          <reference field="4294967294" count="1">
            <x v="1"/>
          </reference>
        </references>
      </pivotArea>
    </format>
    <format dxfId="1015">
      <pivotArea field="0" type="button" dataOnly="0" labelOnly="1" outline="0" axis="axisRow" fieldPosition="0"/>
    </format>
    <format dxfId="1014">
      <pivotArea dataOnly="0" labelOnly="1" outline="0" fieldPosition="0">
        <references count="1">
          <reference field="4294967294" count="3">
            <x v="0"/>
            <x v="1"/>
            <x v="2"/>
          </reference>
        </references>
      </pivotArea>
    </format>
    <format dxfId="1013">
      <pivotArea field="0" type="button" dataOnly="0" labelOnly="1" outline="0" axis="axisRow" fieldPosition="0"/>
    </format>
    <format dxfId="1012">
      <pivotArea dataOnly="0" labelOnly="1" outline="0" fieldPosition="0">
        <references count="1">
          <reference field="4294967294" count="3">
            <x v="0"/>
            <x v="1"/>
            <x v="2"/>
          </reference>
        </references>
      </pivotArea>
    </format>
    <format dxfId="1011">
      <pivotArea type="all" dataOnly="0" outline="0" fieldPosition="0"/>
    </format>
    <format dxfId="1010">
      <pivotArea outline="0" collapsedLevelsAreSubtotals="1" fieldPosition="0"/>
    </format>
    <format dxfId="1009">
      <pivotArea field="0" type="button" dataOnly="0" labelOnly="1" outline="0" axis="axisRow" fieldPosition="0"/>
    </format>
    <format dxfId="1008">
      <pivotArea dataOnly="0" labelOnly="1" fieldPosition="0">
        <references count="1">
          <reference field="0" count="0"/>
        </references>
      </pivotArea>
    </format>
    <format dxfId="1007">
      <pivotArea dataOnly="0" labelOnly="1" grandRow="1" outline="0" fieldPosition="0"/>
    </format>
    <format dxfId="1006">
      <pivotArea dataOnly="0" labelOnly="1" fieldPosition="0">
        <references count="2">
          <reference field="0" count="0" selected="0"/>
          <reference field="1" count="0"/>
        </references>
      </pivotArea>
    </format>
    <format dxfId="1005">
      <pivotArea dataOnly="0" labelOnly="1" outline="0" fieldPosition="0">
        <references count="1">
          <reference field="4294967294" count="3">
            <x v="0"/>
            <x v="1"/>
            <x v="2"/>
          </reference>
        </references>
      </pivotArea>
    </format>
    <format dxfId="1004">
      <pivotArea type="all" dataOnly="0" outline="0" fieldPosition="0"/>
    </format>
    <format dxfId="1003">
      <pivotArea outline="0" collapsedLevelsAreSubtotals="1" fieldPosition="0"/>
    </format>
    <format dxfId="1002">
      <pivotArea field="0" type="button" dataOnly="0" labelOnly="1" outline="0" axis="axisRow" fieldPosition="0"/>
    </format>
    <format dxfId="1001">
      <pivotArea dataOnly="0" labelOnly="1" fieldPosition="0">
        <references count="1">
          <reference field="0" count="0"/>
        </references>
      </pivotArea>
    </format>
    <format dxfId="1000">
      <pivotArea dataOnly="0" labelOnly="1" grandRow="1" outline="0" fieldPosition="0"/>
    </format>
    <format dxfId="999">
      <pivotArea dataOnly="0" labelOnly="1" fieldPosition="0">
        <references count="2">
          <reference field="0" count="0" selected="0"/>
          <reference field="1" count="0"/>
        </references>
      </pivotArea>
    </format>
    <format dxfId="998">
      <pivotArea dataOnly="0" labelOnly="1" outline="0" fieldPosition="0">
        <references count="1">
          <reference field="4294967294" count="3">
            <x v="0"/>
            <x v="1"/>
            <x v="2"/>
          </reference>
        </references>
      </pivotArea>
    </format>
    <format dxfId="997">
      <pivotArea dataOnly="0" labelOnly="1" fieldPosition="0">
        <references count="1">
          <reference field="0" count="0"/>
        </references>
      </pivotArea>
    </format>
    <format dxfId="996">
      <pivotArea dataOnly="0" labelOnly="1" fieldPosition="0">
        <references count="1">
          <reference field="1" count="0"/>
        </references>
      </pivotArea>
    </format>
    <format dxfId="995">
      <pivotArea collapsedLevelsAreSubtotals="1" fieldPosition="0">
        <references count="1">
          <reference field="0" count="0"/>
        </references>
      </pivotArea>
    </format>
    <format dxfId="994">
      <pivotArea dataOnly="0" labelOnly="1" fieldPosition="0">
        <references count="1">
          <reference field="0" count="0"/>
        </references>
      </pivotArea>
    </format>
    <format dxfId="993">
      <pivotArea dataOnly="0" labelOnly="1" fieldPosition="0">
        <references count="1">
          <reference field="0" count="0"/>
        </references>
      </pivotArea>
    </format>
    <format dxfId="992">
      <pivotArea dataOnly="0" labelOnly="1" grandRow="1" outline="0" fieldPosition="0"/>
    </format>
    <format dxfId="991">
      <pivotArea field="0" type="button" dataOnly="0" labelOnly="1" outline="0" axis="axisRow" fieldPosition="0"/>
    </format>
    <format dxfId="990">
      <pivotArea dataOnly="0" labelOnly="1" outline="0" fieldPosition="0">
        <references count="1">
          <reference field="4294967294" count="3">
            <x v="0"/>
            <x v="1"/>
            <x v="2"/>
          </reference>
        </references>
      </pivotArea>
    </format>
    <format dxfId="989">
      <pivotArea type="all" dataOnly="0" outline="0" fieldPosition="0"/>
    </format>
    <format dxfId="988">
      <pivotArea outline="0" collapsedLevelsAreSubtotals="1" fieldPosition="0"/>
    </format>
    <format dxfId="987">
      <pivotArea field="0" type="button" dataOnly="0" labelOnly="1" outline="0" axis="axisRow" fieldPosition="0"/>
    </format>
    <format dxfId="986">
      <pivotArea dataOnly="0" labelOnly="1" grandRow="1" outline="0" fieldPosition="0"/>
    </format>
    <format dxfId="985">
      <pivotArea dataOnly="0" labelOnly="1" fieldPosition="0">
        <references count="2">
          <reference field="0" count="0" selected="0"/>
          <reference field="1" count="0"/>
        </references>
      </pivotArea>
    </format>
    <format dxfId="984">
      <pivotArea dataOnly="0" labelOnly="1" outline="0" fieldPosition="0">
        <references count="1">
          <reference field="4294967294" count="3">
            <x v="0"/>
            <x v="1"/>
            <x v="2"/>
          </reference>
        </references>
      </pivotArea>
    </format>
    <format dxfId="983">
      <pivotArea type="all" dataOnly="0" outline="0" fieldPosition="0"/>
    </format>
    <format dxfId="982">
      <pivotArea outline="0" collapsedLevelsAreSubtotals="1" fieldPosition="0"/>
    </format>
    <format dxfId="981">
      <pivotArea field="0" type="button" dataOnly="0" labelOnly="1" outline="0" axis="axisRow" fieldPosition="0"/>
    </format>
    <format dxfId="980">
      <pivotArea dataOnly="0" labelOnly="1" grandRow="1" outline="0" fieldPosition="0"/>
    </format>
    <format dxfId="979">
      <pivotArea dataOnly="0" labelOnly="1" fieldPosition="0">
        <references count="2">
          <reference field="0" count="0" selected="0"/>
          <reference field="1" count="0"/>
        </references>
      </pivotArea>
    </format>
    <format dxfId="978">
      <pivotArea dataOnly="0" labelOnly="1" outline="0" fieldPosition="0">
        <references count="1">
          <reference field="4294967294" count="3">
            <x v="0"/>
            <x v="1"/>
            <x v="2"/>
          </reference>
        </references>
      </pivotArea>
    </format>
    <format dxfId="977">
      <pivotArea collapsedLevelsAreSubtotals="1" fieldPosition="0">
        <references count="1">
          <reference field="0" count="0"/>
        </references>
      </pivotArea>
    </format>
    <format dxfId="976">
      <pivotArea dataOnly="0" labelOnly="1" fieldPosition="0">
        <references count="1">
          <reference field="0" count="0"/>
        </references>
      </pivotArea>
    </format>
    <format dxfId="975">
      <pivotArea collapsedLevelsAreSubtotals="1" fieldPosition="0">
        <references count="2">
          <reference field="0" count="0" selected="0"/>
          <reference field="1" count="1">
            <x v="1"/>
          </reference>
        </references>
      </pivotArea>
    </format>
    <format dxfId="974">
      <pivotArea dataOnly="0" labelOnly="1" fieldPosition="0">
        <references count="2">
          <reference field="0" count="0" selected="0"/>
          <reference field="1" count="1">
            <x v="1"/>
          </reference>
        </references>
      </pivotArea>
    </format>
    <format dxfId="973">
      <pivotArea collapsedLevelsAreSubtotals="1" fieldPosition="0">
        <references count="2">
          <reference field="0" count="0" selected="0"/>
          <reference field="1" count="1">
            <x v="1"/>
          </reference>
        </references>
      </pivotArea>
    </format>
    <format dxfId="972">
      <pivotArea dataOnly="0" labelOnly="1" fieldPosition="0">
        <references count="2">
          <reference field="0" count="0" selected="0"/>
          <reference field="1" count="1">
            <x v="1"/>
          </reference>
        </references>
      </pivotArea>
    </format>
    <format dxfId="971">
      <pivotArea collapsedLevelsAreSubtotals="1" fieldPosition="0">
        <references count="1">
          <reference field="0" count="0"/>
        </references>
      </pivotArea>
    </format>
    <format dxfId="970">
      <pivotArea dataOnly="0" labelOnly="1" outline="0" fieldPosition="0">
        <references count="1">
          <reference field="4294967294" count="2">
            <x v="3"/>
            <x v="4"/>
          </reference>
        </references>
      </pivotArea>
    </format>
    <format dxfId="969">
      <pivotArea collapsedLevelsAreSubtotals="1" fieldPosition="0">
        <references count="1">
          <reference field="0" count="0"/>
        </references>
      </pivotArea>
    </format>
    <format dxfId="968">
      <pivotArea dataOnly="0" labelOnly="1" fieldPosition="0">
        <references count="1">
          <reference field="0" count="0"/>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caption="Sisa "/>
    <pivotHierarchy dragToRow="0" dragToCol="0" dragToPage="0" dragToData="1" caption="%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pivotHierarchy dragToData="1" caption="Sisa "/>
    <pivotHierarchy dragToData="1" caption="Lock Pagu _x000a_(Proses Revisi)"/>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5"/>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EACC8C-D6CB-4F29-BA5D-9F319045E0EC}" name="PivotTable5" cacheId="1009"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ker/Kegiatan">
  <location ref="A3:G8" firstHeaderRow="0" firstDataRow="1" firstDataCol="1"/>
  <pivotFields count="8">
    <pivotField axis="axisRow" allDrilled="1" showAll="0" dataSourceSort="1" defaultAttributeDrillState="1">
      <items count="2">
        <item x="0"/>
        <item t="default"/>
      </items>
    </pivotField>
    <pivotField axis="axisRow" allDrilled="1" showAll="0" defaultAttributeDrillState="1">
      <items count="4">
        <item x="2"/>
        <item x="1"/>
        <item x="0"/>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0"/>
    <field x="1"/>
  </rowFields>
  <rowItems count="5">
    <i>
      <x/>
    </i>
    <i r="1">
      <x/>
    </i>
    <i r="1">
      <x v="1"/>
    </i>
    <i r="1">
      <x v="2"/>
    </i>
    <i t="grand">
      <x/>
    </i>
  </rowItems>
  <colFields count="1">
    <field x="-2"/>
  </colFields>
  <colItems count="6">
    <i>
      <x/>
    </i>
    <i i="1">
      <x v="1"/>
    </i>
    <i i="2">
      <x v="2"/>
    </i>
    <i i="3">
      <x v="3"/>
    </i>
    <i i="4">
      <x v="4"/>
    </i>
    <i i="5">
      <x v="5"/>
    </i>
  </colItems>
  <dataFields count="6">
    <dataField name="Pagu - Blokir" fld="2" baseField="0" baseItem="0" numFmtId="41"/>
    <dataField name="Lock Pagu _x000a_(Proses Revisi)" fld="3" baseField="0" baseItem="0" numFmtId="41"/>
    <dataField name="Realisasi" fld="4" baseField="0" baseItem="0" numFmtId="41"/>
    <dataField fld="5" subtotal="count" baseField="0" baseItem="0"/>
    <dataField name="Sisa " fld="6" baseField="0" baseItem="0" numFmtId="41"/>
    <dataField name="% Sisa " fld="7" subtotal="count" baseField="0" baseItem="0"/>
  </dataFields>
  <formats count="55">
    <format dxfId="1071">
      <pivotArea collapsedLevelsAreSubtotals="1" fieldPosition="0">
        <references count="2">
          <reference field="4294967294" count="1" selected="0">
            <x v="1"/>
          </reference>
          <reference field="0" count="0"/>
        </references>
      </pivotArea>
    </format>
    <format dxfId="1070">
      <pivotArea outline="0" collapsedLevelsAreSubtotals="1" fieldPosition="0">
        <references count="1">
          <reference field="4294967294" count="1" selected="0">
            <x v="1"/>
          </reference>
        </references>
      </pivotArea>
    </format>
    <format dxfId="1069">
      <pivotArea dataOnly="0" labelOnly="1" outline="0" fieldPosition="0">
        <references count="1">
          <reference field="4294967294" count="1">
            <x v="1"/>
          </reference>
        </references>
      </pivotArea>
    </format>
    <format dxfId="1068">
      <pivotArea outline="0" fieldPosition="0">
        <references count="1">
          <reference field="4294967294" count="1">
            <x v="2"/>
          </reference>
        </references>
      </pivotArea>
    </format>
    <format dxfId="1067">
      <pivotArea outline="0" fieldPosition="0">
        <references count="1">
          <reference field="4294967294" count="1">
            <x v="4"/>
          </reference>
        </references>
      </pivotArea>
    </format>
    <format dxfId="1066">
      <pivotArea field="0" type="button" dataOnly="0" labelOnly="1" outline="0" axis="axisRow" fieldPosition="0"/>
    </format>
    <format dxfId="1065">
      <pivotArea dataOnly="0" labelOnly="1" outline="0" fieldPosition="0">
        <references count="1">
          <reference field="4294967294" count="5">
            <x v="0"/>
            <x v="1"/>
            <x v="2"/>
            <x v="3"/>
            <x v="4"/>
          </reference>
        </references>
      </pivotArea>
    </format>
    <format dxfId="1064">
      <pivotArea field="0" type="button" dataOnly="0" labelOnly="1" outline="0" axis="axisRow" fieldPosition="0"/>
    </format>
    <format dxfId="1063">
      <pivotArea dataOnly="0" labelOnly="1" outline="0" fieldPosition="0">
        <references count="1">
          <reference field="4294967294" count="5">
            <x v="0"/>
            <x v="1"/>
            <x v="2"/>
            <x v="3"/>
            <x v="4"/>
          </reference>
        </references>
      </pivotArea>
    </format>
    <format dxfId="1062">
      <pivotArea type="all" dataOnly="0" outline="0" fieldPosition="0"/>
    </format>
    <format dxfId="1061">
      <pivotArea outline="0" collapsedLevelsAreSubtotals="1" fieldPosition="0"/>
    </format>
    <format dxfId="1060">
      <pivotArea field="0" type="button" dataOnly="0" labelOnly="1" outline="0" axis="axisRow" fieldPosition="0"/>
    </format>
    <format dxfId="1059">
      <pivotArea dataOnly="0" labelOnly="1" fieldPosition="0">
        <references count="1">
          <reference field="0" count="0"/>
        </references>
      </pivotArea>
    </format>
    <format dxfId="1058">
      <pivotArea dataOnly="0" labelOnly="1" grandRow="1" outline="0" fieldPosition="0"/>
    </format>
    <format dxfId="1057">
      <pivotArea dataOnly="0" labelOnly="1" fieldPosition="0">
        <references count="2">
          <reference field="0" count="0" selected="0"/>
          <reference field="1" count="0"/>
        </references>
      </pivotArea>
    </format>
    <format dxfId="1056">
      <pivotArea dataOnly="0" labelOnly="1" outline="0" fieldPosition="0">
        <references count="1">
          <reference field="4294967294" count="5">
            <x v="0"/>
            <x v="1"/>
            <x v="2"/>
            <x v="3"/>
            <x v="4"/>
          </reference>
        </references>
      </pivotArea>
    </format>
    <format dxfId="1055">
      <pivotArea type="all" dataOnly="0" outline="0" fieldPosition="0"/>
    </format>
    <format dxfId="1054">
      <pivotArea outline="0" collapsedLevelsAreSubtotals="1" fieldPosition="0"/>
    </format>
    <format dxfId="1053">
      <pivotArea field="0" type="button" dataOnly="0" labelOnly="1" outline="0" axis="axisRow" fieldPosition="0"/>
    </format>
    <format dxfId="1052">
      <pivotArea dataOnly="0" labelOnly="1" fieldPosition="0">
        <references count="1">
          <reference field="0" count="0"/>
        </references>
      </pivotArea>
    </format>
    <format dxfId="1051">
      <pivotArea dataOnly="0" labelOnly="1" grandRow="1" outline="0" fieldPosition="0"/>
    </format>
    <format dxfId="1050">
      <pivotArea dataOnly="0" labelOnly="1" fieldPosition="0">
        <references count="2">
          <reference field="0" count="0" selected="0"/>
          <reference field="1" count="0"/>
        </references>
      </pivotArea>
    </format>
    <format dxfId="1049">
      <pivotArea dataOnly="0" labelOnly="1" outline="0" fieldPosition="0">
        <references count="1">
          <reference field="4294967294" count="5">
            <x v="0"/>
            <x v="1"/>
            <x v="2"/>
            <x v="3"/>
            <x v="4"/>
          </reference>
        </references>
      </pivotArea>
    </format>
    <format dxfId="1048">
      <pivotArea dataOnly="0" labelOnly="1" fieldPosition="0">
        <references count="1">
          <reference field="0" count="0"/>
        </references>
      </pivotArea>
    </format>
    <format dxfId="1047">
      <pivotArea dataOnly="0" labelOnly="1" fieldPosition="0">
        <references count="1">
          <reference field="1" count="0"/>
        </references>
      </pivotArea>
    </format>
    <format dxfId="1046">
      <pivotArea collapsedLevelsAreSubtotals="1" fieldPosition="0">
        <references count="1">
          <reference field="0" count="0"/>
        </references>
      </pivotArea>
    </format>
    <format dxfId="1045">
      <pivotArea dataOnly="0" labelOnly="1" fieldPosition="0">
        <references count="1">
          <reference field="0" count="0"/>
        </references>
      </pivotArea>
    </format>
    <format dxfId="1044">
      <pivotArea dataOnly="0" labelOnly="1" fieldPosition="0">
        <references count="1">
          <reference field="0" count="0"/>
        </references>
      </pivotArea>
    </format>
    <format dxfId="1043">
      <pivotArea dataOnly="0" labelOnly="1" grandRow="1" outline="0" fieldPosition="0"/>
    </format>
    <format dxfId="1042">
      <pivotArea field="0" type="button" dataOnly="0" labelOnly="1" outline="0" axis="axisRow" fieldPosition="0"/>
    </format>
    <format dxfId="1041">
      <pivotArea dataOnly="0" labelOnly="1" outline="0" fieldPosition="0">
        <references count="1">
          <reference field="4294967294" count="5">
            <x v="0"/>
            <x v="1"/>
            <x v="2"/>
            <x v="3"/>
            <x v="4"/>
          </reference>
        </references>
      </pivotArea>
    </format>
    <format dxfId="1040">
      <pivotArea type="all" dataOnly="0" outline="0" fieldPosition="0"/>
    </format>
    <format dxfId="1039">
      <pivotArea outline="0" collapsedLevelsAreSubtotals="1" fieldPosition="0"/>
    </format>
    <format dxfId="1038">
      <pivotArea field="0" type="button" dataOnly="0" labelOnly="1" outline="0" axis="axisRow" fieldPosition="0"/>
    </format>
    <format dxfId="1037">
      <pivotArea dataOnly="0" labelOnly="1" grandRow="1" outline="0" fieldPosition="0"/>
    </format>
    <format dxfId="1036">
      <pivotArea dataOnly="0" labelOnly="1" fieldPosition="0">
        <references count="2">
          <reference field="0" count="0" selected="0"/>
          <reference field="1" count="0"/>
        </references>
      </pivotArea>
    </format>
    <format dxfId="1035">
      <pivotArea dataOnly="0" labelOnly="1" outline="0" fieldPosition="0">
        <references count="1">
          <reference field="4294967294" count="5">
            <x v="0"/>
            <x v="1"/>
            <x v="2"/>
            <x v="3"/>
            <x v="4"/>
          </reference>
        </references>
      </pivotArea>
    </format>
    <format dxfId="1034">
      <pivotArea type="all" dataOnly="0" outline="0" fieldPosition="0"/>
    </format>
    <format dxfId="1033">
      <pivotArea outline="0" collapsedLevelsAreSubtotals="1" fieldPosition="0"/>
    </format>
    <format dxfId="1032">
      <pivotArea field="0" type="button" dataOnly="0" labelOnly="1" outline="0" axis="axisRow" fieldPosition="0"/>
    </format>
    <format dxfId="1031">
      <pivotArea dataOnly="0" labelOnly="1" grandRow="1" outline="0" fieldPosition="0"/>
    </format>
    <format dxfId="1030">
      <pivotArea dataOnly="0" labelOnly="1" fieldPosition="0">
        <references count="2">
          <reference field="0" count="0" selected="0"/>
          <reference field="1" count="0"/>
        </references>
      </pivotArea>
    </format>
    <format dxfId="1029">
      <pivotArea dataOnly="0" labelOnly="1" outline="0" fieldPosition="0">
        <references count="1">
          <reference field="4294967294" count="5">
            <x v="0"/>
            <x v="1"/>
            <x v="2"/>
            <x v="3"/>
            <x v="4"/>
          </reference>
        </references>
      </pivotArea>
    </format>
    <format dxfId="1028">
      <pivotArea collapsedLevelsAreSubtotals="1" fieldPosition="0">
        <references count="1">
          <reference field="0" count="0"/>
        </references>
      </pivotArea>
    </format>
    <format dxfId="1027">
      <pivotArea dataOnly="0" labelOnly="1" fieldPosition="0">
        <references count="1">
          <reference field="0" count="0"/>
        </references>
      </pivotArea>
    </format>
    <format dxfId="1026">
      <pivotArea dataOnly="0" labelOnly="1" outline="0" fieldPosition="0">
        <references count="1">
          <reference field="4294967294" count="1">
            <x v="5"/>
          </reference>
        </references>
      </pivotArea>
    </format>
    <format dxfId="1025">
      <pivotArea dataOnly="0" labelOnly="1" outline="0" fieldPosition="0">
        <references count="1">
          <reference field="4294967294" count="1">
            <x v="5"/>
          </reference>
        </references>
      </pivotArea>
    </format>
    <format dxfId="1024">
      <pivotArea dataOnly="0" labelOnly="1" outline="0" fieldPosition="0">
        <references count="1">
          <reference field="4294967294" count="1">
            <x v="5"/>
          </reference>
        </references>
      </pivotArea>
    </format>
    <format dxfId="1023">
      <pivotArea collapsedLevelsAreSubtotals="1" fieldPosition="0">
        <references count="2">
          <reference field="0" count="0" selected="0"/>
          <reference field="1" count="1">
            <x v="1"/>
          </reference>
        </references>
      </pivotArea>
    </format>
    <format dxfId="1022">
      <pivotArea dataOnly="0" labelOnly="1" fieldPosition="0">
        <references count="2">
          <reference field="0" count="0" selected="0"/>
          <reference field="1" count="1">
            <x v="1"/>
          </reference>
        </references>
      </pivotArea>
    </format>
    <format dxfId="1021">
      <pivotArea collapsedLevelsAreSubtotals="1" fieldPosition="0">
        <references count="2">
          <reference field="0" count="0" selected="0"/>
          <reference field="1" count="1">
            <x v="1"/>
          </reference>
        </references>
      </pivotArea>
    </format>
    <format dxfId="1020">
      <pivotArea dataOnly="0" labelOnly="1" fieldPosition="0">
        <references count="2">
          <reference field="0" count="0" selected="0"/>
          <reference field="1" count="1">
            <x v="1"/>
          </reference>
        </references>
      </pivotArea>
    </format>
    <format dxfId="1019">
      <pivotArea collapsedLevelsAreSubtotals="1" fieldPosition="0">
        <references count="1">
          <reference field="0" count="0"/>
        </references>
      </pivotArea>
    </format>
    <format dxfId="1018">
      <pivotArea collapsedLevelsAreSubtotals="1" fieldPosition="0">
        <references count="1">
          <reference field="0" count="0"/>
        </references>
      </pivotArea>
    </format>
    <format dxfId="1017">
      <pivotArea dataOnly="0" labelOnly="1" fieldPosition="0">
        <references count="1">
          <reference field="0" count="0"/>
        </references>
      </pivotArea>
    </format>
  </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Blokir"/>
    <pivotHierarchy dragToData="1" caption="Realisasi"/>
    <pivotHierarchy dragToData="1" caption="Sisa "/>
    <pivotHierarchy dragToData="1" caption="Lock Pagu _x000a_(Proses Revisi)"/>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5"/>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5411C296-8824-4FF9-88BC-4F97C4E8B085}" autoFormatId="16" applyNumberFormats="0" applyBorderFormats="0" applyFontFormats="0" applyPatternFormats="0" applyAlignmentFormats="0" applyWidthHeightFormats="0">
  <queryTableRefresh nextId="42">
    <queryTableFields count="40">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19" name="Kode Akun" tableColumnId="19"/>
      <queryTableField id="20" name="Nama Akun" tableColumnId="20"/>
      <queryTableField id="21" name="Detil" tableColumnId="21"/>
      <queryTableField id="22" name="Pagu Revisi" tableColumnId="22"/>
      <queryTableField id="23" name="Lock Pagu" tableColumnId="23"/>
      <queryTableField id="24" name="Periode Lalu" tableColumnId="24"/>
      <queryTableField id="25" name="Periode Ini" tableColumnId="25"/>
      <queryTableField id="26" name="S.d Periode" tableColumnId="26"/>
      <queryTableField id="27" name="% Realisasi" tableColumnId="27"/>
      <queryTableField id="28" name="Sisa" tableColumnId="28"/>
      <queryTableField id="29" name="MAK Subkomponen" tableColumnId="29"/>
      <queryTableField id="30" name="MAK AKUN" tableColumnId="30"/>
      <queryTableField id="31" name="MAK" tableColumnId="31"/>
      <queryTableField id="32" name="NoItem" tableColumnId="32"/>
      <queryTableField id="40" name="Index" tableColumnId="40"/>
      <queryTableField id="33" name="Jenis Belanja" tableColumnId="33"/>
      <queryTableField id="34" name="Detil Jenis Belanja" tableColumnId="34"/>
      <queryTableField id="35" name="Status Akun" tableColumnId="35"/>
      <queryTableField id="36" name="Status Covid" tableColumnId="36"/>
      <queryTableField id="37" name="Es2" tableColumnId="37"/>
      <queryTableField id="38" name="Koordinator" tableColumnId="38"/>
      <queryTableField id="39" name="Subkoordinator"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5" xr10:uid="{D9EADB12-053D-4AF9-A065-94ABE055383B}" sourceName="[FA_Detil_16_SP2D].[Es2]">
  <pivotTables>
    <pivotTable tabId="153" name="pvt_SP2DPusdik"/>
  </pivotTables>
  <data>
    <olap pivotCacheId="953261681">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51" xr10:uid="{DC3CF410-22B0-420F-BE9F-1EC9752E81F2}" sourceName="[FA_Detil_16_SP2D].[Es2]">
  <pivotTables>
    <pivotTable tabId="157" name="PivotTable3"/>
  </pivotTables>
  <data>
    <olap pivotCacheId="523547222">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511" xr10:uid="{C01C154E-1ED9-4352-A122-7DA605F4B21D}" sourceName="[FA_Detil_16_SP2D].[Es2]">
  <pivotTables>
    <pivotTable tabId="158" name="PivotTable3"/>
  </pivotTables>
  <data>
    <olap pivotCacheId="922201655">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 xr10:uid="{BF7759FE-D918-42E6-951D-410FD6DB3B60}" sourceName="[FA_Detil_16_SP2D].[Es2]">
  <pivotTables>
    <pivotTable tabId="167" name="pvtSP2D_Koord_SPP"/>
  </pivotTables>
  <data>
    <olap pivotCacheId="772202602">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52" xr10:uid="{68BDB438-59D1-4165-A407-A7983A9B22DA}" sourceName="[FA_Detil_16_SP2D].[Es2]">
  <pivotTables>
    <pivotTable tabId="170" name="PivotTable3"/>
  </pivotTables>
  <data>
    <olap pivotCacheId="698009696">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1" xr10:uid="{184F26C1-31B0-492F-85A2-111A5F9DE7D0}" sourceName="[FA_Detil_16_SP2D].[Es2]">
  <pivotTables>
    <pivotTable tabId="172" name="pvt_SP2D_Es2"/>
  </pivotTables>
  <data>
    <olap pivotCacheId="1585875753">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2" xr10:uid="{51EB3E56-269E-48DD-AE1B-A774CB23D4E1}" sourceName="[FA_Detil_16_SP2D].[Es2]">
  <pivotTables>
    <pivotTable tabId="173" name="PivotTable3"/>
  </pivotTables>
  <data>
    <olap pivotCacheId="846309840">
      <levels count="2">
        <level uniqueName="[FA_Detil_16_SP2D].[Es2].[(All)]" sourceCaption="(All)" count="0"/>
        <level uniqueName="[FA_Detil_16_SP2D].[Es2].[Es2]" sourceCaption="Es2" count="3">
          <ranges>
            <range startItem="0">
              <i n="[FA_Detil_16_SP2D].[Es2].&amp;[Pusat Pelatihan dan Penyuluhan KP]" c="Pusat Pelatihan dan Penyuluhan KP"/>
              <i n="[FA_Detil_16_SP2D].[Es2].&amp;[Pusat Pendidikan KP]" c="Pusat Pendidikan KP"/>
              <i n="[FA_Detil_16_SP2D].[Es2].&amp;[Sekretariat BRSDM KP]" c="Sekretariat BRSDM KP"/>
            </range>
          </ranges>
        </level>
      </levels>
      <selections count="1">
        <selection n="[FA_Detil_16_SP2D].[Es2].&amp;[Pusat Pendidikan KP]"/>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5" xr10:uid="{E40AF1DE-A3AB-47B4-8D0B-1EFD96CB094D}" cache="Slicer_Es25" caption="Es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xr10:uid="{7E5C9185-591E-4B61-B0BC-5A9DC2B275EE}" cache="Slicer_Es2" caption="Es2" showCaption="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1" xr10:uid="{2069C530-64B2-482C-9841-3DC38C92C5AF}" cache="Slicer_Es21" caption="Es2" showCaption="0"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8" xr10:uid="{C504B86B-602E-4041-A442-166AE254397E}" cache="Slicer_Es252" caption="Es2"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6" xr10:uid="{82EBECD1-EEA1-435C-9F2E-7BE20DA58DB5}" cache="Slicer_Es251" caption="Es2"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7" xr10:uid="{9AEA46E8-58E3-4EAB-956A-AF5589C55E40}" cache="Slicer_Es2511" caption="Es2"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2" xr10:uid="{624F3D74-6FCF-46D8-AEB3-335EF2D6BDFF}" cache="Slicer_Es22" caption="Es2" columnCount="3" showCaption="0"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7E623AD-F266-4AAA-ACC5-BBDDD7F79B42}" name="UnitKerja" displayName="UnitKerja" ref="C1:C2" totalsRowShown="0" headerRowDxfId="1384" dataDxfId="1383">
  <tableColumns count="1">
    <tableColumn id="1" xr3:uid="{3DC11DFD-648F-41C1-895E-975AD99ABB3D}" name="Unit Kerja" dataDxfId="13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622D3A-171E-4E0D-A73E-2DBC96105764}" name="FA_SP2D" displayName="FA_SP2D" ref="A1:AN1315" tableType="queryTable" totalsRowShown="0">
  <autoFilter ref="A1:AN1315" xr:uid="{9D622D3A-171E-4E0D-A73E-2DBC96105764}"/>
  <tableColumns count="40">
    <tableColumn id="1" xr3:uid="{F290ED86-C67C-4699-97ED-466894C7498B}" uniqueName="1" name="BA" queryTableFieldId="1" dataDxfId="967"/>
    <tableColumn id="2" xr3:uid="{866D2B9B-1D45-4A7C-A2DC-815708F82F0D}" uniqueName="2" name="Nama BA" queryTableFieldId="2" dataDxfId="966"/>
    <tableColumn id="3" xr3:uid="{DF40513B-AE9C-4125-AE75-C78E88564C94}" uniqueName="3" name="Es1" queryTableFieldId="3" dataDxfId="965"/>
    <tableColumn id="4" xr3:uid="{BC59338F-F99F-4F09-8683-99B6142E1E72}" uniqueName="4" name="Nama Es1" queryTableFieldId="4" dataDxfId="964"/>
    <tableColumn id="5" xr3:uid="{89CE877F-EF40-4B85-A661-FA6FE7D4677D}" uniqueName="5" name="Kode Satker" queryTableFieldId="5" dataDxfId="963"/>
    <tableColumn id="6" xr3:uid="{211DDB33-8D7B-4F3D-BE88-DCCE99E2B657}" uniqueName="6" name="Nama Satker" queryTableFieldId="6" dataDxfId="962"/>
    <tableColumn id="7" xr3:uid="{807629E7-DFA1-4E7C-8CAB-A0D09BA3D083}" uniqueName="7" name="Kode Program" queryTableFieldId="7" dataDxfId="961"/>
    <tableColumn id="8" xr3:uid="{3CC086E4-F662-4987-A5AE-5A019937A5A3}" uniqueName="8" name="Nama Program" queryTableFieldId="8" dataDxfId="960"/>
    <tableColumn id="9" xr3:uid="{30CA0275-A761-4459-89D7-96E271C3BADB}" uniqueName="9" name="Kode Kegiatan" queryTableFieldId="9" dataDxfId="959"/>
    <tableColumn id="10" xr3:uid="{E8DFE091-3C59-42E6-BD54-CAC7BBABD3B2}" uniqueName="10" name="Nama Kegiatan" queryTableFieldId="10" dataDxfId="958"/>
    <tableColumn id="11" xr3:uid="{8C3FE73C-35A5-4032-8819-9FDCF38AEA3B}" uniqueName="11" name="Kode KRO" queryTableFieldId="11" dataDxfId="957"/>
    <tableColumn id="12" xr3:uid="{21444851-4399-458C-8C73-91170CB855EB}" uniqueName="12" name="Nama KRO" queryTableFieldId="12" dataDxfId="956"/>
    <tableColumn id="13" xr3:uid="{BCB4C7B3-7BCB-4F3A-9F4D-D5F409B88607}" uniqueName="13" name="Kode RO" queryTableFieldId="13" dataDxfId="955"/>
    <tableColumn id="14" xr3:uid="{B03BB91B-FBDE-4563-BD15-92C51112AA8D}" uniqueName="14" name="Nama RO" queryTableFieldId="14" dataDxfId="954"/>
    <tableColumn id="15" xr3:uid="{21FC5C35-1B3C-4C45-B148-1E514686E8B2}" uniqueName="15" name="Kode Komponen" queryTableFieldId="15" dataDxfId="953"/>
    <tableColumn id="16" xr3:uid="{4AFE3DB2-3444-43FF-BAA6-B83452B64132}" uniqueName="16" name="Nama Komponen" queryTableFieldId="16" dataDxfId="952"/>
    <tableColumn id="17" xr3:uid="{3D9DE90D-C70B-4BBF-98C2-3D41A367E22F}" uniqueName="17" name="Kode Subkomponen" queryTableFieldId="17" dataDxfId="951"/>
    <tableColumn id="18" xr3:uid="{BAB38743-2B7F-4C45-BE74-FA05C761CEC2}" uniqueName="18" name="Nama Subkomponen" queryTableFieldId="18" dataDxfId="950"/>
    <tableColumn id="19" xr3:uid="{48121E1E-3FFF-4967-9B14-233564D0542E}" uniqueName="19" name="Kode Akun" queryTableFieldId="19" dataDxfId="949"/>
    <tableColumn id="20" xr3:uid="{DA734205-2627-458D-A700-7CA87D676C3F}" uniqueName="20" name="Nama Akun" queryTableFieldId="20" dataDxfId="948"/>
    <tableColumn id="21" xr3:uid="{3D95BE9E-201F-4BE6-91A4-28D6B7887358}" uniqueName="21" name="Detil" queryTableFieldId="21" dataDxfId="947"/>
    <tableColumn id="22" xr3:uid="{7926EA38-AD28-46F5-A867-AC52B854DE66}" uniqueName="22" name="Pagu Revisi" queryTableFieldId="22"/>
    <tableColumn id="23" xr3:uid="{E8BCFBCF-2F81-41F9-81EE-4695EC855A73}" uniqueName="23" name="Lock Pagu" queryTableFieldId="23"/>
    <tableColumn id="24" xr3:uid="{0A64E798-CAD5-4DAB-9AE1-F8EE9857EA50}" uniqueName="24" name="Periode Lalu" queryTableFieldId="24"/>
    <tableColumn id="25" xr3:uid="{EF581575-19D6-48E4-A7C2-B999F0A5C37D}" uniqueName="25" name="Periode Ini" queryTableFieldId="25"/>
    <tableColumn id="26" xr3:uid="{D8E50461-3F87-4B02-974E-D1D2A91CFF0D}" uniqueName="26" name="S.d Periode" queryTableFieldId="26"/>
    <tableColumn id="27" xr3:uid="{3354546E-5657-4214-944E-8EB5503AAF6B}" uniqueName="27" name="% Realisasi" queryTableFieldId="27"/>
    <tableColumn id="28" xr3:uid="{F6F1182E-8FDA-4E61-B4BB-B2B43E40E64C}" uniqueName="28" name="Sisa" queryTableFieldId="28"/>
    <tableColumn id="29" xr3:uid="{DD3C3F73-CEDD-4932-A01E-61EFBF090620}" uniqueName="29" name="MAK Subkomponen" queryTableFieldId="29" dataDxfId="946"/>
    <tableColumn id="30" xr3:uid="{E5DF5631-8DA0-4B5B-AB61-95BA2C6D2C8B}" uniqueName="30" name="MAK AKUN" queryTableFieldId="30" dataDxfId="945"/>
    <tableColumn id="31" xr3:uid="{0A4973F1-F6AA-4DA8-BA0B-2E5BEC471D4A}" uniqueName="31" name="MAK" queryTableFieldId="31" dataDxfId="944"/>
    <tableColumn id="32" xr3:uid="{83999DEB-E6D2-45C5-BDC9-6CF6311CC690}" uniqueName="32" name="NoItem" queryTableFieldId="32" dataDxfId="943"/>
    <tableColumn id="40" xr3:uid="{008808F7-AADC-4C55-9BA3-7EA3D8034EFD}" uniqueName="40" name="Index" queryTableFieldId="40" dataDxfId="942"/>
    <tableColumn id="33" xr3:uid="{575AC7F6-0AE0-474C-BC5C-ED5FDCB03E42}" uniqueName="33" name="Jenis Belanja" queryTableFieldId="33" dataDxfId="941"/>
    <tableColumn id="34" xr3:uid="{9E39FFC0-C93D-4663-8650-89E24F91259A}" uniqueName="34" name="Detil Jenis Belanja" queryTableFieldId="34" dataDxfId="940"/>
    <tableColumn id="35" xr3:uid="{3FD982BD-26B7-4173-AE8E-43F1CFE4F575}" uniqueName="35" name="Status Akun" queryTableFieldId="35" dataDxfId="939"/>
    <tableColumn id="36" xr3:uid="{DB7BCDD1-BDA5-4E41-BD82-3900AC99D221}" uniqueName="36" name="Status Covid" queryTableFieldId="36" dataDxfId="938"/>
    <tableColumn id="37" xr3:uid="{854CA9CB-E5E9-4998-8590-1D9CF0A62671}" uniqueName="37" name="Es2" queryTableFieldId="37" dataDxfId="937"/>
    <tableColumn id="38" xr3:uid="{7B26BDE4-E831-4BF0-BC8E-6167955C1394}" uniqueName="38" name="Koordinator" queryTableFieldId="38" dataDxfId="936"/>
    <tableColumn id="39" xr3:uid="{F12F2B9B-3D19-4680-896A-D3FB144F3743}" uniqueName="39" name="Subkoordinator" queryTableFieldId="39" dataDxfId="9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62352B7-DD42-48E6-854B-6B548F0E3B6B}" name="Table28" displayName="Table28" ref="A1:X605" totalsRowShown="0" headerRowDxfId="934" tableBorderDxfId="933">
  <autoFilter ref="A1:X605" xr:uid="{E62352B7-DD42-48E6-854B-6B548F0E3B6B}">
    <filterColumn colId="21">
      <filters>
        <filter val="Pusat Pendidikan KP"/>
      </filters>
    </filterColumn>
  </autoFilter>
  <tableColumns count="24">
    <tableColumn id="1" xr3:uid="{0F2F2009-BB99-472E-A48E-F2E1BD7EE46E}" name="BA"/>
    <tableColumn id="2" xr3:uid="{E36A59B7-A624-4400-B282-002C7ADEA82E}" name="Nama BA"/>
    <tableColumn id="3" xr3:uid="{CD99580E-B5DF-44C3-90B6-945F84608F8C}" name="Es1"/>
    <tableColumn id="4" xr3:uid="{2FD1C754-9B12-4AAE-8BF5-1B4487808BAF}" name="Nama Es1"/>
    <tableColumn id="5" xr3:uid="{F2F3E3C7-52A6-466C-A388-B4B0DB57AD96}" name="Kode Satker"/>
    <tableColumn id="6" xr3:uid="{F14C9267-63F1-45DE-8D88-66AD6C4BB2C7}" name="Nama Satker"/>
    <tableColumn id="7" xr3:uid="{478A9124-6D17-47CE-956E-320B3879244B}" name="Kode Program"/>
    <tableColumn id="8" xr3:uid="{49A29FC6-2816-4A86-897A-DF8B2CECF469}" name="Nama Program"/>
    <tableColumn id="9" xr3:uid="{617493CC-ACA1-4E54-B3DD-2A4D191B747E}" name="Kode Kegiatan"/>
    <tableColumn id="10" xr3:uid="{FBB1A79D-4A90-4E6B-9F36-C77E2B570371}" name="Nama Kegiatan"/>
    <tableColumn id="11" xr3:uid="{6DF4E240-6788-415D-9E06-DD81FD4648ED}" name="Kode KRO"/>
    <tableColumn id="12" xr3:uid="{42D943B5-9774-42DC-9C0C-F5BEC3581C9E}" name="Nama KRO"/>
    <tableColumn id="13" xr3:uid="{1E791649-82CC-40BF-82E9-204038F17784}" name="Kode RO"/>
    <tableColumn id="14" xr3:uid="{BC9B66A4-E58A-4E73-8A9F-232FE68600B0}" name="Nama RO"/>
    <tableColumn id="15" xr3:uid="{0B13D380-3086-4DEE-B492-A642C2CC92E2}" name="Kode Komponen"/>
    <tableColumn id="16" xr3:uid="{E0A2CEF3-B63E-4875-AC54-A0B07F440400}" name="Nama Komponen"/>
    <tableColumn id="17" xr3:uid="{8181B9AA-B89C-4C4B-B5BA-03AFEDE280AE}" name="Kode Subkomponen"/>
    <tableColumn id="18" xr3:uid="{F5E18BEB-6BBB-458C-BCAD-EEE1E07748DD}" name="Nama Subkomponen"/>
    <tableColumn id="19" xr3:uid="{5211CD74-0C5E-4D9B-9DEA-A017D1C63942}" name="Kode Akun"/>
    <tableColumn id="20" xr3:uid="{610AD419-79C3-4282-A80B-5EAE6D614EB5}" name="Nama Akun"/>
    <tableColumn id="21" xr3:uid="{EEBE4E3D-07D1-44AA-A91C-72883BE48AFA}" name="MAK Akun" dataDxfId="932">
      <calculatedColumnFormula>_xlfn.TEXTJOIN(".",TRUE,G2,I2,K2,M2,O2,Q2,S2)</calculatedColumnFormula>
    </tableColumn>
    <tableColumn id="22" xr3:uid="{24F0E653-7B23-4AB0-808D-F5A6787EFDF4}" name="Es2" dataDxfId="931"/>
    <tableColumn id="23" xr3:uid="{1DFD3A97-5201-40D6-B00D-3E5118F4E663}" name="Koordinator" dataDxfId="930"/>
    <tableColumn id="24" xr3:uid="{A273E1B8-A4C6-4601-81BD-0565840CA0D0}" name="Subkoordinator" dataDxfId="92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ontrol" Target="../activeX/activeX3.xml"/><Relationship Id="rId5" Type="http://schemas.openxmlformats.org/officeDocument/2006/relationships/control" Target="../activeX/activeX2.xml"/><Relationship Id="rId4" Type="http://schemas.openxmlformats.org/officeDocument/2006/relationships/image" Target="../media/image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5" Type="http://schemas.microsoft.com/office/2007/relationships/slicer" Target="../slicers/slicer5.xml"/><Relationship Id="rId4"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5" Type="http://schemas.microsoft.com/office/2007/relationships/slicer" Target="../slicers/slicer6.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3E024-2751-4423-AC72-C365663BB9E6}">
  <sheetPr codeName="shSettingDB"/>
  <dimension ref="A1:E21"/>
  <sheetViews>
    <sheetView showGridLines="0" workbookViewId="0">
      <selection activeCell="B23" sqref="B23"/>
    </sheetView>
  </sheetViews>
  <sheetFormatPr defaultColWidth="8.77734375" defaultRowHeight="14.4" x14ac:dyDescent="0.3"/>
  <cols>
    <col min="1" max="1" width="27" style="11" customWidth="1"/>
    <col min="2" max="2" width="82.5546875" style="11" bestFit="1" customWidth="1"/>
    <col min="3" max="3" width="45.77734375" style="12" customWidth="1"/>
    <col min="4" max="4" width="10.21875" style="11" bestFit="1" customWidth="1"/>
    <col min="5" max="5" width="10.5546875" style="11" bestFit="1" customWidth="1"/>
    <col min="6" max="16384" width="8.77734375" style="11"/>
  </cols>
  <sheetData>
    <row r="1" spans="1:4" ht="18" x14ac:dyDescent="0.3">
      <c r="C1" s="46" t="s">
        <v>1441</v>
      </c>
    </row>
    <row r="2" spans="1:4" ht="18" x14ac:dyDescent="0.3">
      <c r="C2" s="18" t="s">
        <v>123</v>
      </c>
    </row>
    <row r="4" spans="1:4" s="18" customFormat="1" ht="18" x14ac:dyDescent="0.3">
      <c r="A4" s="17" t="s">
        <v>1195</v>
      </c>
      <c r="B4" s="17" t="s">
        <v>1196</v>
      </c>
      <c r="C4" s="194" t="s">
        <v>1205</v>
      </c>
      <c r="D4" s="195"/>
    </row>
    <row r="5" spans="1:4" s="29" customFormat="1" ht="13.8" x14ac:dyDescent="0.3">
      <c r="A5" s="28" t="s">
        <v>1208</v>
      </c>
      <c r="B5" s="28" t="str" cm="1">
        <f t="array" aca="1" ref="B5" ca="1">LEFT(CELL("filename",$A$4),FIND("[",CELL("filename",$A$4),1)-1)&amp;$A$4</f>
        <v>D:\BACK\PUSDIK\2023\Github\TA.2023\DATABASE</v>
      </c>
      <c r="C5" s="190" t="s">
        <v>1211</v>
      </c>
      <c r="D5" s="191"/>
    </row>
    <row r="6" spans="1:4" s="29" customFormat="1" ht="13.8" x14ac:dyDescent="0.3">
      <c r="A6" s="28" t="s">
        <v>1209</v>
      </c>
      <c r="B6" s="28" t="str" cm="1">
        <f t="array" aca="1" ref="B6" ca="1">LEFT(CELL("filename",$A$4),FIND("[",CELL("filename",$A$4),1)-1)&amp;$A$4</f>
        <v>D:\BACK\PUSDIK\2023\Github\TA.2023\DATABASE</v>
      </c>
      <c r="C6" s="190" t="s">
        <v>1206</v>
      </c>
      <c r="D6" s="191"/>
    </row>
    <row r="7" spans="1:4" s="29" customFormat="1" ht="13.8" x14ac:dyDescent="0.3">
      <c r="A7" s="28" t="s">
        <v>1210</v>
      </c>
      <c r="B7" s="28" t="str" cm="1">
        <f t="array" aca="1" ref="B7" ca="1">LEFT(CELL("filename",$A$4),FIND("[",CELL("filename",$A$4),1)-1)&amp;$A$4</f>
        <v>D:\BACK\PUSDIK\2023\Github\TA.2023\DATABASE</v>
      </c>
      <c r="C7" s="190" t="s">
        <v>1207</v>
      </c>
      <c r="D7" s="191"/>
    </row>
    <row r="8" spans="1:4" s="29" customFormat="1" ht="13.8" x14ac:dyDescent="0.3">
      <c r="A8" s="28" t="s">
        <v>1212</v>
      </c>
      <c r="B8" s="28" t="str" cm="1">
        <f t="array" aca="1" ref="B8" ca="1">LEFT(CELL("filename",$A$4),FIND("[",CELL("filename",$A$4),1)-1)&amp;$A$4</f>
        <v>D:\BACK\PUSDIK\2023\Github\TA.2023\DATABASE</v>
      </c>
      <c r="C8" s="190" t="s">
        <v>1213</v>
      </c>
      <c r="D8" s="191"/>
    </row>
    <row r="9" spans="1:4" s="29" customFormat="1" ht="36" customHeight="1" x14ac:dyDescent="0.3">
      <c r="A9" s="30" t="s">
        <v>1214</v>
      </c>
      <c r="B9" s="28" t="str" cm="1">
        <f t="array" aca="1" ref="B9" ca="1">LEFT(CELL("filename",$A$4),FIND("[",CELL("filename",$A$4),1)-1)&amp;$A$4</f>
        <v>D:\BACK\PUSDIK\2023\Github\TA.2023\DATABASE</v>
      </c>
      <c r="C9" s="190" t="s">
        <v>1215</v>
      </c>
      <c r="D9" s="191"/>
    </row>
    <row r="10" spans="1:4" s="29" customFormat="1" ht="36" customHeight="1" x14ac:dyDescent="0.3">
      <c r="A10" s="28" t="s">
        <v>1219</v>
      </c>
      <c r="B10" s="28" t="str" cm="1">
        <f t="array" aca="1" ref="B10" ca="1">LEFT(CELL("filename",$A$4),FIND("[",CELL("filename",$A$4),1)-1)&amp;$A$4</f>
        <v>D:\BACK\PUSDIK\2023\Github\TA.2023\DATABASE</v>
      </c>
      <c r="C10" s="31" t="s">
        <v>1220</v>
      </c>
      <c r="D10" s="32"/>
    </row>
    <row r="11" spans="1:4" s="19" customFormat="1" ht="21" customHeight="1" x14ac:dyDescent="0.3">
      <c r="C11" s="198" t="str">
        <f ca="1">"Realisasi SAKTI s.d " &amp;TglRealisasi</f>
        <v>Realisasi SAKTI s.d  09 Februari 2023, Pukul 15:39 WIB</v>
      </c>
      <c r="D11" s="198"/>
    </row>
    <row r="12" spans="1:4" ht="14.4" customHeight="1" x14ac:dyDescent="0.3">
      <c r="C12" s="199"/>
      <c r="D12" s="199"/>
    </row>
    <row r="13" spans="1:4" s="19" customFormat="1" ht="18" customHeight="1" x14ac:dyDescent="0.3">
      <c r="A13" s="11"/>
      <c r="B13" s="11"/>
      <c r="C13" s="189"/>
      <c r="D13" s="189"/>
    </row>
    <row r="14" spans="1:4" s="19" customFormat="1" ht="18" customHeight="1" x14ac:dyDescent="0.3">
      <c r="A14" s="20" t="s">
        <v>1198</v>
      </c>
      <c r="B14" s="21" t="s">
        <v>1439</v>
      </c>
      <c r="C14" s="196" t="str">
        <f>ROUND('Realisasi SP2D'!$K$28,2) &amp; "%"</f>
        <v>3,81%</v>
      </c>
      <c r="D14" s="197"/>
    </row>
    <row r="15" spans="1:4" s="19" customFormat="1" ht="18" x14ac:dyDescent="0.3">
      <c r="A15" s="20" t="s">
        <v>1217</v>
      </c>
      <c r="B15" s="24" t="str">
        <f ca="1">TEXT(NOW(),"[$-id-ID] dd mmmm yyyy, Pukul hh:mm")&amp; " WIB"</f>
        <v xml:space="preserve"> 09 Februari 2023, Pukul 15:39 WIB</v>
      </c>
      <c r="C15" s="192"/>
      <c r="D15" s="193"/>
    </row>
    <row r="16" spans="1:4" ht="18" x14ac:dyDescent="0.3">
      <c r="A16" s="20" t="s">
        <v>1216</v>
      </c>
      <c r="B16" s="23" t="str" cm="1">
        <f t="array" aca="1" ref="B16" ca="1">LEFT(CELL("filename",$A$4),FIND("[",CELL("filename",$A$4),1)-1)&amp;$A$15</f>
        <v>D:\BACK\PUSDIK\2023\Github\TA.2023\Realisasi Pusdik</v>
      </c>
      <c r="C16" s="26"/>
      <c r="D16" s="27"/>
    </row>
    <row r="18" spans="2:5" x14ac:dyDescent="0.3">
      <c r="B18" s="22"/>
    </row>
    <row r="21" spans="2:5" x14ac:dyDescent="0.3">
      <c r="E21" s="22"/>
    </row>
  </sheetData>
  <mergeCells count="9">
    <mergeCell ref="C9:D9"/>
    <mergeCell ref="C15:D15"/>
    <mergeCell ref="C4:D4"/>
    <mergeCell ref="C5:D5"/>
    <mergeCell ref="C6:D6"/>
    <mergeCell ref="C7:D7"/>
    <mergeCell ref="C8:D8"/>
    <mergeCell ref="C14:D14"/>
    <mergeCell ref="C11:D12"/>
  </mergeCells>
  <dataValidations disablePrompts="1" count="2">
    <dataValidation type="list" allowBlank="1" showInputMessage="1" showErrorMessage="1" sqref="A15" xr:uid="{7292253C-03A1-4E41-9FE7-3F4DFD1DC02C}">
      <formula1>"Realisasi Pusdik,Realisasi Pusdik OK"</formula1>
    </dataValidation>
    <dataValidation type="list" allowBlank="1" showInputMessage="1" showErrorMessage="1" sqref="C2" xr:uid="{190AA6E1-05B2-4CF3-AF97-0450B3E9B249}">
      <formula1>INDIRECT("Eselon2[Eselon2]")</formula1>
    </dataValidation>
  </dataValidations>
  <pageMargins left="0.7" right="0.7" top="0.75" bottom="0.75" header="0.3" footer="0.3"/>
  <pageSetup paperSize="9" orientation="landscape"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457EE-B0C6-4290-9488-F5A2CFFCCABD}">
  <sheetPr codeName="Sheet1"/>
  <dimension ref="A1:D16"/>
  <sheetViews>
    <sheetView showGridLines="0" workbookViewId="0">
      <selection activeCell="B21" sqref="B21"/>
    </sheetView>
  </sheetViews>
  <sheetFormatPr defaultRowHeight="13.8" x14ac:dyDescent="0.25"/>
  <cols>
    <col min="1" max="1" width="8.88671875" style="286"/>
    <col min="2" max="2" width="77" style="289" customWidth="1"/>
    <col min="3" max="3" width="8.88671875" style="239"/>
    <col min="4" max="4" width="20.77734375" style="239" bestFit="1" customWidth="1"/>
    <col min="5" max="16384" width="8.88671875" style="239"/>
  </cols>
  <sheetData>
    <row r="1" spans="1:4" ht="17.399999999999999" x14ac:dyDescent="0.3">
      <c r="A1" s="299" t="s">
        <v>6100</v>
      </c>
    </row>
    <row r="3" spans="1:4" s="286" customFormat="1" x14ac:dyDescent="0.25">
      <c r="A3" s="295" t="s">
        <v>813</v>
      </c>
      <c r="B3" s="296" t="s">
        <v>6090</v>
      </c>
      <c r="C3" s="295" t="s">
        <v>6101</v>
      </c>
      <c r="D3" s="295" t="s">
        <v>6096</v>
      </c>
    </row>
    <row r="4" spans="1:4" s="242" customFormat="1" ht="48.6" customHeight="1" x14ac:dyDescent="0.3">
      <c r="A4" s="298">
        <v>1</v>
      </c>
      <c r="B4" s="297" t="s">
        <v>6091</v>
      </c>
      <c r="C4" s="292" t="b">
        <v>0</v>
      </c>
      <c r="D4" s="266"/>
    </row>
    <row r="5" spans="1:4" s="242" customFormat="1" ht="48.6" customHeight="1" x14ac:dyDescent="0.3">
      <c r="A5" s="298">
        <v>2</v>
      </c>
      <c r="B5" s="297" t="s">
        <v>6092</v>
      </c>
      <c r="C5" s="293" t="b">
        <v>0</v>
      </c>
      <c r="D5" s="266"/>
    </row>
    <row r="6" spans="1:4" s="242" customFormat="1" ht="48.6" customHeight="1" x14ac:dyDescent="0.3">
      <c r="A6" s="298">
        <v>3</v>
      </c>
      <c r="B6" s="297" t="s">
        <v>6093</v>
      </c>
      <c r="C6" s="293" t="b">
        <v>0</v>
      </c>
      <c r="D6" s="266"/>
    </row>
    <row r="7" spans="1:4" s="242" customFormat="1" ht="48.6" customHeight="1" x14ac:dyDescent="0.3">
      <c r="A7" s="298">
        <v>4</v>
      </c>
      <c r="B7" s="297" t="s">
        <v>6094</v>
      </c>
      <c r="C7" s="293"/>
      <c r="D7" s="266"/>
    </row>
    <row r="8" spans="1:4" s="242" customFormat="1" ht="48.6" customHeight="1" x14ac:dyDescent="0.3">
      <c r="A8" s="298">
        <v>5</v>
      </c>
      <c r="B8" s="297" t="s">
        <v>6095</v>
      </c>
      <c r="C8" s="293"/>
      <c r="D8" s="294" t="s">
        <v>6097</v>
      </c>
    </row>
    <row r="9" spans="1:4" s="242" customFormat="1" ht="48.6" customHeight="1" x14ac:dyDescent="0.3">
      <c r="A9" s="298">
        <v>6</v>
      </c>
      <c r="B9" s="297" t="s">
        <v>6098</v>
      </c>
      <c r="C9" s="293"/>
      <c r="D9" s="266"/>
    </row>
    <row r="10" spans="1:4" s="242" customFormat="1" ht="48.6" customHeight="1" x14ac:dyDescent="0.3">
      <c r="A10" s="298">
        <v>7</v>
      </c>
      <c r="B10" s="297" t="s">
        <v>6099</v>
      </c>
      <c r="C10" s="293"/>
      <c r="D10" s="266"/>
    </row>
    <row r="11" spans="1:4" s="242" customFormat="1" x14ac:dyDescent="0.3">
      <c r="A11" s="287"/>
      <c r="B11" s="290"/>
      <c r="C11" s="288"/>
    </row>
    <row r="12" spans="1:4" s="242" customFormat="1" x14ac:dyDescent="0.3">
      <c r="A12" s="287"/>
      <c r="B12" s="290"/>
      <c r="C12" s="288"/>
    </row>
    <row r="13" spans="1:4" s="242" customFormat="1" x14ac:dyDescent="0.3">
      <c r="A13" s="287"/>
      <c r="B13" s="290"/>
      <c r="C13" s="288"/>
    </row>
    <row r="14" spans="1:4" s="242" customFormat="1" x14ac:dyDescent="0.3">
      <c r="A14" s="287"/>
      <c r="B14" s="290"/>
      <c r="C14" s="288"/>
    </row>
    <row r="15" spans="1:4" s="242" customFormat="1" x14ac:dyDescent="0.3">
      <c r="A15" s="287"/>
      <c r="B15" s="290"/>
      <c r="C15" s="288"/>
    </row>
    <row r="16" spans="1:4" s="242" customFormat="1" x14ac:dyDescent="0.3">
      <c r="A16" s="287"/>
      <c r="B16" s="291"/>
    </row>
  </sheetData>
  <phoneticPr fontId="12" type="noConversion"/>
  <hyperlinks>
    <hyperlink ref="B4" location="'Realisasi SP2D'!A1" display="Pagu dan Realisasi SP2D Per Koord, Subkoord, Per Jenis Belanja, Covid-19" xr:uid="{5C4BBEC6-23D3-47D0-BE9A-8CC19B721F6A}"/>
    <hyperlink ref="B5" location="'Pvt SP2D Pusdik'!A1" display="Pagu dan Realisasi SP2D Berdasarkan Laporan FA Detil 16 Segmen (s.d Level Detil)" xr:uid="{7DBA1030-AE2B-490D-A5FC-31A5721B6ACC}"/>
    <hyperlink ref="B6" location="'Realisasi SP2D + Koord + SPP'!A1" display="Pagu dan Realisasi SP2D Berdasarkan Laporan FA Detil 16 Segmen (s.d Level Detil) + Rincian SPP" xr:uid="{674584C3-7156-4821-866C-7E5C37C83924}"/>
    <hyperlink ref="B7" location="'Pvt SP2D Pusdik Lalu dan Ini'!A1" display="Pagu dan Realisasi SP2D Berdasarkan Laporan FA Detil 16 Segmen (s.d Level Detil) + Periode Lalu s.d Periode Ini" xr:uid="{99F9E398-8BF9-4461-A4D0-845C4BEA2C2D}"/>
    <hyperlink ref="B8" location="'SP2D Per Subkoord (Buat Kabag)'!A1" display="Pagu dan Realisasi SP2D Berdasarkan Laporan FA Detil 16 Segmen (s.d Level Sub Komponen)" xr:uid="{5B62C89D-46A2-4A5E-B32F-141B10254693}"/>
    <hyperlink ref="B9" location="'Realisasi SPP'!A1" display="Rincian Data SPP" xr:uid="{FC136133-2CB7-4E32-8064-56F976FE546C}"/>
    <hyperlink ref="B10" location="dbSP2D!A1" display="Database SP2D (download dari Laporan FA Detil 16 Segmen - SP2D)" xr:uid="{EC10A791-F36F-4C2D-BE82-52F87D40D186}"/>
  </hyperlinks>
  <pageMargins left="0.7" right="0.7" top="0.75" bottom="0.75" header="0.3" footer="0.3"/>
  <drawing r:id="rId1"/>
  <legacyDrawing r:id="rId2"/>
  <controls>
    <mc:AlternateContent xmlns:mc="http://schemas.openxmlformats.org/markup-compatibility/2006">
      <mc:Choice Requires="x14">
        <control shapeId="221187" r:id="rId3" name="CheckBox3">
          <controlPr defaultSize="0" autoLine="0" linkedCell="C6" r:id="rId4">
            <anchor moveWithCells="1">
              <from>
                <xdr:col>2</xdr:col>
                <xdr:colOff>198120</xdr:colOff>
                <xdr:row>5</xdr:row>
                <xdr:rowOff>53340</xdr:rowOff>
              </from>
              <to>
                <xdr:col>2</xdr:col>
                <xdr:colOff>518160</xdr:colOff>
                <xdr:row>5</xdr:row>
                <xdr:rowOff>312420</xdr:rowOff>
              </to>
            </anchor>
          </controlPr>
        </control>
      </mc:Choice>
      <mc:Fallback>
        <control shapeId="221187" r:id="rId3" name="CheckBox3"/>
      </mc:Fallback>
    </mc:AlternateContent>
    <mc:AlternateContent xmlns:mc="http://schemas.openxmlformats.org/markup-compatibility/2006">
      <mc:Choice Requires="x14">
        <control shapeId="221186" r:id="rId5" name="CheckBox2">
          <controlPr defaultSize="0" autoLine="0" linkedCell="C5" r:id="rId4">
            <anchor moveWithCells="1">
              <from>
                <xdr:col>2</xdr:col>
                <xdr:colOff>205740</xdr:colOff>
                <xdr:row>4</xdr:row>
                <xdr:rowOff>30480</xdr:rowOff>
              </from>
              <to>
                <xdr:col>2</xdr:col>
                <xdr:colOff>525780</xdr:colOff>
                <xdr:row>4</xdr:row>
                <xdr:rowOff>289560</xdr:rowOff>
              </to>
            </anchor>
          </controlPr>
        </control>
      </mc:Choice>
      <mc:Fallback>
        <control shapeId="221186" r:id="rId5" name="CheckBox2"/>
      </mc:Fallback>
    </mc:AlternateContent>
    <mc:AlternateContent xmlns:mc="http://schemas.openxmlformats.org/markup-compatibility/2006">
      <mc:Choice Requires="x14">
        <control shapeId="221185" r:id="rId6" name="CheckBox1">
          <controlPr defaultSize="0" autoLine="0" linkedCell="C4" r:id="rId4">
            <anchor moveWithCells="1">
              <from>
                <xdr:col>2</xdr:col>
                <xdr:colOff>213360</xdr:colOff>
                <xdr:row>3</xdr:row>
                <xdr:rowOff>45720</xdr:rowOff>
              </from>
              <to>
                <xdr:col>2</xdr:col>
                <xdr:colOff>533400</xdr:colOff>
                <xdr:row>3</xdr:row>
                <xdr:rowOff>304800</xdr:rowOff>
              </to>
            </anchor>
          </controlPr>
        </control>
      </mc:Choice>
      <mc:Fallback>
        <control shapeId="221185" r:id="rId6" name="CheckBox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D6C86-33D0-4775-80B8-B60C35AF3954}">
  <sheetPr codeName="sh_RealisasiSP2D">
    <tabColor rgb="FFFFFF00"/>
    <pageSetUpPr fitToPage="1"/>
  </sheetPr>
  <dimension ref="A1:N62"/>
  <sheetViews>
    <sheetView showGridLines="0" tabSelected="1" view="pageBreakPreview" zoomScale="80" zoomScaleNormal="100" zoomScaleSheetLayoutView="80" workbookViewId="0">
      <selection activeCell="R13" sqref="R13"/>
    </sheetView>
  </sheetViews>
  <sheetFormatPr defaultRowHeight="13.2" x14ac:dyDescent="0.25"/>
  <cols>
    <col min="1" max="1" width="6.5546875" style="110" customWidth="1"/>
    <col min="2" max="2" width="16.33203125" style="110" customWidth="1"/>
    <col min="3" max="3" width="43.5546875" style="110" customWidth="1"/>
    <col min="4" max="4" width="17.21875" style="110" customWidth="1"/>
    <col min="5" max="5" width="15.44140625" style="110" bestFit="1" customWidth="1"/>
    <col min="6" max="6" width="8" style="110" customWidth="1"/>
    <col min="7" max="7" width="15.77734375" style="110" bestFit="1" customWidth="1"/>
    <col min="8" max="8" width="8" style="110" bestFit="1" customWidth="1"/>
    <col min="9" max="9" width="16.21875" style="110" customWidth="1"/>
    <col min="10" max="10" width="15.44140625" style="110" bestFit="1" customWidth="1"/>
    <col min="11" max="11" width="8" style="110" customWidth="1"/>
    <col min="12" max="12" width="15.21875" style="110" bestFit="1" customWidth="1"/>
    <col min="13" max="13" width="8" style="110" bestFit="1" customWidth="1"/>
    <col min="14" max="14" width="14.77734375" style="110" customWidth="1"/>
    <col min="15" max="16384" width="8.88671875" style="110"/>
  </cols>
  <sheetData>
    <row r="1" spans="1:14" s="1" customFormat="1" ht="18" x14ac:dyDescent="0.35">
      <c r="A1" s="201" t="s">
        <v>1440</v>
      </c>
      <c r="B1" s="201"/>
      <c r="C1" s="201"/>
      <c r="D1" s="201"/>
      <c r="E1" s="201"/>
      <c r="F1" s="201"/>
      <c r="G1" s="201"/>
      <c r="H1" s="201"/>
      <c r="I1" s="201"/>
      <c r="J1" s="201"/>
      <c r="K1" s="201"/>
      <c r="L1" s="201"/>
      <c r="M1" s="201"/>
      <c r="N1" s="201"/>
    </row>
    <row r="2" spans="1:14" s="1" customFormat="1" ht="15.6" x14ac:dyDescent="0.3">
      <c r="A2" s="200" t="str">
        <f>'Setting Database'!$B14</f>
        <v>Berdasarkan DIPA Awal, TA. 2023 (30 November 2022)</v>
      </c>
      <c r="B2" s="200"/>
      <c r="C2" s="200"/>
      <c r="D2" s="200"/>
      <c r="E2" s="200"/>
      <c r="F2" s="200"/>
      <c r="G2" s="200"/>
      <c r="H2" s="200"/>
      <c r="I2" s="200"/>
      <c r="J2" s="200"/>
      <c r="K2" s="200"/>
      <c r="L2" s="200"/>
      <c r="M2" s="200"/>
      <c r="N2" s="200"/>
    </row>
    <row r="3" spans="1:14" s="1" customFormat="1" ht="15.6" x14ac:dyDescent="0.3">
      <c r="A3" s="200" t="str">
        <f ca="1">'Setting Database'!$B15</f>
        <v xml:space="preserve"> 09 Februari 2023, Pukul 15:39 WIB</v>
      </c>
      <c r="B3" s="200"/>
      <c r="C3" s="200"/>
      <c r="D3" s="200"/>
      <c r="E3" s="200"/>
      <c r="F3" s="200"/>
      <c r="G3" s="200"/>
      <c r="H3" s="200"/>
      <c r="I3" s="200"/>
      <c r="J3" s="200"/>
      <c r="K3" s="200"/>
      <c r="L3" s="200"/>
      <c r="M3" s="200"/>
      <c r="N3" s="200"/>
    </row>
    <row r="4" spans="1:14" ht="15.6" x14ac:dyDescent="0.3">
      <c r="A4" s="111" t="s">
        <v>804</v>
      </c>
      <c r="B4" s="10"/>
      <c r="C4" s="10"/>
      <c r="D4" s="10"/>
      <c r="E4" s="10"/>
      <c r="F4" s="10"/>
      <c r="G4" s="10"/>
      <c r="H4" s="10"/>
      <c r="I4" s="10"/>
      <c r="J4" s="10"/>
      <c r="K4" s="10"/>
      <c r="L4" s="10"/>
      <c r="M4" s="10"/>
      <c r="N4" s="10"/>
    </row>
    <row r="5" spans="1:14" ht="15.6" x14ac:dyDescent="0.3">
      <c r="A5" s="112" t="s">
        <v>123</v>
      </c>
      <c r="B5" s="10"/>
      <c r="C5" s="10"/>
      <c r="D5" s="10"/>
      <c r="E5" s="10"/>
      <c r="F5" s="10"/>
      <c r="G5" s="10"/>
      <c r="H5" s="10"/>
      <c r="I5" s="10"/>
      <c r="J5" s="10"/>
      <c r="K5" s="10"/>
      <c r="L5" s="10"/>
      <c r="M5" s="10"/>
      <c r="N5" s="10"/>
    </row>
    <row r="6" spans="1:14" x14ac:dyDescent="0.25">
      <c r="A6" s="233" t="s">
        <v>813</v>
      </c>
      <c r="B6" s="235" t="s">
        <v>171</v>
      </c>
      <c r="C6" s="235" t="s">
        <v>5234</v>
      </c>
      <c r="D6" s="208" t="s">
        <v>1002</v>
      </c>
      <c r="E6" s="209"/>
      <c r="F6" s="209"/>
      <c r="G6" s="209"/>
      <c r="H6" s="210"/>
      <c r="I6" s="203" t="s">
        <v>1003</v>
      </c>
      <c r="J6" s="203"/>
      <c r="K6" s="203"/>
      <c r="L6" s="203"/>
      <c r="M6" s="203"/>
      <c r="N6" s="204" t="s">
        <v>1005</v>
      </c>
    </row>
    <row r="7" spans="1:14" x14ac:dyDescent="0.25">
      <c r="A7" s="234"/>
      <c r="B7" s="236"/>
      <c r="C7" s="236"/>
      <c r="D7" s="206" t="s">
        <v>5237</v>
      </c>
      <c r="E7" s="208" t="s">
        <v>722</v>
      </c>
      <c r="F7" s="210"/>
      <c r="G7" s="208" t="s">
        <v>723</v>
      </c>
      <c r="H7" s="210"/>
      <c r="I7" s="205" t="s">
        <v>5238</v>
      </c>
      <c r="J7" s="203" t="s">
        <v>722</v>
      </c>
      <c r="K7" s="203"/>
      <c r="L7" s="203" t="s">
        <v>723</v>
      </c>
      <c r="M7" s="203"/>
      <c r="N7" s="204"/>
    </row>
    <row r="8" spans="1:14" x14ac:dyDescent="0.25">
      <c r="A8" s="115" t="s">
        <v>2</v>
      </c>
      <c r="B8" s="237" t="s">
        <v>5235</v>
      </c>
      <c r="C8" s="238"/>
      <c r="D8" s="207"/>
      <c r="E8" s="116" t="s">
        <v>830</v>
      </c>
      <c r="F8" s="116" t="s">
        <v>721</v>
      </c>
      <c r="G8" s="116" t="s">
        <v>830</v>
      </c>
      <c r="H8" s="116" t="s">
        <v>721</v>
      </c>
      <c r="I8" s="205"/>
      <c r="J8" s="114" t="s">
        <v>830</v>
      </c>
      <c r="K8" s="114" t="s">
        <v>721</v>
      </c>
      <c r="L8" s="114" t="s">
        <v>830</v>
      </c>
      <c r="M8" s="114" t="s">
        <v>721</v>
      </c>
      <c r="N8" s="204"/>
    </row>
    <row r="9" spans="1:14" x14ac:dyDescent="0.25">
      <c r="A9" s="223">
        <v>1</v>
      </c>
      <c r="B9" s="218" t="s">
        <v>124</v>
      </c>
      <c r="C9" s="117" t="s">
        <v>125</v>
      </c>
      <c r="D9" s="118" cm="1">
        <f t="array" ref="D9">SUM(_xlfn._xlws.FILTER(FA_SP2D[Pagu Revisi],(FA_SP2D[Es2]=$A$5)*(FA_SP2D[Koordinator]=$B9)*(FA_SP2D[Subkoordinator]=$C9),0))</f>
        <v>364329000</v>
      </c>
      <c r="E9" s="118" cm="1">
        <f t="array" ref="E9">SUM(_xlfn._xlws.FILTER(FA_SP2D[S.d Periode],(FA_SP2D[Es2]=$A$5)*(FA_SP2D[Koordinator]=$B9)*(FA_SP2D[Subkoordinator]=$C9),0))</f>
        <v>9376000</v>
      </c>
      <c r="F9" s="119">
        <f>E9/D9*100</f>
        <v>2.5734981294379531</v>
      </c>
      <c r="G9" s="120">
        <f>D9-E9</f>
        <v>354953000</v>
      </c>
      <c r="H9" s="119">
        <f>G9/D9*100</f>
        <v>97.426501870562049</v>
      </c>
      <c r="I9" s="120" cm="1">
        <f t="array" ref="I9">SUM(_xlfn._xlws.FILTER(FA_SP2D[Pagu Revisi],(FA_SP2D[Es2]=$A$5)*(FA_SP2D[Koordinator]=$B9)*(FA_SP2D[Subkoordinator]=$C9),0))</f>
        <v>364329000</v>
      </c>
      <c r="J9" s="120" cm="1">
        <f t="array" ref="J9">SUM(_xlfn._xlws.FILTER(FA_SP2D[S.d Periode],(FA_SP2D[Es2]=$A$5)*(FA_SP2D[Koordinator]=$B9)*(FA_SP2D[Subkoordinator]=$C9),0))</f>
        <v>9376000</v>
      </c>
      <c r="K9" s="119">
        <f>J9/I9*100</f>
        <v>2.5734981294379531</v>
      </c>
      <c r="L9" s="120">
        <f>I9-J9</f>
        <v>354953000</v>
      </c>
      <c r="M9" s="119">
        <f>L9/I9*100</f>
        <v>97.426501870562049</v>
      </c>
      <c r="N9" s="120">
        <v>0</v>
      </c>
    </row>
    <row r="10" spans="1:14" x14ac:dyDescent="0.25">
      <c r="A10" s="224"/>
      <c r="B10" s="219"/>
      <c r="C10" s="121" t="s">
        <v>127</v>
      </c>
      <c r="D10" s="118" cm="1">
        <f t="array" ref="D10">SUM(_xlfn._xlws.FILTER(FA_SP2D[Pagu Revisi],(FA_SP2D[Es2]=$A$5)*(FA_SP2D[Koordinator]=$B9)*(FA_SP2D[Subkoordinator]=$C10),0))</f>
        <v>258356000</v>
      </c>
      <c r="E10" s="118" cm="1">
        <f t="array" ref="E10">SUM(_xlfn._xlws.FILTER(FA_SP2D[S.d Periode],(FA_SP2D[Es2]=$A$5)*(FA_SP2D[Koordinator]=$B9)*(FA_SP2D[Subkoordinator]=$C10),0))</f>
        <v>12930000</v>
      </c>
      <c r="F10" s="119">
        <f t="shared" ref="F10:F28" si="0">E10/D10*100</f>
        <v>5.0047221663131491</v>
      </c>
      <c r="G10" s="120">
        <f t="shared" ref="G10:G28" si="1">D10-E10</f>
        <v>245426000</v>
      </c>
      <c r="H10" s="119">
        <f t="shared" ref="H10:H28" si="2">G10/D10*100</f>
        <v>94.995277833686856</v>
      </c>
      <c r="I10" s="120" cm="1">
        <f t="array" ref="I10">SUM(_xlfn._xlws.FILTER(FA_SP2D[Pagu Revisi],(FA_SP2D[Es2]=$A$5)*(FA_SP2D[Koordinator]=$B9)*(FA_SP2D[Subkoordinator]=$C10),0))</f>
        <v>258356000</v>
      </c>
      <c r="J10" s="120" cm="1">
        <f t="array" ref="J10">SUM(_xlfn._xlws.FILTER(FA_SP2D[S.d Periode],(FA_SP2D[Es2]=$A$5)*(FA_SP2D[Koordinator]=$B9)*(FA_SP2D[Subkoordinator]=$C10),0))</f>
        <v>12930000</v>
      </c>
      <c r="K10" s="119">
        <f t="shared" ref="K10:K28" si="3">J10/I10*100</f>
        <v>5.0047221663131491</v>
      </c>
      <c r="L10" s="120">
        <f t="shared" ref="L10:L28" si="4">I10-J10</f>
        <v>245426000</v>
      </c>
      <c r="M10" s="119">
        <f t="shared" ref="M10:M28" si="5">L10/I10*100</f>
        <v>94.995277833686856</v>
      </c>
      <c r="N10" s="120">
        <v>0</v>
      </c>
    </row>
    <row r="11" spans="1:14" x14ac:dyDescent="0.25">
      <c r="A11" s="225"/>
      <c r="B11" s="220"/>
      <c r="C11" s="122" t="s">
        <v>1008</v>
      </c>
      <c r="D11" s="123">
        <f>SUM(D9:D10)</f>
        <v>622685000</v>
      </c>
      <c r="E11" s="123">
        <f>SUM(E9:E10)</f>
        <v>22306000</v>
      </c>
      <c r="F11" s="124">
        <f t="shared" si="0"/>
        <v>3.5822285746404683</v>
      </c>
      <c r="G11" s="123">
        <f t="shared" si="1"/>
        <v>600379000</v>
      </c>
      <c r="H11" s="124">
        <f t="shared" si="2"/>
        <v>96.417771425359533</v>
      </c>
      <c r="I11" s="123">
        <f>SUM(I9:I10)</f>
        <v>622685000</v>
      </c>
      <c r="J11" s="123">
        <f>SUM(J9:J10)</f>
        <v>22306000</v>
      </c>
      <c r="K11" s="124">
        <f t="shared" si="3"/>
        <v>3.5822285746404683</v>
      </c>
      <c r="L11" s="123">
        <f t="shared" si="4"/>
        <v>600379000</v>
      </c>
      <c r="M11" s="124">
        <f t="shared" si="5"/>
        <v>96.417771425359533</v>
      </c>
      <c r="N11" s="123">
        <v>0</v>
      </c>
    </row>
    <row r="12" spans="1:14" x14ac:dyDescent="0.25">
      <c r="A12" s="223">
        <v>2</v>
      </c>
      <c r="B12" s="218" t="s">
        <v>132</v>
      </c>
      <c r="C12" s="125" t="s">
        <v>133</v>
      </c>
      <c r="D12" s="126">
        <f>SUM(D13:D14)</f>
        <v>10084852000</v>
      </c>
      <c r="E12" s="126">
        <f>SUM(E13:E14)</f>
        <v>0</v>
      </c>
      <c r="F12" s="127">
        <f t="shared" si="0"/>
        <v>0</v>
      </c>
      <c r="G12" s="126">
        <f t="shared" si="1"/>
        <v>10084852000</v>
      </c>
      <c r="H12" s="127">
        <f t="shared" si="2"/>
        <v>100</v>
      </c>
      <c r="I12" s="126">
        <f>SUM(I13:I14)</f>
        <v>10084852000</v>
      </c>
      <c r="J12" s="126">
        <f>SUM(J13:J14)</f>
        <v>0</v>
      </c>
      <c r="K12" s="127">
        <f t="shared" si="3"/>
        <v>0</v>
      </c>
      <c r="L12" s="126">
        <f t="shared" si="4"/>
        <v>10084852000</v>
      </c>
      <c r="M12" s="127">
        <f t="shared" si="5"/>
        <v>100</v>
      </c>
      <c r="N12" s="126">
        <v>0</v>
      </c>
    </row>
    <row r="13" spans="1:14" ht="26.4" x14ac:dyDescent="0.25">
      <c r="A13" s="224"/>
      <c r="B13" s="219"/>
      <c r="C13" s="128" t="s">
        <v>5236</v>
      </c>
      <c r="D13" s="118" cm="1">
        <f t="array" ref="D13">SUM(_xlfn._xlws.FILTER(FA_SP2D[Pagu Revisi],(FA_SP2D[Es2]=$A$5)*(FA_SP2D[Koordinator]=$B12)*(FA_SP2D[Subkoordinator]=$C12),0))-D14</f>
        <v>1584852000</v>
      </c>
      <c r="E13" s="118" cm="1">
        <f t="array" ref="E13">SUM(_xlfn._xlws.FILTER(FA_SP2D[S.d Periode],(FA_SP2D[Es2]=$A$5)*(FA_SP2D[Koordinator]=$B12)*(FA_SP2D[Subkoordinator]=$C12),0))-E14</f>
        <v>0</v>
      </c>
      <c r="F13" s="129">
        <f t="shared" si="0"/>
        <v>0</v>
      </c>
      <c r="G13" s="130">
        <f t="shared" si="1"/>
        <v>1584852000</v>
      </c>
      <c r="H13" s="129">
        <f t="shared" si="2"/>
        <v>100</v>
      </c>
      <c r="I13" s="130" cm="1">
        <f t="array" ref="I13">SUM(_xlfn._xlws.FILTER(FA_SP2D[Pagu Revisi],(FA_SP2D[Es2]=$A$5)*(FA_SP2D[Koordinator]=$B12)*(FA_SP2D[Subkoordinator]=$C12),0))-I14</f>
        <v>1584852000</v>
      </c>
      <c r="J13" s="130" cm="1">
        <f t="array" ref="J13">SUM(_xlfn._xlws.FILTER(FA_SP2D[S.d Periode],(FA_SP2D[Es2]=$A$5)*(FA_SP2D[Koordinator]=$B12)*(FA_SP2D[Subkoordinator]=$C12),0))-J14</f>
        <v>0</v>
      </c>
      <c r="K13" s="129">
        <f t="shared" si="3"/>
        <v>0</v>
      </c>
      <c r="L13" s="130">
        <f t="shared" si="4"/>
        <v>1584852000</v>
      </c>
      <c r="M13" s="129">
        <f t="shared" si="5"/>
        <v>100</v>
      </c>
      <c r="N13" s="120">
        <v>0</v>
      </c>
    </row>
    <row r="14" spans="1:14" x14ac:dyDescent="0.25">
      <c r="A14" s="224"/>
      <c r="B14" s="219"/>
      <c r="C14" s="131" t="s">
        <v>10</v>
      </c>
      <c r="D14" s="118" cm="1">
        <f t="array" ref="D14">SUM(_xlfn._xlws.FILTER(FA_SP2D[Pagu Revisi],(FA_SP2D[Es2]=$A$5)*(FA_SP2D[Koordinator]=$B12)*(FA_SP2D[Subkoordinator]=$C12)*(IFERROR(SEARCH($C$14,FA_SP2D[Nama Kegiatan],1),"")&lt;&gt;""),0))</f>
        <v>8500000000</v>
      </c>
      <c r="E14" s="118" cm="1">
        <f t="array" ref="E14">SUM(_xlfn._xlws.FILTER(FA_SP2D[S.d Periode],(FA_SP2D[Es2]=$A$5)*(FA_SP2D[Koordinator]=$B12)*(FA_SP2D[Subkoordinator]=$C12)*(IFERROR(SEARCH($C$14,FA_SP2D[Nama RO],1),"")&lt;&gt;""),0))</f>
        <v>0</v>
      </c>
      <c r="F14" s="119">
        <f t="shared" si="0"/>
        <v>0</v>
      </c>
      <c r="G14" s="120">
        <f t="shared" si="1"/>
        <v>8500000000</v>
      </c>
      <c r="H14" s="119">
        <f t="shared" si="2"/>
        <v>100</v>
      </c>
      <c r="I14" s="120" cm="1">
        <f t="array" ref="I14">SUM(_xlfn._xlws.FILTER(FA_SP2D[Pagu Revisi],(FA_SP2D[Es2]=$A$5)*(FA_SP2D[Koordinator]=$B12)*(FA_SP2D[Subkoordinator]=$C12)*(IFERROR(SEARCH($C$14,FA_SP2D[Nama Kegiatan],1),"")&lt;&gt;""),0))</f>
        <v>8500000000</v>
      </c>
      <c r="J14" s="120" cm="1">
        <f t="array" ref="J14">SUM(_xlfn._xlws.FILTER(FA_SP2D[S.d Periode],(FA_SP2D[Es2]=$A$5)*(FA_SP2D[Koordinator]=$B12)*(FA_SP2D[Subkoordinator]=$C12)*(IFERROR(SEARCH($C$14,FA_SP2D[Nama RO],1),"")&lt;&gt;""),0))</f>
        <v>0</v>
      </c>
      <c r="K14" s="119">
        <f t="shared" si="3"/>
        <v>0</v>
      </c>
      <c r="L14" s="120">
        <f t="shared" si="4"/>
        <v>8500000000</v>
      </c>
      <c r="M14" s="119">
        <f t="shared" si="5"/>
        <v>100</v>
      </c>
      <c r="N14" s="120">
        <v>0</v>
      </c>
    </row>
    <row r="15" spans="1:14" x14ac:dyDescent="0.25">
      <c r="A15" s="224"/>
      <c r="B15" s="219"/>
      <c r="C15" s="125" t="s">
        <v>170</v>
      </c>
      <c r="D15" s="132" cm="1">
        <f t="array" ref="D15">SUM(_xlfn._xlws.FILTER(FA_SP2D[Pagu Revisi],(FA_SP2D[Es2]=$A$5)*(FA_SP2D[Koordinator]=$B12)*(FA_SP2D[Subkoordinator]=$C15),0))</f>
        <v>823732000</v>
      </c>
      <c r="E15" s="132" cm="1">
        <f t="array" ref="E15">SUM(_xlfn._xlws.FILTER(FA_SP2D[S.d Periode],(FA_SP2D[Es2]=$A$5)*(FA_SP2D[Koordinator]=$B12)*(FA_SP2D[Subkoordinator]=$C15),0))</f>
        <v>11070682</v>
      </c>
      <c r="F15" s="127">
        <f t="shared" si="0"/>
        <v>1.3439664842448757</v>
      </c>
      <c r="G15" s="126">
        <f t="shared" si="1"/>
        <v>812661318</v>
      </c>
      <c r="H15" s="127">
        <f t="shared" si="2"/>
        <v>98.656033515755126</v>
      </c>
      <c r="I15" s="126" cm="1">
        <f t="array" ref="I15">SUM(_xlfn._xlws.FILTER(FA_SP2D[Pagu Revisi],(FA_SP2D[Es2]=$A$5)*(FA_SP2D[Koordinator]=$B12)*(FA_SP2D[Subkoordinator]=$C15),0))</f>
        <v>823732000</v>
      </c>
      <c r="J15" s="126" cm="1">
        <f t="array" ref="J15">SUM(_xlfn._xlws.FILTER(FA_SP2D[S.d Periode],(FA_SP2D[Es2]=$A$5)*(FA_SP2D[Koordinator]=$B12)*(FA_SP2D[Subkoordinator]=$C15),0))</f>
        <v>11070682</v>
      </c>
      <c r="K15" s="127">
        <f t="shared" si="3"/>
        <v>1.3439664842448757</v>
      </c>
      <c r="L15" s="126">
        <f t="shared" si="4"/>
        <v>812661318</v>
      </c>
      <c r="M15" s="127">
        <f t="shared" si="5"/>
        <v>98.656033515755126</v>
      </c>
      <c r="N15" s="126">
        <v>0</v>
      </c>
    </row>
    <row r="16" spans="1:14" x14ac:dyDescent="0.25">
      <c r="A16" s="225"/>
      <c r="B16" s="220"/>
      <c r="C16" s="122" t="s">
        <v>1007</v>
      </c>
      <c r="D16" s="123">
        <f>SUM(D12,D15)</f>
        <v>10908584000</v>
      </c>
      <c r="E16" s="123">
        <f>SUM(E12,E15)</f>
        <v>11070682</v>
      </c>
      <c r="F16" s="124">
        <f t="shared" si="0"/>
        <v>0.10148596738128431</v>
      </c>
      <c r="G16" s="123">
        <f t="shared" si="1"/>
        <v>10897513318</v>
      </c>
      <c r="H16" s="124">
        <f t="shared" si="2"/>
        <v>99.898514032618706</v>
      </c>
      <c r="I16" s="123">
        <f>SUM(I12,I15)</f>
        <v>10908584000</v>
      </c>
      <c r="J16" s="123">
        <f>SUM(J12,J15)</f>
        <v>11070682</v>
      </c>
      <c r="K16" s="124">
        <f t="shared" si="3"/>
        <v>0.10148596738128431</v>
      </c>
      <c r="L16" s="123">
        <f t="shared" si="4"/>
        <v>10897513318</v>
      </c>
      <c r="M16" s="124">
        <f t="shared" si="5"/>
        <v>99.898514032618706</v>
      </c>
      <c r="N16" s="123">
        <v>0</v>
      </c>
    </row>
    <row r="17" spans="1:14" x14ac:dyDescent="0.25">
      <c r="A17" s="223">
        <v>3</v>
      </c>
      <c r="B17" s="218" t="s">
        <v>128</v>
      </c>
      <c r="C17" s="133" t="s">
        <v>129</v>
      </c>
      <c r="D17" s="118" cm="1">
        <f t="array" ref="D17">SUM(_xlfn._xlws.FILTER(FA_SP2D[Pagu Revisi],(FA_SP2D[Es2]=$A$5)*(FA_SP2D[Koordinator]=$B17)*(FA_SP2D[Subkoordinator]=$C17),0))</f>
        <v>525378000</v>
      </c>
      <c r="E17" s="118" cm="1">
        <f t="array" ref="E17">SUM(_xlfn._xlws.FILTER(FA_SP2D[S.d Periode],(FA_SP2D[Es2]=$A$5)*(FA_SP2D[Koordinator]=$B17)*(FA_SP2D[Subkoordinator]=$C17),0))</f>
        <v>9488700</v>
      </c>
      <c r="F17" s="119">
        <f t="shared" si="0"/>
        <v>1.8060710574100933</v>
      </c>
      <c r="G17" s="120">
        <f t="shared" si="1"/>
        <v>515889300</v>
      </c>
      <c r="H17" s="119">
        <f t="shared" si="2"/>
        <v>98.193928942589906</v>
      </c>
      <c r="I17" s="120" cm="1">
        <f t="array" ref="I17">SUM(_xlfn._xlws.FILTER(FA_SP2D[Pagu Revisi],(FA_SP2D[Es2]=$A$5)*(FA_SP2D[Koordinator]=$B17)*(FA_SP2D[Subkoordinator]=$C17),0))</f>
        <v>525378000</v>
      </c>
      <c r="J17" s="120" cm="1">
        <f t="array" ref="J17">SUM(_xlfn._xlws.FILTER(FA_SP2D[S.d Periode],(FA_SP2D[Es2]=$A$5)*(FA_SP2D[Koordinator]=$B17)*(FA_SP2D[Subkoordinator]=$C17),0))</f>
        <v>9488700</v>
      </c>
      <c r="K17" s="119">
        <f t="shared" si="3"/>
        <v>1.8060710574100933</v>
      </c>
      <c r="L17" s="120">
        <f t="shared" si="4"/>
        <v>515889300</v>
      </c>
      <c r="M17" s="119">
        <f t="shared" si="5"/>
        <v>98.193928942589906</v>
      </c>
      <c r="N17" s="120">
        <v>0</v>
      </c>
    </row>
    <row r="18" spans="1:14" x14ac:dyDescent="0.25">
      <c r="A18" s="224"/>
      <c r="B18" s="219"/>
      <c r="C18" s="133" t="s">
        <v>131</v>
      </c>
      <c r="D18" s="118" cm="1">
        <f t="array" ref="D18">SUM(_xlfn._xlws.FILTER(FA_SP2D[Pagu Revisi],(FA_SP2D[Es2]=$A$5)*(FA_SP2D[Koordinator]=$B17)*(FA_SP2D[Subkoordinator]=$C18),0))</f>
        <v>219670000</v>
      </c>
      <c r="E18" s="118" cm="1">
        <f t="array" ref="E18">SUM(_xlfn._xlws.FILTER(FA_SP2D[S.d Periode],(FA_SP2D[Es2]=$A$5)*(FA_SP2D[Koordinator]=$B17)*(FA_SP2D[Subkoordinator]=$C18),0))</f>
        <v>5437000</v>
      </c>
      <c r="F18" s="119">
        <f t="shared" si="0"/>
        <v>2.4750762507397459</v>
      </c>
      <c r="G18" s="120">
        <f t="shared" si="1"/>
        <v>214233000</v>
      </c>
      <c r="H18" s="119">
        <f t="shared" si="2"/>
        <v>97.524923749260253</v>
      </c>
      <c r="I18" s="120" cm="1">
        <f t="array" ref="I18">SUM(_xlfn._xlws.FILTER(FA_SP2D[Pagu Revisi],(FA_SP2D[Es2]=$A$5)*(FA_SP2D[Koordinator]=$B17)*(FA_SP2D[Subkoordinator]=$C18),0))</f>
        <v>219670000</v>
      </c>
      <c r="J18" s="120" cm="1">
        <f t="array" ref="J18">SUM(_xlfn._xlws.FILTER(FA_SP2D[S.d Periode],(FA_SP2D[Es2]=$A$5)*(FA_SP2D[Koordinator]=$B17)*(FA_SP2D[Subkoordinator]=$C18),0))</f>
        <v>5437000</v>
      </c>
      <c r="K18" s="119">
        <f t="shared" si="3"/>
        <v>2.4750762507397459</v>
      </c>
      <c r="L18" s="120">
        <f t="shared" si="4"/>
        <v>214233000</v>
      </c>
      <c r="M18" s="119">
        <f t="shared" si="5"/>
        <v>97.524923749260253</v>
      </c>
      <c r="N18" s="120">
        <v>0</v>
      </c>
    </row>
    <row r="19" spans="1:14" x14ac:dyDescent="0.25">
      <c r="A19" s="225"/>
      <c r="B19" s="220"/>
      <c r="C19" s="134" t="s">
        <v>1009</v>
      </c>
      <c r="D19" s="123">
        <f>SUM(D17:D18)</f>
        <v>745048000</v>
      </c>
      <c r="E19" s="123">
        <f>SUM(E17:E18)</f>
        <v>14925700</v>
      </c>
      <c r="F19" s="124">
        <f t="shared" si="0"/>
        <v>2.0033205914249819</v>
      </c>
      <c r="G19" s="123">
        <f t="shared" si="1"/>
        <v>730122300</v>
      </c>
      <c r="H19" s="124">
        <f t="shared" si="2"/>
        <v>97.996679408575019</v>
      </c>
      <c r="I19" s="123">
        <f>SUM(I17:I18)</f>
        <v>745048000</v>
      </c>
      <c r="J19" s="123">
        <f>SUM(J17:J18)</f>
        <v>14925700</v>
      </c>
      <c r="K19" s="124">
        <f t="shared" si="3"/>
        <v>2.0033205914249819</v>
      </c>
      <c r="L19" s="123">
        <f t="shared" si="4"/>
        <v>730122300</v>
      </c>
      <c r="M19" s="124">
        <f t="shared" si="5"/>
        <v>97.996679408575019</v>
      </c>
      <c r="N19" s="123">
        <v>0</v>
      </c>
    </row>
    <row r="20" spans="1:14" x14ac:dyDescent="0.25">
      <c r="A20" s="223">
        <v>4</v>
      </c>
      <c r="B20" s="226" t="s">
        <v>165</v>
      </c>
      <c r="C20" s="135" t="s">
        <v>149</v>
      </c>
      <c r="D20" s="126">
        <f>SUM(D21:D23)</f>
        <v>3525843000</v>
      </c>
      <c r="E20" s="126">
        <f>SUM(E21:E23)</f>
        <v>98252587</v>
      </c>
      <c r="F20" s="127">
        <f t="shared" si="0"/>
        <v>2.7866410103909902</v>
      </c>
      <c r="G20" s="126">
        <f t="shared" si="1"/>
        <v>3427590413</v>
      </c>
      <c r="H20" s="127">
        <f t="shared" si="2"/>
        <v>97.213358989609006</v>
      </c>
      <c r="I20" s="126">
        <f>SUM(I21:I23)</f>
        <v>3525843000</v>
      </c>
      <c r="J20" s="126">
        <f>SUM(J21:J23)</f>
        <v>98252587</v>
      </c>
      <c r="K20" s="127">
        <f t="shared" si="3"/>
        <v>2.7866410103909902</v>
      </c>
      <c r="L20" s="126">
        <f t="shared" si="4"/>
        <v>3427590413</v>
      </c>
      <c r="M20" s="127">
        <f t="shared" si="5"/>
        <v>97.213358989609006</v>
      </c>
      <c r="N20" s="126">
        <v>0</v>
      </c>
    </row>
    <row r="21" spans="1:14" x14ac:dyDescent="0.25">
      <c r="A21" s="224"/>
      <c r="B21" s="227"/>
      <c r="C21" s="131" t="s">
        <v>272</v>
      </c>
      <c r="D21" s="118" cm="1">
        <f t="array" ref="D21">SUM(_xlfn._xlws.FILTER(FA_SP2D[Pagu Revisi],(FA_SP2D[Es2]=$A$5)*(FA_SP2D[Koordinator]=$B20)*(FA_SP2D[Subkoordinator]=$C20),0))-SUM(D22:D23)</f>
        <v>870185000</v>
      </c>
      <c r="E21" s="118" cm="1">
        <f t="array" ref="E21">SUM(_xlfn._xlws.FILTER(FA_SP2D[S.d Periode],(FA_SP2D[Es2]=$A$5)*(FA_SP2D[Koordinator]=$B20)*(FA_SP2D[Subkoordinator]=$C20),0))-SUM(E22:E23)</f>
        <v>24196300</v>
      </c>
      <c r="F21" s="119">
        <f t="shared" si="0"/>
        <v>2.7805926326011137</v>
      </c>
      <c r="G21" s="120">
        <f t="shared" si="1"/>
        <v>845988700</v>
      </c>
      <c r="H21" s="119">
        <f t="shared" si="2"/>
        <v>97.219407367398887</v>
      </c>
      <c r="I21" s="120" cm="1">
        <f t="array" ref="I21">SUM(_xlfn._xlws.FILTER(FA_SP2D[Pagu Revisi],(FA_SP2D[Es2]=$A$5)*(FA_SP2D[Koordinator]=$B20)*(FA_SP2D[Subkoordinator]=$C20),0))-SUM(I22:I23)</f>
        <v>870185000</v>
      </c>
      <c r="J21" s="120" cm="1">
        <f t="array" ref="J21">SUM(_xlfn._xlws.FILTER(FA_SP2D[S.d Periode],(FA_SP2D[Es2]=$A$5)*(FA_SP2D[Koordinator]=$B20)*(FA_SP2D[Subkoordinator]=$C20),0))-SUM(J22:J23)</f>
        <v>24196300</v>
      </c>
      <c r="K21" s="119">
        <f t="shared" si="3"/>
        <v>2.7805926326011137</v>
      </c>
      <c r="L21" s="120">
        <f t="shared" si="4"/>
        <v>845988700</v>
      </c>
      <c r="M21" s="119">
        <f t="shared" si="5"/>
        <v>97.219407367398887</v>
      </c>
      <c r="N21" s="120">
        <v>0</v>
      </c>
    </row>
    <row r="22" spans="1:14" x14ac:dyDescent="0.25">
      <c r="A22" s="224"/>
      <c r="B22" s="227"/>
      <c r="C22" s="136" t="s">
        <v>8</v>
      </c>
      <c r="D22" s="118" cm="1">
        <f t="array" ref="D22">SUM(_xlfn._xlws.FILTER(FA_SP2D[Pagu Revisi],(FA_SP2D[Es2]=$A$5)*(FA_SP2D[Koordinator]=$B20)*(IFERROR(SEARCH($C$22,FA_SP2D[Nama Komponen],1),"")&lt;&gt;""),0))</f>
        <v>2195658000</v>
      </c>
      <c r="E22" s="118" cm="1">
        <f t="array" ref="E22">SUM(_xlfn._xlws.FILTER(FA_SP2D[S.d Periode],(FA_SP2D[Es2]=$A$5)*(FA_SP2D[Koordinator]=$B20)*(FA_SP2D[Subkoordinator]=$C20)*(IFERROR(SEARCH($C$22,FA_SP2D[Nama Komponen],1),"")&lt;&gt;""),0))</f>
        <v>74056287</v>
      </c>
      <c r="F22" s="119">
        <f t="shared" si="0"/>
        <v>3.3728516462946416</v>
      </c>
      <c r="G22" s="120">
        <f t="shared" si="1"/>
        <v>2121601713</v>
      </c>
      <c r="H22" s="119">
        <f t="shared" si="2"/>
        <v>96.627148353705365</v>
      </c>
      <c r="I22" s="120" cm="1">
        <f t="array" ref="I22">SUM(_xlfn._xlws.FILTER(FA_SP2D[Pagu Revisi],(FA_SP2D[Es2]=$A$5)*(FA_SP2D[Koordinator]=$B20)*(IFERROR(SEARCH($C$22,FA_SP2D[Nama Komponen],1),"")&lt;&gt;""),0))</f>
        <v>2195658000</v>
      </c>
      <c r="J22" s="120" cm="1">
        <f t="array" ref="J22">SUM(_xlfn._xlws.FILTER(FA_SP2D[S.d Periode],(FA_SP2D[Es2]=$A$5)*(FA_SP2D[Koordinator]=$B20)*(FA_SP2D[Subkoordinator]=$C20)*(IFERROR(SEARCH($C$22,FA_SP2D[Nama Komponen],1),"")&lt;&gt;""),0))</f>
        <v>74056287</v>
      </c>
      <c r="K22" s="119">
        <f t="shared" si="3"/>
        <v>3.3728516462946416</v>
      </c>
      <c r="L22" s="120">
        <f t="shared" si="4"/>
        <v>2121601713</v>
      </c>
      <c r="M22" s="119">
        <f t="shared" si="5"/>
        <v>96.627148353705365</v>
      </c>
      <c r="N22" s="120">
        <v>0</v>
      </c>
    </row>
    <row r="23" spans="1:14" x14ac:dyDescent="0.25">
      <c r="A23" s="224"/>
      <c r="B23" s="227"/>
      <c r="C23" s="136" t="s">
        <v>807</v>
      </c>
      <c r="D23" s="118" cm="1">
        <f t="array" ref="D23">SUM(_xlfn._xlws.FILTER(FA_SP2D[Pagu Revisi],(FA_SP2D[Es2]=$A$5)*(FA_SP2D[Koordinator]=$B20)*(FA_SP2D[Subkoordinator]=$C20)*(FA_SP2D[Jenis Belanja]=$C23),0))</f>
        <v>460000000</v>
      </c>
      <c r="E23" s="118" cm="1">
        <f t="array" ref="E23">SUM(_xlfn._xlws.FILTER(FA_SP2D[S.d Periode],(FA_SP2D[Es2]=$A$5)*(FA_SP2D[Koordinator]=$B20)*(FA_SP2D[Subkoordinator]=$C20)*(FA_SP2D[Jenis Belanja]=$C23),0))</f>
        <v>0</v>
      </c>
      <c r="F23" s="119">
        <f t="shared" si="0"/>
        <v>0</v>
      </c>
      <c r="G23" s="120">
        <f t="shared" si="1"/>
        <v>460000000</v>
      </c>
      <c r="H23" s="119">
        <f t="shared" si="2"/>
        <v>100</v>
      </c>
      <c r="I23" s="120" cm="1">
        <f t="array" ref="I23">SUM(_xlfn._xlws.FILTER(FA_SP2D[Pagu Revisi],(FA_SP2D[Es2]=$A$5)*(FA_SP2D[Koordinator]=$B20)*(FA_SP2D[Subkoordinator]=$C20)*(FA_SP2D[Jenis Belanja]=$C23),0))</f>
        <v>460000000</v>
      </c>
      <c r="J23" s="120" cm="1">
        <f t="array" ref="J23">SUM(_xlfn._xlws.FILTER(FA_SP2D[S.d Periode],(FA_SP2D[Es2]=$A$5)*(FA_SP2D[Koordinator]=$B20)*(FA_SP2D[Subkoordinator]=$C20)*(FA_SP2D[Jenis Belanja]=$C23),0))</f>
        <v>0</v>
      </c>
      <c r="K23" s="119">
        <f t="shared" si="3"/>
        <v>0</v>
      </c>
      <c r="L23" s="120">
        <f t="shared" si="4"/>
        <v>460000000</v>
      </c>
      <c r="M23" s="119">
        <f t="shared" si="5"/>
        <v>100</v>
      </c>
      <c r="N23" s="120">
        <v>0</v>
      </c>
    </row>
    <row r="24" spans="1:14" x14ac:dyDescent="0.25">
      <c r="A24" s="224"/>
      <c r="B24" s="227"/>
      <c r="C24" s="135" t="s">
        <v>135</v>
      </c>
      <c r="D24" s="126">
        <f>SUM(D25:D26)</f>
        <v>7486020000</v>
      </c>
      <c r="E24" s="126">
        <f>SUM(E25:E26)</f>
        <v>740964679</v>
      </c>
      <c r="F24" s="127">
        <f t="shared" si="0"/>
        <v>9.8979788859767943</v>
      </c>
      <c r="G24" s="126">
        <f t="shared" si="1"/>
        <v>6745055321</v>
      </c>
      <c r="H24" s="127">
        <f t="shared" si="2"/>
        <v>90.102021114023202</v>
      </c>
      <c r="I24" s="126">
        <f>SUM(I25:I26)</f>
        <v>7486020000</v>
      </c>
      <c r="J24" s="126">
        <f>SUM(J25:J26)</f>
        <v>740964679</v>
      </c>
      <c r="K24" s="127">
        <f t="shared" si="3"/>
        <v>9.8979788859767943</v>
      </c>
      <c r="L24" s="126">
        <f t="shared" si="4"/>
        <v>6745055321</v>
      </c>
      <c r="M24" s="127">
        <f t="shared" si="5"/>
        <v>90.102021114023202</v>
      </c>
      <c r="N24" s="126">
        <v>0</v>
      </c>
    </row>
    <row r="25" spans="1:14" x14ac:dyDescent="0.25">
      <c r="A25" s="224"/>
      <c r="B25" s="227"/>
      <c r="C25" s="136" t="s">
        <v>616</v>
      </c>
      <c r="D25" s="118" cm="1">
        <f t="array" ref="D25">SUM(_xlfn._xlws.FILTER(FA_SP2D[Pagu Revisi],(FA_SP2D[Es2]=$A$5)*(FA_SP2D[Koordinator]=$B20)*(FA_SP2D[Subkoordinator]=$C24),0))-D26</f>
        <v>450000000</v>
      </c>
      <c r="E25" s="118" cm="1">
        <f t="array" ref="E25">SUM(_xlfn._xlws.FILTER(FA_SP2D[S.d Periode],(FA_SP2D[Es2]=$A$5)*(FA_SP2D[Koordinator]=$B20)*(FA_SP2D[Subkoordinator]=$C24),0))-E26</f>
        <v>20200500</v>
      </c>
      <c r="F25" s="119">
        <f t="shared" si="0"/>
        <v>4.4889999999999999</v>
      </c>
      <c r="G25" s="120">
        <f t="shared" si="1"/>
        <v>429799500</v>
      </c>
      <c r="H25" s="119">
        <f t="shared" si="2"/>
        <v>95.510999999999996</v>
      </c>
      <c r="I25" s="120" cm="1">
        <f t="array" ref="I25">SUM(_xlfn._xlws.FILTER(FA_SP2D[Pagu Revisi],(FA_SP2D[Es2]=$A$5)*(FA_SP2D[Koordinator]=$B20)*(FA_SP2D[Subkoordinator]=$C24),0))-I26</f>
        <v>450000000</v>
      </c>
      <c r="J25" s="120" cm="1">
        <f t="array" ref="J25">SUM(_xlfn._xlws.FILTER(FA_SP2D[S.d Periode],(FA_SP2D[Es2]=$A$5)*(FA_SP2D[Koordinator]=$B20)*(FA_SP2D[Subkoordinator]=$C24),0))-J26</f>
        <v>20200500</v>
      </c>
      <c r="K25" s="119">
        <f t="shared" si="3"/>
        <v>4.4889999999999999</v>
      </c>
      <c r="L25" s="120">
        <f t="shared" si="4"/>
        <v>429799500</v>
      </c>
      <c r="M25" s="119">
        <f t="shared" si="5"/>
        <v>95.510999999999996</v>
      </c>
      <c r="N25" s="120">
        <v>0</v>
      </c>
    </row>
    <row r="26" spans="1:14" x14ac:dyDescent="0.25">
      <c r="A26" s="224"/>
      <c r="B26" s="227"/>
      <c r="C26" s="136" t="s">
        <v>943</v>
      </c>
      <c r="D26" s="118" cm="1">
        <f t="array" ref="D26">SUM(_xlfn._xlws.FILTER(FA_SP2D[Pagu Revisi],(FA_SP2D[Es2]=$A$5)*(FA_SP2D[Koordinator]=$B20)*(FA_SP2D[Subkoordinator]=$C24)*(FA_SP2D[Jenis Belanja]=$C26),0))</f>
        <v>7036020000</v>
      </c>
      <c r="E26" s="118" cm="1">
        <f t="array" ref="E26">SUM(_xlfn._xlws.FILTER(FA_SP2D[S.d Periode],(FA_SP2D[Es2]=$A$5)*(FA_SP2D[Koordinator]=$B20)*(FA_SP2D[Subkoordinator]=$C24)*(FA_SP2D[Jenis Belanja]=$C26),0))</f>
        <v>720764179</v>
      </c>
      <c r="F26" s="119">
        <f t="shared" si="0"/>
        <v>10.243918849008388</v>
      </c>
      <c r="G26" s="120">
        <f t="shared" si="1"/>
        <v>6315255821</v>
      </c>
      <c r="H26" s="119">
        <f t="shared" si="2"/>
        <v>89.756081150991605</v>
      </c>
      <c r="I26" s="120" cm="1">
        <f t="array" ref="I26">SUM(_xlfn._xlws.FILTER(FA_SP2D[Pagu Revisi],(FA_SP2D[Es2]=$A$5)*(FA_SP2D[Koordinator]=$B20)*(FA_SP2D[Subkoordinator]=$C24)*(FA_SP2D[Jenis Belanja]=$C26),0))</f>
        <v>7036020000</v>
      </c>
      <c r="J26" s="120" cm="1">
        <f t="array" ref="J26">SUM(_xlfn._xlws.FILTER(FA_SP2D[S.d Periode],(FA_SP2D[Es2]=$A$5)*(FA_SP2D[Koordinator]=$B20)*(FA_SP2D[Subkoordinator]=$C24)*(FA_SP2D[Jenis Belanja]=$C26),0))</f>
        <v>720764179</v>
      </c>
      <c r="K26" s="119">
        <f t="shared" si="3"/>
        <v>10.243918849008388</v>
      </c>
      <c r="L26" s="120">
        <f t="shared" si="4"/>
        <v>6315255821</v>
      </c>
      <c r="M26" s="119">
        <f t="shared" si="5"/>
        <v>89.756081150991605</v>
      </c>
      <c r="N26" s="120">
        <v>0</v>
      </c>
    </row>
    <row r="27" spans="1:14" x14ac:dyDescent="0.25">
      <c r="A27" s="225"/>
      <c r="B27" s="228"/>
      <c r="C27" s="137" t="s">
        <v>1006</v>
      </c>
      <c r="D27" s="123">
        <f>SUM(D20,D24)</f>
        <v>11011863000</v>
      </c>
      <c r="E27" s="123">
        <f>SUM(E20,E24)</f>
        <v>839217266</v>
      </c>
      <c r="F27" s="124">
        <f t="shared" si="0"/>
        <v>7.6210289394265081</v>
      </c>
      <c r="G27" s="123">
        <f t="shared" si="1"/>
        <v>10172645734</v>
      </c>
      <c r="H27" s="124">
        <f t="shared" si="2"/>
        <v>92.378971060573491</v>
      </c>
      <c r="I27" s="123">
        <f>SUM(I20,I24)</f>
        <v>11011863000</v>
      </c>
      <c r="J27" s="123">
        <f>SUM(J20,J24)</f>
        <v>839217266</v>
      </c>
      <c r="K27" s="124">
        <f t="shared" si="3"/>
        <v>7.6210289394265081</v>
      </c>
      <c r="L27" s="123">
        <f t="shared" si="4"/>
        <v>10172645734</v>
      </c>
      <c r="M27" s="124">
        <f t="shared" si="5"/>
        <v>92.378971060573491</v>
      </c>
      <c r="N27" s="123">
        <v>0</v>
      </c>
    </row>
    <row r="28" spans="1:14" x14ac:dyDescent="0.25">
      <c r="A28" s="221" t="s">
        <v>803</v>
      </c>
      <c r="B28" s="222"/>
      <c r="C28" s="222"/>
      <c r="D28" s="138">
        <f>SUM(D11,D16,D19,D27)</f>
        <v>23288180000</v>
      </c>
      <c r="E28" s="138">
        <f>SUM(E11,E16,E19,E27)</f>
        <v>887519648</v>
      </c>
      <c r="F28" s="139">
        <f t="shared" si="0"/>
        <v>3.8110305227802259</v>
      </c>
      <c r="G28" s="138">
        <f t="shared" si="1"/>
        <v>22400660352</v>
      </c>
      <c r="H28" s="139">
        <f t="shared" si="2"/>
        <v>96.188969477219771</v>
      </c>
      <c r="I28" s="140">
        <f>SUM(I11,I16,I19,I27)</f>
        <v>23288180000</v>
      </c>
      <c r="J28" s="140">
        <f>SUM(J11,J16,J19,J27)</f>
        <v>887519648</v>
      </c>
      <c r="K28" s="141">
        <f t="shared" si="3"/>
        <v>3.8110305227802259</v>
      </c>
      <c r="L28" s="140">
        <f t="shared" si="4"/>
        <v>22400660352</v>
      </c>
      <c r="M28" s="141">
        <f t="shared" si="5"/>
        <v>96.188969477219771</v>
      </c>
      <c r="N28" s="142">
        <v>0</v>
      </c>
    </row>
    <row r="29" spans="1:14" x14ac:dyDescent="0.25">
      <c r="A29" s="10"/>
      <c r="B29" s="10"/>
      <c r="C29" s="10"/>
      <c r="D29" s="10"/>
      <c r="E29" s="10"/>
      <c r="F29" s="10"/>
      <c r="G29" s="10"/>
      <c r="H29" s="10"/>
      <c r="I29" s="10"/>
      <c r="J29" s="10"/>
      <c r="K29" s="10"/>
      <c r="L29" s="10"/>
      <c r="M29" s="10"/>
      <c r="N29" s="10"/>
    </row>
    <row r="30" spans="1:14" hidden="1" x14ac:dyDescent="0.25">
      <c r="A30" s="10"/>
      <c r="B30" s="10"/>
      <c r="C30" s="10"/>
      <c r="D30" s="10"/>
      <c r="E30" s="10"/>
      <c r="F30" s="10"/>
      <c r="G30" s="10"/>
      <c r="H30" s="10"/>
      <c r="I30" s="10"/>
      <c r="J30" s="10"/>
      <c r="K30" s="10"/>
      <c r="L30" s="10"/>
      <c r="M30" s="10"/>
      <c r="N30" s="10"/>
    </row>
    <row r="31" spans="1:14" ht="15.6" x14ac:dyDescent="0.3">
      <c r="A31" s="111" t="s">
        <v>809</v>
      </c>
      <c r="B31" s="10"/>
      <c r="C31" s="10"/>
      <c r="D31" s="10"/>
      <c r="E31" s="10"/>
      <c r="F31" s="10"/>
      <c r="G31" s="10"/>
      <c r="H31" s="10"/>
      <c r="I31" s="10"/>
      <c r="J31" s="10"/>
      <c r="K31" s="10"/>
      <c r="L31" s="10"/>
      <c r="M31" s="10"/>
      <c r="N31" s="10"/>
    </row>
    <row r="32" spans="1:14" ht="28.8" customHeight="1" x14ac:dyDescent="0.25">
      <c r="A32" s="230" t="s">
        <v>797</v>
      </c>
      <c r="B32" s="229" t="s">
        <v>798</v>
      </c>
      <c r="C32" s="229"/>
      <c r="D32" s="208" t="s">
        <v>1002</v>
      </c>
      <c r="E32" s="209"/>
      <c r="F32" s="209"/>
      <c r="G32" s="209"/>
      <c r="H32" s="210"/>
      <c r="I32" s="203" t="s">
        <v>1003</v>
      </c>
      <c r="J32" s="203"/>
      <c r="K32" s="203"/>
      <c r="L32" s="203"/>
      <c r="M32" s="203"/>
      <c r="N32" s="113" t="s">
        <v>1005</v>
      </c>
    </row>
    <row r="33" spans="1:14" ht="14.4" customHeight="1" x14ac:dyDescent="0.25">
      <c r="A33" s="231"/>
      <c r="B33" s="229"/>
      <c r="C33" s="229"/>
      <c r="D33" s="206" t="s">
        <v>5237</v>
      </c>
      <c r="E33" s="208" t="s">
        <v>722</v>
      </c>
      <c r="F33" s="210"/>
      <c r="G33" s="208" t="s">
        <v>723</v>
      </c>
      <c r="H33" s="210"/>
      <c r="I33" s="205" t="s">
        <v>5238</v>
      </c>
      <c r="J33" s="203" t="s">
        <v>722</v>
      </c>
      <c r="K33" s="203"/>
      <c r="L33" s="203" t="s">
        <v>723</v>
      </c>
      <c r="M33" s="203"/>
      <c r="N33" s="143"/>
    </row>
    <row r="34" spans="1:14" x14ac:dyDescent="0.25">
      <c r="A34" s="232"/>
      <c r="B34" s="229"/>
      <c r="C34" s="229"/>
      <c r="D34" s="207"/>
      <c r="E34" s="116" t="s">
        <v>830</v>
      </c>
      <c r="F34" s="116" t="s">
        <v>721</v>
      </c>
      <c r="G34" s="116" t="s">
        <v>830</v>
      </c>
      <c r="H34" s="116" t="s">
        <v>721</v>
      </c>
      <c r="I34" s="205"/>
      <c r="J34" s="114" t="s">
        <v>830</v>
      </c>
      <c r="K34" s="114" t="s">
        <v>721</v>
      </c>
      <c r="L34" s="114" t="s">
        <v>830</v>
      </c>
      <c r="M34" s="114" t="s">
        <v>721</v>
      </c>
      <c r="N34" s="143"/>
    </row>
    <row r="35" spans="1:14" x14ac:dyDescent="0.25">
      <c r="A35" s="144">
        <v>1</v>
      </c>
      <c r="B35" s="145" t="s">
        <v>814</v>
      </c>
      <c r="C35" s="146"/>
      <c r="D35" s="147">
        <f>D26</f>
        <v>7036020000</v>
      </c>
      <c r="E35" s="147">
        <f>E26</f>
        <v>720764179</v>
      </c>
      <c r="F35" s="148">
        <f>IFERROR(E35/D35*100,0)</f>
        <v>10.243918849008388</v>
      </c>
      <c r="G35" s="147">
        <f>D35-E35</f>
        <v>6315255821</v>
      </c>
      <c r="H35" s="148">
        <f>IFERROR(G35/D35*100,0)</f>
        <v>89.756081150991605</v>
      </c>
      <c r="I35" s="147">
        <f>I26</f>
        <v>7036020000</v>
      </c>
      <c r="J35" s="147">
        <f>J26</f>
        <v>720764179</v>
      </c>
      <c r="K35" s="148">
        <f>IFERROR(J35/I35*100,0)</f>
        <v>10.243918849008388</v>
      </c>
      <c r="L35" s="147">
        <f>I35-J35</f>
        <v>6315255821</v>
      </c>
      <c r="M35" s="148">
        <f>IFERROR(L35/I35*100,0)</f>
        <v>89.756081150991605</v>
      </c>
      <c r="N35" s="147">
        <f>N26</f>
        <v>0</v>
      </c>
    </row>
    <row r="36" spans="1:14" x14ac:dyDescent="0.25">
      <c r="A36" s="144">
        <v>2</v>
      </c>
      <c r="B36" s="145" t="s">
        <v>799</v>
      </c>
      <c r="C36" s="146"/>
      <c r="D36" s="147">
        <f>SUM(D37:D38)</f>
        <v>15792160000</v>
      </c>
      <c r="E36" s="147">
        <f>SUM(E37:E38)</f>
        <v>166755469</v>
      </c>
      <c r="F36" s="148">
        <f>IFERROR(E36/D36*100,0)</f>
        <v>1.0559383200271526</v>
      </c>
      <c r="G36" s="147">
        <f>SUM(G37:G38)</f>
        <v>15625404531</v>
      </c>
      <c r="H36" s="148">
        <f>IFERROR(G36/D36*100,0)</f>
        <v>98.944061679972847</v>
      </c>
      <c r="I36" s="147">
        <f>SUM(I37:I38)</f>
        <v>15792160000</v>
      </c>
      <c r="J36" s="147">
        <f>SUM(J37:J38)</f>
        <v>166755469</v>
      </c>
      <c r="K36" s="148">
        <f>IFERROR(J36/I36*100,0)</f>
        <v>1.0559383200271526</v>
      </c>
      <c r="L36" s="147">
        <f>SUM(L37:L38)</f>
        <v>15625404531</v>
      </c>
      <c r="M36" s="148">
        <f>IFERROR(L36/I36*100,0)</f>
        <v>98.944061679972847</v>
      </c>
      <c r="N36" s="147">
        <f>SUM(N37:N38)</f>
        <v>0</v>
      </c>
    </row>
    <row r="37" spans="1:14" x14ac:dyDescent="0.25">
      <c r="A37" s="149"/>
      <c r="B37" s="150" t="s">
        <v>800</v>
      </c>
      <c r="C37" s="146"/>
      <c r="D37" s="151">
        <f>D22</f>
        <v>2195658000</v>
      </c>
      <c r="E37" s="151">
        <f>E22</f>
        <v>74056287</v>
      </c>
      <c r="F37" s="152">
        <f>IFERROR(E37/D37*100,0)</f>
        <v>3.3728516462946416</v>
      </c>
      <c r="G37" s="44">
        <f>D37-E37</f>
        <v>2121601713</v>
      </c>
      <c r="H37" s="152">
        <f>IFERROR(G37/D37*100,0)</f>
        <v>96.627148353705365</v>
      </c>
      <c r="I37" s="151">
        <f>I22</f>
        <v>2195658000</v>
      </c>
      <c r="J37" s="151">
        <f>J22</f>
        <v>74056287</v>
      </c>
      <c r="K37" s="152">
        <f>IFERROR(J37/I37*100,0)</f>
        <v>3.3728516462946416</v>
      </c>
      <c r="L37" s="151">
        <f>I37-J37</f>
        <v>2121601713</v>
      </c>
      <c r="M37" s="152">
        <f>IFERROR(L37/I37*100,0)</f>
        <v>96.627148353705365</v>
      </c>
      <c r="N37" s="120">
        <v>0</v>
      </c>
    </row>
    <row r="38" spans="1:14" x14ac:dyDescent="0.25">
      <c r="A38" s="149"/>
      <c r="B38" s="150" t="s">
        <v>829</v>
      </c>
      <c r="C38" s="146"/>
      <c r="D38" s="151" cm="1">
        <f t="array" ref="D38">SUM(_xlfn._xlws.FILTER(FA_SP2D[Pagu Revisi],(FA_SP2D[Es2]=$A$5)*(FA_SP2D[Detil Jenis Belanja]="Belanja Barang Non Operasional"),0))</f>
        <v>13596502000</v>
      </c>
      <c r="E38" s="151" cm="1">
        <f t="array" ref="E38">SUM(_xlfn._xlws.FILTER(FA_SP2D[S.d Periode],(FA_SP2D[Es2]=$A$5)*(FA_SP2D[Detil Jenis Belanja]="Belanja Barang Non Operasional"),0))</f>
        <v>92699182</v>
      </c>
      <c r="F38" s="152">
        <f>IFERROR(E38/D38*100,0)</f>
        <v>0.68178699197778958</v>
      </c>
      <c r="G38" s="44">
        <f>D38-E38</f>
        <v>13503802818</v>
      </c>
      <c r="H38" s="152">
        <f>IFERROR(G38/D38*100,0)</f>
        <v>99.318213008022212</v>
      </c>
      <c r="I38" s="151" cm="1">
        <f t="array" ref="I38">SUM(_xlfn._xlws.FILTER(FA_SP2D[Pagu Revisi],(FA_SP2D[Es2]=$A$5)*(FA_SP2D[Detil Jenis Belanja]="Belanja Barang Non Operasional"),0))</f>
        <v>13596502000</v>
      </c>
      <c r="J38" s="151" cm="1">
        <f t="array" ref="J38">SUM(_xlfn._xlws.FILTER(FA_SP2D[S.d Periode],(FA_SP2D[Es2]=$A$5)*(FA_SP2D[Detil Jenis Belanja]="Belanja Barang Non Operasional"),0))</f>
        <v>92699182</v>
      </c>
      <c r="K38" s="152">
        <f>IFERROR(J38/I38*100,0)</f>
        <v>0.68178699197778958</v>
      </c>
      <c r="L38" s="151">
        <f>I38-J38</f>
        <v>13503802818</v>
      </c>
      <c r="M38" s="152">
        <f>IFERROR(L38/I38*100,0)</f>
        <v>99.318213008022212</v>
      </c>
      <c r="N38" s="120">
        <v>0</v>
      </c>
    </row>
    <row r="39" spans="1:14" x14ac:dyDescent="0.25">
      <c r="A39" s="144">
        <v>3</v>
      </c>
      <c r="B39" s="145" t="s">
        <v>801</v>
      </c>
      <c r="C39" s="146"/>
      <c r="D39" s="147">
        <f>D23</f>
        <v>460000000</v>
      </c>
      <c r="E39" s="147">
        <f>E23</f>
        <v>0</v>
      </c>
      <c r="F39" s="148">
        <f>IFERROR(E39/D39*100,0)</f>
        <v>0</v>
      </c>
      <c r="G39" s="147">
        <f>G23</f>
        <v>460000000</v>
      </c>
      <c r="H39" s="148">
        <f>IFERROR(G39/D39*100,0)</f>
        <v>100</v>
      </c>
      <c r="I39" s="147">
        <f>I23</f>
        <v>460000000</v>
      </c>
      <c r="J39" s="147">
        <f>J23</f>
        <v>0</v>
      </c>
      <c r="K39" s="148">
        <f>IFERROR(J39/I39*100,0)</f>
        <v>0</v>
      </c>
      <c r="L39" s="147">
        <f>L23</f>
        <v>460000000</v>
      </c>
      <c r="M39" s="148">
        <f>IFERROR(L39/I39*100,0)</f>
        <v>100</v>
      </c>
      <c r="N39" s="147">
        <f>N23</f>
        <v>0</v>
      </c>
    </row>
    <row r="40" spans="1:14" x14ac:dyDescent="0.25">
      <c r="A40" s="153"/>
      <c r="B40" s="145"/>
      <c r="C40" s="146"/>
      <c r="D40" s="147"/>
      <c r="E40" s="147"/>
      <c r="F40" s="147"/>
      <c r="G40" s="147"/>
      <c r="H40" s="147"/>
      <c r="I40" s="147"/>
      <c r="J40" s="147"/>
      <c r="K40" s="148"/>
      <c r="L40" s="147"/>
      <c r="M40" s="148"/>
      <c r="N40" s="147"/>
    </row>
    <row r="41" spans="1:14" x14ac:dyDescent="0.25">
      <c r="A41" s="154" t="s">
        <v>803</v>
      </c>
      <c r="B41" s="155"/>
      <c r="C41" s="156"/>
      <c r="D41" s="138">
        <f>SUM(D35,D36,D39)</f>
        <v>23288180000</v>
      </c>
      <c r="E41" s="138">
        <f>SUM(E35,E36,E39)</f>
        <v>887519648</v>
      </c>
      <c r="F41" s="139">
        <f>IFERROR(E41/D41*100,0)</f>
        <v>3.8110305227802259</v>
      </c>
      <c r="G41" s="138">
        <f>SUM(G35,G36,G39)</f>
        <v>22400660352</v>
      </c>
      <c r="H41" s="139">
        <f>IFERROR(G41/D41*100,0)</f>
        <v>96.188969477219771</v>
      </c>
      <c r="I41" s="157">
        <f>SUM(I35,I36,I39)</f>
        <v>23288180000</v>
      </c>
      <c r="J41" s="157">
        <f>SUM(J35,J36,J39)</f>
        <v>887519648</v>
      </c>
      <c r="K41" s="158">
        <f>IFERROR(J41/I41*100,0)</f>
        <v>3.8110305227802259</v>
      </c>
      <c r="L41" s="157">
        <f>SUM(L35,L36,L39)</f>
        <v>22400660352</v>
      </c>
      <c r="M41" s="158">
        <f>IFERROR(L41/I41*100,0)</f>
        <v>96.188969477219771</v>
      </c>
      <c r="N41" s="142">
        <f>SUM(N35,N36,N39)</f>
        <v>0</v>
      </c>
    </row>
    <row r="42" spans="1:14" hidden="1" x14ac:dyDescent="0.25">
      <c r="A42" s="159" t="s">
        <v>802</v>
      </c>
      <c r="B42" s="160"/>
      <c r="C42" s="161"/>
      <c r="D42" s="162"/>
      <c r="E42" s="162"/>
      <c r="F42" s="162"/>
      <c r="G42" s="162"/>
      <c r="H42" s="162"/>
      <c r="I42" s="157"/>
      <c r="J42" s="157"/>
      <c r="K42" s="158"/>
      <c r="L42" s="157"/>
      <c r="M42" s="158"/>
      <c r="N42" s="142"/>
    </row>
    <row r="43" spans="1:14" hidden="1" x14ac:dyDescent="0.25">
      <c r="A43" s="159" t="s">
        <v>803</v>
      </c>
      <c r="B43" s="160"/>
      <c r="C43" s="161"/>
      <c r="D43" s="162">
        <f>D41</f>
        <v>23288180000</v>
      </c>
      <c r="E43" s="162">
        <f>E41</f>
        <v>887519648</v>
      </c>
      <c r="F43" s="163">
        <f>IFERROR(E43/D43*100,0)</f>
        <v>3.8110305227802259</v>
      </c>
      <c r="G43" s="162">
        <f>G41</f>
        <v>22400660352</v>
      </c>
      <c r="H43" s="163">
        <f>IFERROR(G43/D43*100,0)</f>
        <v>96.188969477219771</v>
      </c>
      <c r="I43" s="157">
        <f>I41</f>
        <v>23288180000</v>
      </c>
      <c r="J43" s="157">
        <f>J41</f>
        <v>887519648</v>
      </c>
      <c r="K43" s="164">
        <f>IFERROR(J43/I43*100,0)</f>
        <v>3.8110305227802259</v>
      </c>
      <c r="L43" s="157">
        <f>L41</f>
        <v>22400660352</v>
      </c>
      <c r="M43" s="164">
        <f>IFERROR(L43/I43*100,0)</f>
        <v>96.188969477219771</v>
      </c>
      <c r="N43" s="165">
        <f>N41</f>
        <v>0</v>
      </c>
    </row>
    <row r="44" spans="1:14" x14ac:dyDescent="0.25">
      <c r="A44" s="10"/>
      <c r="B44" s="10"/>
      <c r="C44" s="10"/>
      <c r="D44" s="10"/>
      <c r="E44" s="10"/>
      <c r="F44" s="10"/>
      <c r="G44" s="10"/>
      <c r="H44" s="10"/>
      <c r="I44" s="10"/>
      <c r="J44" s="10"/>
      <c r="K44" s="10"/>
      <c r="L44" s="10"/>
      <c r="M44" s="10"/>
      <c r="N44" s="10"/>
    </row>
    <row r="45" spans="1:14" hidden="1" x14ac:dyDescent="0.25">
      <c r="A45" s="10"/>
      <c r="B45" s="10"/>
      <c r="C45" s="10"/>
      <c r="D45" s="10"/>
      <c r="E45" s="10"/>
      <c r="F45" s="10"/>
      <c r="G45" s="10"/>
      <c r="H45" s="10"/>
      <c r="I45" s="10"/>
      <c r="J45" s="10"/>
      <c r="K45" s="10"/>
      <c r="L45" s="10"/>
      <c r="M45" s="10"/>
      <c r="N45" s="10"/>
    </row>
    <row r="46" spans="1:14" ht="15.6" x14ac:dyDescent="0.3">
      <c r="A46" s="111" t="s">
        <v>808</v>
      </c>
      <c r="B46" s="10"/>
      <c r="C46" s="10"/>
      <c r="D46" s="10"/>
      <c r="E46" s="10"/>
      <c r="F46" s="10"/>
      <c r="G46" s="10"/>
      <c r="H46" s="10"/>
      <c r="I46" s="10"/>
      <c r="J46" s="10"/>
      <c r="K46" s="10"/>
      <c r="L46" s="10"/>
      <c r="M46" s="10"/>
      <c r="N46" s="10"/>
    </row>
    <row r="47" spans="1:14" x14ac:dyDescent="0.25">
      <c r="A47" s="213" t="s">
        <v>813</v>
      </c>
      <c r="B47" s="214" t="s">
        <v>171</v>
      </c>
      <c r="C47" s="214" t="s">
        <v>100</v>
      </c>
      <c r="D47" s="208" t="s">
        <v>1002</v>
      </c>
      <c r="E47" s="209"/>
      <c r="F47" s="209"/>
      <c r="G47" s="209"/>
      <c r="H47" s="210"/>
      <c r="I47" s="203" t="s">
        <v>1003</v>
      </c>
      <c r="J47" s="203"/>
      <c r="K47" s="203"/>
      <c r="L47" s="203"/>
      <c r="M47" s="203"/>
      <c r="N47" s="204" t="s">
        <v>1005</v>
      </c>
    </row>
    <row r="48" spans="1:14" ht="14.4" customHeight="1" x14ac:dyDescent="0.25">
      <c r="A48" s="213"/>
      <c r="B48" s="215"/>
      <c r="C48" s="215"/>
      <c r="D48" s="206" t="s">
        <v>5237</v>
      </c>
      <c r="E48" s="208" t="s">
        <v>722</v>
      </c>
      <c r="F48" s="210"/>
      <c r="G48" s="208" t="s">
        <v>723</v>
      </c>
      <c r="H48" s="210"/>
      <c r="I48" s="205" t="s">
        <v>5238</v>
      </c>
      <c r="J48" s="203" t="s">
        <v>722</v>
      </c>
      <c r="K48" s="203"/>
      <c r="L48" s="203" t="s">
        <v>723</v>
      </c>
      <c r="M48" s="203"/>
      <c r="N48" s="204"/>
    </row>
    <row r="49" spans="1:14" x14ac:dyDescent="0.25">
      <c r="A49" s="213"/>
      <c r="B49" s="216"/>
      <c r="C49" s="216"/>
      <c r="D49" s="207"/>
      <c r="E49" s="116" t="s">
        <v>830</v>
      </c>
      <c r="F49" s="116" t="s">
        <v>721</v>
      </c>
      <c r="G49" s="116" t="s">
        <v>830</v>
      </c>
      <c r="H49" s="116" t="s">
        <v>721</v>
      </c>
      <c r="I49" s="205"/>
      <c r="J49" s="114" t="s">
        <v>830</v>
      </c>
      <c r="K49" s="114" t="s">
        <v>721</v>
      </c>
      <c r="L49" s="114" t="s">
        <v>830</v>
      </c>
      <c r="M49" s="114" t="s">
        <v>721</v>
      </c>
      <c r="N49" s="204"/>
    </row>
    <row r="50" spans="1:14" x14ac:dyDescent="0.25">
      <c r="A50" s="202">
        <v>1</v>
      </c>
      <c r="B50" s="217" t="s">
        <v>124</v>
      </c>
      <c r="C50" s="43" t="s">
        <v>125</v>
      </c>
      <c r="D50" s="44" cm="1">
        <f t="array" ref="D50">SUM(_xlfn._xlws.FILTER(FA_SP2D[Pagu Revisi],(FA_SP2D[Es2]=$A$5)*(FA_SP2D[Koordinator]=$B50)*(FA_SP2D[Subkoordinator]=$C50)*(FA_SP2D[Status Covid]="Covid"),0))</f>
        <v>0</v>
      </c>
      <c r="E50" s="44" cm="1">
        <f t="array" ref="E50">SUM(_xlfn._xlws.FILTER(FA_SP2D[S.d Periode],(FA_SP2D[Es2]=$A$5)*(FA_SP2D[Koordinator]=$B50)*(FA_SP2D[Subkoordinator]=$C50)*(FA_SP2D[Status Covid]="Covid"),0))</f>
        <v>0</v>
      </c>
      <c r="F50" s="152">
        <f t="shared" ref="F50:F62" si="6">IFERROR(E50/D50*100,0)</f>
        <v>0</v>
      </c>
      <c r="G50" s="44">
        <f t="shared" ref="G50:G62" si="7">D50-E50</f>
        <v>0</v>
      </c>
      <c r="H50" s="166">
        <f t="shared" ref="H50:H62" si="8">IFERROR(G50/D50*100,0)</f>
        <v>0</v>
      </c>
      <c r="I50" s="44" cm="1">
        <f t="array" ref="I50">SUM(_xlfn._xlws.FILTER(FA_SP2D[Pagu Revisi],(FA_SP2D[Es2]=$A$5)*(FA_SP2D[Koordinator]=$B50)*(FA_SP2D[Subkoordinator]=$C50)*(FA_SP2D[Status Covid]="Covid"),0))</f>
        <v>0</v>
      </c>
      <c r="J50" s="44" cm="1">
        <f t="array" ref="J50">SUM(_xlfn._xlws.FILTER(FA_SP2D[S.d Periode],(FA_SP2D[Es2]=$A$5)*(FA_SP2D[Koordinator]=$B50)*(FA_SP2D[Subkoordinator]=$C50)*(FA_SP2D[Status Covid]="Covid"),0))</f>
        <v>0</v>
      </c>
      <c r="K50" s="166">
        <f>F50</f>
        <v>0</v>
      </c>
      <c r="L50" s="44">
        <f t="shared" ref="L50:L62" si="9">I50-J50</f>
        <v>0</v>
      </c>
      <c r="M50" s="166">
        <f t="shared" ref="M50:M62" si="10">IFERROR(L50/I50*100,0)</f>
        <v>0</v>
      </c>
      <c r="N50" s="120">
        <v>0</v>
      </c>
    </row>
    <row r="51" spans="1:14" x14ac:dyDescent="0.25">
      <c r="A51" s="202"/>
      <c r="B51" s="217"/>
      <c r="C51" s="43" t="s">
        <v>127</v>
      </c>
      <c r="D51" s="44" cm="1">
        <f t="array" ref="D51">SUM(_xlfn._xlws.FILTER(FA_SP2D[Pagu Revisi],(FA_SP2D[Es2]=$A$5)*(FA_SP2D[Koordinator]=$B50)*(FA_SP2D[Subkoordinator]=$C51)*(FA_SP2D[Status Covid]="Covid"),0))</f>
        <v>0</v>
      </c>
      <c r="E51" s="44" cm="1">
        <f t="array" ref="E51">SUM(_xlfn._xlws.FILTER(FA_SP2D[S.d Periode],(FA_SP2D[Es2]=$A$5)*(FA_SP2D[Koordinator]=$B50)*(FA_SP2D[Subkoordinator]=$C51)*(FA_SP2D[Status Covid]="Covid"),0))</f>
        <v>0</v>
      </c>
      <c r="F51" s="166">
        <f t="shared" si="6"/>
        <v>0</v>
      </c>
      <c r="G51" s="44">
        <f t="shared" si="7"/>
        <v>0</v>
      </c>
      <c r="H51" s="166">
        <f t="shared" si="8"/>
        <v>0</v>
      </c>
      <c r="I51" s="44" cm="1">
        <f t="array" ref="I51">SUM(_xlfn._xlws.FILTER(FA_SP2D[Pagu Revisi],(FA_SP2D[Es2]=$A$5)*(FA_SP2D[Koordinator]=$B50)*(FA_SP2D[Subkoordinator]=$C51)*(FA_SP2D[Status Covid]="Covid"),0))</f>
        <v>0</v>
      </c>
      <c r="J51" s="44" cm="1">
        <f t="array" ref="J51">SUM(_xlfn._xlws.FILTER(FA_SP2D[S.d Periode],(FA_SP2D[Es2]=$A$5)*(FA_SP2D[Koordinator]=$B50)*(FA_SP2D[Subkoordinator]=$C51)*(FA_SP2D[Status Covid]="Covid"),0))</f>
        <v>0</v>
      </c>
      <c r="K51" s="166">
        <f t="shared" ref="K51:K62" si="11">F51</f>
        <v>0</v>
      </c>
      <c r="L51" s="44">
        <f t="shared" si="9"/>
        <v>0</v>
      </c>
      <c r="M51" s="166">
        <f t="shared" si="10"/>
        <v>0</v>
      </c>
      <c r="N51" s="120">
        <v>0</v>
      </c>
    </row>
    <row r="52" spans="1:14" x14ac:dyDescent="0.25">
      <c r="A52" s="202"/>
      <c r="B52" s="217"/>
      <c r="C52" s="167" t="s">
        <v>1008</v>
      </c>
      <c r="D52" s="15">
        <f>SUM(D50:D51)</f>
        <v>0</v>
      </c>
      <c r="E52" s="15">
        <f>SUM(E50:E51)</f>
        <v>0</v>
      </c>
      <c r="F52" s="168">
        <f t="shared" si="6"/>
        <v>0</v>
      </c>
      <c r="G52" s="15">
        <f t="shared" si="7"/>
        <v>0</v>
      </c>
      <c r="H52" s="168">
        <f t="shared" si="8"/>
        <v>0</v>
      </c>
      <c r="I52" s="15">
        <f>SUM(I50:I51)</f>
        <v>0</v>
      </c>
      <c r="J52" s="15">
        <f>SUM(J50:J51)</f>
        <v>0</v>
      </c>
      <c r="K52" s="168">
        <f t="shared" si="11"/>
        <v>0</v>
      </c>
      <c r="L52" s="15">
        <f t="shared" si="9"/>
        <v>0</v>
      </c>
      <c r="M52" s="168">
        <f t="shared" si="10"/>
        <v>0</v>
      </c>
      <c r="N52" s="15">
        <f>SUM(N50:N51)</f>
        <v>0</v>
      </c>
    </row>
    <row r="53" spans="1:14" ht="14.4" customHeight="1" x14ac:dyDescent="0.25">
      <c r="A53" s="202">
        <v>2</v>
      </c>
      <c r="B53" s="217" t="s">
        <v>132</v>
      </c>
      <c r="C53" s="43" t="s">
        <v>133</v>
      </c>
      <c r="D53" s="44" cm="1">
        <f t="array" ref="D53">SUM(_xlfn._xlws.FILTER(FA_SP2D[Pagu Revisi],(FA_SP2D[Es2]=$A$5)*(FA_SP2D[Koordinator]=$B53)*(FA_SP2D[Subkoordinator]=$C53)*(FA_SP2D[Status Covid]="Covid"),0))</f>
        <v>0</v>
      </c>
      <c r="E53" s="44" cm="1">
        <f t="array" ref="E53">SUM(_xlfn._xlws.FILTER(FA_SP2D[S.d Periode],(FA_SP2D[Es2]=$A$5)*(FA_SP2D[Koordinator]=$B53)*(FA_SP2D[Subkoordinator]=$C53)*(FA_SP2D[Status Covid]="Covid"),0))</f>
        <v>0</v>
      </c>
      <c r="F53" s="166">
        <f t="shared" si="6"/>
        <v>0</v>
      </c>
      <c r="G53" s="44">
        <f t="shared" si="7"/>
        <v>0</v>
      </c>
      <c r="H53" s="166">
        <f t="shared" si="8"/>
        <v>0</v>
      </c>
      <c r="I53" s="44" cm="1">
        <f t="array" ref="I53">SUM(_xlfn._xlws.FILTER(FA_SP2D[Pagu Revisi],(FA_SP2D[Es2]=$A$5)*(FA_SP2D[Koordinator]=$B53)*(FA_SP2D[Subkoordinator]=$C53)*(FA_SP2D[Status Covid]="Covid"),0))</f>
        <v>0</v>
      </c>
      <c r="J53" s="44" cm="1">
        <f t="array" ref="J53">SUM(_xlfn._xlws.FILTER(FA_SP2D[S.d Periode],(FA_SP2D[Es2]=$A$5)*(FA_SP2D[Koordinator]=$B53)*(FA_SP2D[Subkoordinator]=$C53)*(FA_SP2D[Status Covid]="Covid"),0))</f>
        <v>0</v>
      </c>
      <c r="K53" s="166">
        <f t="shared" si="11"/>
        <v>0</v>
      </c>
      <c r="L53" s="44">
        <f t="shared" si="9"/>
        <v>0</v>
      </c>
      <c r="M53" s="166">
        <f t="shared" si="10"/>
        <v>0</v>
      </c>
      <c r="N53" s="120">
        <v>0</v>
      </c>
    </row>
    <row r="54" spans="1:14" x14ac:dyDescent="0.25">
      <c r="A54" s="202"/>
      <c r="B54" s="217"/>
      <c r="C54" s="43" t="s">
        <v>170</v>
      </c>
      <c r="D54" s="44" cm="1">
        <f t="array" ref="D54">SUM(_xlfn._xlws.FILTER(FA_SP2D[Pagu Revisi],(FA_SP2D[Es2]=$A$5)*(FA_SP2D[Koordinator]=$B53)*(FA_SP2D[Subkoordinator]=$C54)*(FA_SP2D[Status Covid]="Covid"),0))</f>
        <v>0</v>
      </c>
      <c r="E54" s="44" cm="1">
        <f t="array" ref="E54">SUM(_xlfn._xlws.FILTER(FA_SP2D[S.d Periode],(FA_SP2D[Es2]=$A$5)*(FA_SP2D[Koordinator]=$B53)*(FA_SP2D[Subkoordinator]=$C54)*(FA_SP2D[Status Covid]="Covid"),0))</f>
        <v>0</v>
      </c>
      <c r="F54" s="166">
        <f t="shared" si="6"/>
        <v>0</v>
      </c>
      <c r="G54" s="44">
        <f t="shared" si="7"/>
        <v>0</v>
      </c>
      <c r="H54" s="166">
        <f t="shared" si="8"/>
        <v>0</v>
      </c>
      <c r="I54" s="44" cm="1">
        <f t="array" ref="I54">SUM(_xlfn._xlws.FILTER(FA_SP2D[Pagu Revisi],(FA_SP2D[Es2]=$A$5)*(FA_SP2D[Koordinator]=$B53)*(FA_SP2D[Subkoordinator]=$C54)*(FA_SP2D[Status Covid]="Covid"),0))</f>
        <v>0</v>
      </c>
      <c r="J54" s="44" cm="1">
        <f t="array" ref="J54">SUM(_xlfn._xlws.FILTER(FA_SP2D[S.d Periode],(FA_SP2D[Es2]=$A$5)*(FA_SP2D[Koordinator]=$B53)*(FA_SP2D[Subkoordinator]=$C54)*(FA_SP2D[Status Covid]="Covid"),0))</f>
        <v>0</v>
      </c>
      <c r="K54" s="166">
        <f t="shared" si="11"/>
        <v>0</v>
      </c>
      <c r="L54" s="44">
        <f t="shared" si="9"/>
        <v>0</v>
      </c>
      <c r="M54" s="166">
        <f t="shared" si="10"/>
        <v>0</v>
      </c>
      <c r="N54" s="120">
        <v>0</v>
      </c>
    </row>
    <row r="55" spans="1:14" x14ac:dyDescent="0.25">
      <c r="A55" s="202"/>
      <c r="B55" s="217"/>
      <c r="C55" s="167" t="s">
        <v>1007</v>
      </c>
      <c r="D55" s="15">
        <f>SUM(D53:D54)</f>
        <v>0</v>
      </c>
      <c r="E55" s="15">
        <f>SUM(E53:E54)</f>
        <v>0</v>
      </c>
      <c r="F55" s="168">
        <f t="shared" si="6"/>
        <v>0</v>
      </c>
      <c r="G55" s="15">
        <f t="shared" si="7"/>
        <v>0</v>
      </c>
      <c r="H55" s="168">
        <f t="shared" si="8"/>
        <v>0</v>
      </c>
      <c r="I55" s="15">
        <f>SUM(I53:I54)</f>
        <v>0</v>
      </c>
      <c r="J55" s="15">
        <f>SUM(J53:J54)</f>
        <v>0</v>
      </c>
      <c r="K55" s="168">
        <f t="shared" si="11"/>
        <v>0</v>
      </c>
      <c r="L55" s="15">
        <f t="shared" si="9"/>
        <v>0</v>
      </c>
      <c r="M55" s="168">
        <f t="shared" si="10"/>
        <v>0</v>
      </c>
      <c r="N55" s="15">
        <f>SUM(N53:N54)</f>
        <v>0</v>
      </c>
    </row>
    <row r="56" spans="1:14" ht="14.4" customHeight="1" x14ac:dyDescent="0.25">
      <c r="A56" s="202">
        <v>3</v>
      </c>
      <c r="B56" s="217" t="s">
        <v>128</v>
      </c>
      <c r="C56" s="43" t="s">
        <v>129</v>
      </c>
      <c r="D56" s="44" cm="1">
        <f t="array" ref="D56">SUM(_xlfn._xlws.FILTER(FA_SP2D[Pagu Revisi],(FA_SP2D[Es2]=$A$5)*(FA_SP2D[Koordinator]=$B56)*(FA_SP2D[Subkoordinator]=$C56)*(FA_SP2D[Status Covid]="Covid"),0))</f>
        <v>0</v>
      </c>
      <c r="E56" s="44" cm="1">
        <f t="array" ref="E56">SUM(_xlfn._xlws.FILTER(FA_SP2D[S.d Periode],(FA_SP2D[Es2]=$A$5)*(FA_SP2D[Koordinator]=$B56)*(FA_SP2D[Subkoordinator]=$C56)*(FA_SP2D[Status Covid]="Covid"),0))</f>
        <v>0</v>
      </c>
      <c r="F56" s="166">
        <f t="shared" si="6"/>
        <v>0</v>
      </c>
      <c r="G56" s="44">
        <f t="shared" si="7"/>
        <v>0</v>
      </c>
      <c r="H56" s="166">
        <f t="shared" si="8"/>
        <v>0</v>
      </c>
      <c r="I56" s="44" cm="1">
        <f t="array" ref="I56">SUM(_xlfn._xlws.FILTER(FA_SP2D[Pagu Revisi],(FA_SP2D[Es2]=$A$5)*(FA_SP2D[Koordinator]=$B56)*(FA_SP2D[Subkoordinator]=$C56)*(FA_SP2D[Status Covid]="Covid"),0))</f>
        <v>0</v>
      </c>
      <c r="J56" s="44" cm="1">
        <f t="array" ref="J56">SUM(_xlfn._xlws.FILTER(FA_SP2D[S.d Periode],(FA_SP2D[Es2]=$A$5)*(FA_SP2D[Koordinator]=$B56)*(FA_SP2D[Subkoordinator]=$C56)*(FA_SP2D[Status Covid]="Covid"),0))</f>
        <v>0</v>
      </c>
      <c r="K56" s="166">
        <f t="shared" si="11"/>
        <v>0</v>
      </c>
      <c r="L56" s="44">
        <f t="shared" si="9"/>
        <v>0</v>
      </c>
      <c r="M56" s="166">
        <f t="shared" si="10"/>
        <v>0</v>
      </c>
      <c r="N56" s="120">
        <v>0</v>
      </c>
    </row>
    <row r="57" spans="1:14" x14ac:dyDescent="0.25">
      <c r="A57" s="202"/>
      <c r="B57" s="217"/>
      <c r="C57" s="43" t="s">
        <v>131</v>
      </c>
      <c r="D57" s="44" cm="1">
        <f t="array" ref="D57">SUM(_xlfn._xlws.FILTER(FA_SP2D[Pagu Revisi],(FA_SP2D[Es2]=$A$5)*(FA_SP2D[Koordinator]=$B56)*(FA_SP2D[Subkoordinator]=$C57)*(FA_SP2D[Status Covid]="Covid"),0))</f>
        <v>0</v>
      </c>
      <c r="E57" s="44" cm="1">
        <f t="array" ref="E57">SUM(_xlfn._xlws.FILTER(FA_SP2D[S.d Periode],(FA_SP2D[Es2]=$A$5)*(FA_SP2D[Koordinator]=$B56)*(FA_SP2D[Subkoordinator]=$C57)*(FA_SP2D[Status Covid]="Covid"),0))</f>
        <v>0</v>
      </c>
      <c r="F57" s="166">
        <f t="shared" si="6"/>
        <v>0</v>
      </c>
      <c r="G57" s="44">
        <f t="shared" si="7"/>
        <v>0</v>
      </c>
      <c r="H57" s="166">
        <f t="shared" si="8"/>
        <v>0</v>
      </c>
      <c r="I57" s="44" cm="1">
        <f t="array" ref="I57">SUM(_xlfn._xlws.FILTER(FA_SP2D[Pagu Revisi],(FA_SP2D[Es2]=$A$5)*(FA_SP2D[Koordinator]=$B56)*(FA_SP2D[Subkoordinator]=$C57)*(FA_SP2D[Status Covid]="Covid"),0))</f>
        <v>0</v>
      </c>
      <c r="J57" s="44" cm="1">
        <f t="array" ref="J57">SUM(_xlfn._xlws.FILTER(FA_SP2D[S.d Periode],(FA_SP2D[Es2]=$A$5)*(FA_SP2D[Koordinator]=$B56)*(FA_SP2D[Subkoordinator]=$C57)*(FA_SP2D[Status Covid]="Covid"),0))</f>
        <v>0</v>
      </c>
      <c r="K57" s="166">
        <f t="shared" si="11"/>
        <v>0</v>
      </c>
      <c r="L57" s="44">
        <f t="shared" si="9"/>
        <v>0</v>
      </c>
      <c r="M57" s="166">
        <f t="shared" si="10"/>
        <v>0</v>
      </c>
      <c r="N57" s="120">
        <v>0</v>
      </c>
    </row>
    <row r="58" spans="1:14" x14ac:dyDescent="0.25">
      <c r="A58" s="202"/>
      <c r="B58" s="217"/>
      <c r="C58" s="167" t="s">
        <v>1009</v>
      </c>
      <c r="D58" s="15">
        <f>SUM(D56:D57)</f>
        <v>0</v>
      </c>
      <c r="E58" s="15">
        <f>SUM(E56:E57)</f>
        <v>0</v>
      </c>
      <c r="F58" s="168">
        <f t="shared" si="6"/>
        <v>0</v>
      </c>
      <c r="G58" s="15">
        <f t="shared" si="7"/>
        <v>0</v>
      </c>
      <c r="H58" s="168">
        <f t="shared" si="8"/>
        <v>0</v>
      </c>
      <c r="I58" s="15">
        <f>SUM(I56:I57)</f>
        <v>0</v>
      </c>
      <c r="J58" s="15">
        <f>SUM(J56:J57)</f>
        <v>0</v>
      </c>
      <c r="K58" s="168">
        <f t="shared" si="11"/>
        <v>0</v>
      </c>
      <c r="L58" s="15">
        <f t="shared" si="9"/>
        <v>0</v>
      </c>
      <c r="M58" s="168">
        <f t="shared" si="10"/>
        <v>0</v>
      </c>
      <c r="N58" s="15">
        <f>SUM(N56:N57)</f>
        <v>0</v>
      </c>
    </row>
    <row r="59" spans="1:14" ht="14.4" customHeight="1" x14ac:dyDescent="0.25">
      <c r="A59" s="202">
        <v>4</v>
      </c>
      <c r="B59" s="217" t="s">
        <v>165</v>
      </c>
      <c r="C59" s="43" t="s">
        <v>149</v>
      </c>
      <c r="D59" s="44" cm="1">
        <f t="array" ref="D59">SUM(_xlfn._xlws.FILTER(FA_SP2D[Pagu Revisi],(FA_SP2D[Es2]=$A$5)*(FA_SP2D[Koordinator]=$B59)*(FA_SP2D[Subkoordinator]=$C59)*(FA_SP2D[Status Covid]="Covid"),0))</f>
        <v>103250000</v>
      </c>
      <c r="E59" s="44" cm="1">
        <f t="array" ref="E59">SUM(_xlfn._xlws.FILTER(FA_SP2D[S.d Periode],(FA_SP2D[Es2]=$A$5)*(FA_SP2D[Koordinator]=$B59)*(FA_SP2D[Subkoordinator]=$C59)*(FA_SP2D[Status Covid]="Covid"),0))</f>
        <v>0</v>
      </c>
      <c r="F59" s="166">
        <f t="shared" si="6"/>
        <v>0</v>
      </c>
      <c r="G59" s="44">
        <f t="shared" si="7"/>
        <v>103250000</v>
      </c>
      <c r="H59" s="166">
        <f t="shared" si="8"/>
        <v>100</v>
      </c>
      <c r="I59" s="44" cm="1">
        <f t="array" ref="I59">SUM(_xlfn._xlws.FILTER(FA_SP2D[Pagu Revisi],(FA_SP2D[Es2]=$A$5)*(FA_SP2D[Koordinator]=$B59)*(FA_SP2D[Subkoordinator]=$C59)*(FA_SP2D[Status Covid]="Covid"),0))</f>
        <v>103250000</v>
      </c>
      <c r="J59" s="44" cm="1">
        <f t="array" ref="J59">SUM(_xlfn._xlws.FILTER(FA_SP2D[S.d Periode],(FA_SP2D[Es2]=$A$5)*(FA_SP2D[Koordinator]=$B59)*(FA_SP2D[Subkoordinator]=$C59)*(FA_SP2D[Status Covid]="Covid"),0))</f>
        <v>0</v>
      </c>
      <c r="K59" s="166">
        <f t="shared" si="11"/>
        <v>0</v>
      </c>
      <c r="L59" s="44">
        <f t="shared" si="9"/>
        <v>103250000</v>
      </c>
      <c r="M59" s="166">
        <f t="shared" si="10"/>
        <v>100</v>
      </c>
      <c r="N59" s="120">
        <v>0</v>
      </c>
    </row>
    <row r="60" spans="1:14" x14ac:dyDescent="0.25">
      <c r="A60" s="202"/>
      <c r="B60" s="217"/>
      <c r="C60" s="43" t="s">
        <v>135</v>
      </c>
      <c r="D60" s="44" cm="1">
        <f t="array" ref="D60">SUM(_xlfn._xlws.FILTER(FA_SP2D[Pagu Revisi],(FA_SP2D[Es2]=$A$5)*(FA_SP2D[Koordinator]=$B59)*(FA_SP2D[Subkoordinator]=$C60)*(FA_SP2D[Status Covid]="Covid"),0))</f>
        <v>0</v>
      </c>
      <c r="E60" s="44" cm="1">
        <f t="array" ref="E60">SUM(_xlfn._xlws.FILTER(FA_SP2D[S.d Periode],(FA_SP2D[Es2]=$A$5)*(FA_SP2D[Koordinator]=$B59)*(FA_SP2D[Subkoordinator]=$C60)*(FA_SP2D[Status Covid]="Covid"),0))</f>
        <v>0</v>
      </c>
      <c r="F60" s="166">
        <f t="shared" si="6"/>
        <v>0</v>
      </c>
      <c r="G60" s="44">
        <f t="shared" si="7"/>
        <v>0</v>
      </c>
      <c r="H60" s="166">
        <f t="shared" si="8"/>
        <v>0</v>
      </c>
      <c r="I60" s="44" cm="1">
        <f t="array" ref="I60">SUM(_xlfn._xlws.FILTER(FA_SP2D[Pagu Revisi],(FA_SP2D[Es2]=$A$5)*(FA_SP2D[Koordinator]=$B59)*(FA_SP2D[Subkoordinator]=$C60)*(FA_SP2D[Status Covid]="Covid"),0))</f>
        <v>0</v>
      </c>
      <c r="J60" s="44" cm="1">
        <f t="array" ref="J60">SUM(_xlfn._xlws.FILTER(FA_SP2D[S.d Periode],(FA_SP2D[Es2]=$A$5)*(FA_SP2D[Koordinator]=$B59)*(FA_SP2D[Subkoordinator]=$C60)*(FA_SP2D[Status Covid]="Covid"),0))</f>
        <v>0</v>
      </c>
      <c r="K60" s="166">
        <f t="shared" si="11"/>
        <v>0</v>
      </c>
      <c r="L60" s="44">
        <f t="shared" si="9"/>
        <v>0</v>
      </c>
      <c r="M60" s="166">
        <f t="shared" si="10"/>
        <v>0</v>
      </c>
      <c r="N60" s="120">
        <v>0</v>
      </c>
    </row>
    <row r="61" spans="1:14" x14ac:dyDescent="0.25">
      <c r="A61" s="202"/>
      <c r="B61" s="217"/>
      <c r="C61" s="167" t="s">
        <v>1006</v>
      </c>
      <c r="D61" s="15">
        <f>SUM(D59:D60)</f>
        <v>103250000</v>
      </c>
      <c r="E61" s="15">
        <f>SUM(E59:E60)</f>
        <v>0</v>
      </c>
      <c r="F61" s="168">
        <f t="shared" si="6"/>
        <v>0</v>
      </c>
      <c r="G61" s="15">
        <f t="shared" si="7"/>
        <v>103250000</v>
      </c>
      <c r="H61" s="168">
        <f t="shared" si="8"/>
        <v>100</v>
      </c>
      <c r="I61" s="15">
        <f>SUM(I59:I60)</f>
        <v>103250000</v>
      </c>
      <c r="J61" s="15">
        <f>SUM(J59:J60)</f>
        <v>0</v>
      </c>
      <c r="K61" s="168">
        <f t="shared" si="11"/>
        <v>0</v>
      </c>
      <c r="L61" s="15">
        <f t="shared" si="9"/>
        <v>103250000</v>
      </c>
      <c r="M61" s="168">
        <f t="shared" si="10"/>
        <v>100</v>
      </c>
      <c r="N61" s="15">
        <f>SUM(N59:N60)</f>
        <v>0</v>
      </c>
    </row>
    <row r="62" spans="1:14" x14ac:dyDescent="0.25">
      <c r="A62" s="169"/>
      <c r="B62" s="211" t="s">
        <v>803</v>
      </c>
      <c r="C62" s="212"/>
      <c r="D62" s="138">
        <f>D52+D55+D58+D61</f>
        <v>103250000</v>
      </c>
      <c r="E62" s="138">
        <f>E52+E55+E58+E61</f>
        <v>0</v>
      </c>
      <c r="F62" s="139">
        <f t="shared" si="6"/>
        <v>0</v>
      </c>
      <c r="G62" s="138">
        <f t="shared" si="7"/>
        <v>103250000</v>
      </c>
      <c r="H62" s="139">
        <f t="shared" si="8"/>
        <v>100</v>
      </c>
      <c r="I62" s="157">
        <f>I52+I55+I58+I61</f>
        <v>103250000</v>
      </c>
      <c r="J62" s="157">
        <f>J52+J55+J58+J61</f>
        <v>0</v>
      </c>
      <c r="K62" s="158">
        <f t="shared" si="11"/>
        <v>0</v>
      </c>
      <c r="L62" s="157">
        <f t="shared" si="9"/>
        <v>103250000</v>
      </c>
      <c r="M62" s="158">
        <f t="shared" si="10"/>
        <v>100</v>
      </c>
      <c r="N62" s="170">
        <f>N52+N55+N58+N61</f>
        <v>0</v>
      </c>
    </row>
  </sheetData>
  <mergeCells count="56">
    <mergeCell ref="B32:C34"/>
    <mergeCell ref="A32:A34"/>
    <mergeCell ref="N6:N8"/>
    <mergeCell ref="D7:D8"/>
    <mergeCell ref="E7:F7"/>
    <mergeCell ref="G7:H7"/>
    <mergeCell ref="I7:I8"/>
    <mergeCell ref="J7:K7"/>
    <mergeCell ref="L7:M7"/>
    <mergeCell ref="J33:K33"/>
    <mergeCell ref="L33:M33"/>
    <mergeCell ref="A6:A7"/>
    <mergeCell ref="B6:B7"/>
    <mergeCell ref="C6:C7"/>
    <mergeCell ref="B8:C8"/>
    <mergeCell ref="A9:A11"/>
    <mergeCell ref="B9:B11"/>
    <mergeCell ref="A28:C28"/>
    <mergeCell ref="D6:H6"/>
    <mergeCell ref="I6:M6"/>
    <mergeCell ref="A12:A16"/>
    <mergeCell ref="B12:B16"/>
    <mergeCell ref="A17:A19"/>
    <mergeCell ref="B17:B19"/>
    <mergeCell ref="A20:A27"/>
    <mergeCell ref="B20:B27"/>
    <mergeCell ref="B62:C62"/>
    <mergeCell ref="A47:A49"/>
    <mergeCell ref="B47:B49"/>
    <mergeCell ref="C47:C49"/>
    <mergeCell ref="D47:H47"/>
    <mergeCell ref="D48:D49"/>
    <mergeCell ref="E48:F48"/>
    <mergeCell ref="G48:H48"/>
    <mergeCell ref="A56:A58"/>
    <mergeCell ref="A59:A61"/>
    <mergeCell ref="B50:B52"/>
    <mergeCell ref="B53:B55"/>
    <mergeCell ref="B56:B58"/>
    <mergeCell ref="B59:B61"/>
    <mergeCell ref="A3:N3"/>
    <mergeCell ref="A2:N2"/>
    <mergeCell ref="A1:N1"/>
    <mergeCell ref="A50:A52"/>
    <mergeCell ref="A53:A55"/>
    <mergeCell ref="I47:M47"/>
    <mergeCell ref="N47:N49"/>
    <mergeCell ref="I48:I49"/>
    <mergeCell ref="J48:K48"/>
    <mergeCell ref="L48:M48"/>
    <mergeCell ref="D33:D34"/>
    <mergeCell ref="I33:I34"/>
    <mergeCell ref="D32:H32"/>
    <mergeCell ref="E33:F33"/>
    <mergeCell ref="G33:H33"/>
    <mergeCell ref="I32:M32"/>
  </mergeCells>
  <dataValidations count="1">
    <dataValidation type="list" allowBlank="1" showInputMessage="1" showErrorMessage="1" sqref="A5" xr:uid="{1CD5209E-DB24-4012-AFC2-7C78FF095671}">
      <formula1>#REF!</formula1>
    </dataValidation>
  </dataValidations>
  <printOptions horizontalCentered="1"/>
  <pageMargins left="0.70866141732283472" right="0.70866141732283472" top="0.39370078740157483" bottom="0.39370078740157483" header="0.31496062992125984" footer="0.31496062992125984"/>
  <pageSetup paperSize="9" scale="63" fitToHeight="0" orientation="landscape"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7B637-8DD3-42B0-9856-21D196C4E81B}">
  <sheetPr codeName="sh_SPPD_PUSDIK">
    <tabColor rgb="FF00B050"/>
    <pageSetUpPr fitToPage="1"/>
  </sheetPr>
  <dimension ref="A1:N566"/>
  <sheetViews>
    <sheetView showGridLines="0" view="pageBreakPreview" zoomScale="80" zoomScaleNormal="100" zoomScaleSheetLayoutView="80" workbookViewId="0">
      <selection activeCell="H31" sqref="H31"/>
    </sheetView>
  </sheetViews>
  <sheetFormatPr defaultRowHeight="14.4" x14ac:dyDescent="0.3"/>
  <cols>
    <col min="1" max="1" width="74.109375" customWidth="1"/>
    <col min="2" max="2" width="16" bestFit="1" customWidth="1"/>
    <col min="3" max="3" width="12.88671875" bestFit="1" customWidth="1"/>
    <col min="4" max="4" width="10.88671875" bestFit="1" customWidth="1"/>
    <col min="5" max="5" width="13.77734375" bestFit="1" customWidth="1"/>
    <col min="6" max="6" width="10.5546875" bestFit="1" customWidth="1"/>
    <col min="7" max="7" width="8.77734375" bestFit="1" customWidth="1"/>
    <col min="10" max="10" width="66.21875" customWidth="1"/>
  </cols>
  <sheetData>
    <row r="1" spans="1:14" ht="18" x14ac:dyDescent="0.35">
      <c r="A1" s="98" t="s">
        <v>5232</v>
      </c>
      <c r="B1" s="98"/>
      <c r="C1" s="98"/>
      <c r="D1" s="98"/>
      <c r="E1" s="98"/>
      <c r="F1" s="98"/>
      <c r="G1" s="98"/>
      <c r="H1" s="97"/>
      <c r="I1" s="97"/>
      <c r="J1" s="97"/>
      <c r="K1" s="97"/>
      <c r="L1" s="97"/>
      <c r="M1" s="97"/>
      <c r="N1" s="9"/>
    </row>
    <row r="2" spans="1:14" ht="15.6" x14ac:dyDescent="0.3">
      <c r="A2" s="41" t="str">
        <f>'Setting Database'!$B14</f>
        <v>Berdasarkan DIPA Awal, TA. 2023 (30 November 2022)</v>
      </c>
      <c r="B2" s="41"/>
      <c r="C2" s="41"/>
      <c r="D2" s="41"/>
      <c r="E2" s="41"/>
      <c r="F2" s="41"/>
      <c r="G2" s="41"/>
      <c r="H2" s="8"/>
      <c r="I2" s="8"/>
      <c r="J2" s="8"/>
      <c r="K2" s="8"/>
      <c r="L2" s="8"/>
      <c r="M2" s="8"/>
      <c r="N2" s="8"/>
    </row>
    <row r="3" spans="1:14" ht="15.6" x14ac:dyDescent="0.3">
      <c r="A3" s="41" t="str">
        <f ca="1">'Setting Database'!$B15</f>
        <v xml:space="preserve"> 09 Februari 2023, Pukul 15:39 WIB</v>
      </c>
      <c r="B3" s="41"/>
      <c r="C3" s="41"/>
      <c r="D3" s="41"/>
      <c r="E3" s="41"/>
      <c r="F3" s="41"/>
      <c r="G3" s="41"/>
      <c r="H3" s="8"/>
      <c r="I3" s="8"/>
      <c r="J3" s="8"/>
      <c r="K3" s="8"/>
      <c r="L3" s="8"/>
      <c r="M3" s="8"/>
      <c r="N3" s="8"/>
    </row>
    <row r="9" spans="1:14" x14ac:dyDescent="0.3">
      <c r="G9" s="45"/>
    </row>
    <row r="14" spans="1:14" ht="15.6" x14ac:dyDescent="0.3">
      <c r="A14" s="8" t="s">
        <v>5231</v>
      </c>
    </row>
    <row r="15" spans="1:14" s="77" customFormat="1" x14ac:dyDescent="0.3">
      <c r="A15" s="75" t="s">
        <v>99</v>
      </c>
      <c r="B15" s="76" t="s">
        <v>5227</v>
      </c>
      <c r="C15" s="76" t="s">
        <v>811</v>
      </c>
      <c r="D15" s="76" t="s">
        <v>1193</v>
      </c>
      <c r="E15" s="7" t="s">
        <v>812</v>
      </c>
      <c r="F15" s="7" t="s">
        <v>5233</v>
      </c>
      <c r="G15"/>
    </row>
    <row r="16" spans="1:14" x14ac:dyDescent="0.3">
      <c r="A16" s="79" t="s">
        <v>123</v>
      </c>
      <c r="B16" s="73">
        <v>23288180000</v>
      </c>
      <c r="C16" s="73">
        <v>887519648</v>
      </c>
      <c r="D16" s="74">
        <v>3.8110305227802259</v>
      </c>
      <c r="E16" s="106">
        <v>22400660352</v>
      </c>
      <c r="F16" s="74">
        <v>96.188969477219771</v>
      </c>
    </row>
    <row r="17" spans="1:10" x14ac:dyDescent="0.3">
      <c r="A17" s="80" t="s">
        <v>1046</v>
      </c>
      <c r="B17" s="83">
        <v>1000000000</v>
      </c>
      <c r="C17" s="83">
        <v>32491700</v>
      </c>
      <c r="D17" s="84">
        <v>3.2491699999999999</v>
      </c>
      <c r="E17" s="102">
        <v>967508300</v>
      </c>
      <c r="F17" s="84">
        <v>96.750829999999993</v>
      </c>
    </row>
    <row r="18" spans="1:10" x14ac:dyDescent="0.3">
      <c r="A18" s="81" t="s">
        <v>739</v>
      </c>
      <c r="B18" s="85">
        <v>1000000000</v>
      </c>
      <c r="C18" s="85">
        <v>32491700</v>
      </c>
      <c r="D18" s="86">
        <v>3.2491699999999999</v>
      </c>
      <c r="E18" s="103">
        <v>967508300</v>
      </c>
      <c r="F18" s="86">
        <v>96.750829999999993</v>
      </c>
    </row>
    <row r="19" spans="1:10" x14ac:dyDescent="0.3">
      <c r="A19" s="89" t="s">
        <v>740</v>
      </c>
      <c r="B19" s="87">
        <v>1000000000</v>
      </c>
      <c r="C19" s="87">
        <v>32491700</v>
      </c>
      <c r="D19" s="88">
        <v>3.2491699999999999</v>
      </c>
      <c r="E19" s="107">
        <v>967508300</v>
      </c>
      <c r="F19" s="88">
        <v>96.750829999999993</v>
      </c>
    </row>
    <row r="20" spans="1:10" ht="28.8" x14ac:dyDescent="0.3">
      <c r="A20" s="82" t="s">
        <v>741</v>
      </c>
      <c r="B20" s="90">
        <v>1000000000</v>
      </c>
      <c r="C20" s="90">
        <v>32491700</v>
      </c>
      <c r="D20" s="91">
        <v>3.2491699999999999</v>
      </c>
      <c r="E20" s="108">
        <v>967508300</v>
      </c>
      <c r="F20" s="91">
        <v>96.750829999999993</v>
      </c>
    </row>
    <row r="21" spans="1:10" x14ac:dyDescent="0.3">
      <c r="A21" s="65" t="s">
        <v>742</v>
      </c>
      <c r="B21" s="92">
        <v>186192000</v>
      </c>
      <c r="C21" s="92">
        <v>7936000</v>
      </c>
      <c r="D21" s="93">
        <v>4.2622669072785087</v>
      </c>
      <c r="E21" s="109">
        <v>178256000</v>
      </c>
      <c r="F21" s="93">
        <v>95.737733092721484</v>
      </c>
    </row>
    <row r="22" spans="1:10" x14ac:dyDescent="0.3">
      <c r="A22" s="66" t="s">
        <v>743</v>
      </c>
      <c r="B22" s="70">
        <v>131673000</v>
      </c>
      <c r="C22" s="70">
        <v>0</v>
      </c>
      <c r="D22" s="71">
        <v>0</v>
      </c>
      <c r="E22" s="69">
        <v>131673000</v>
      </c>
      <c r="F22" s="71">
        <v>100</v>
      </c>
    </row>
    <row r="23" spans="1:10" x14ac:dyDescent="0.3">
      <c r="A23" s="67" t="s">
        <v>732</v>
      </c>
      <c r="B23" s="3">
        <v>48225000</v>
      </c>
      <c r="C23" s="3">
        <v>0</v>
      </c>
      <c r="D23" s="63">
        <v>0</v>
      </c>
      <c r="E23" s="62">
        <v>48225000</v>
      </c>
      <c r="F23" s="63">
        <v>100</v>
      </c>
      <c r="J23" s="99"/>
    </row>
    <row r="24" spans="1:10" x14ac:dyDescent="0.3">
      <c r="A24" s="68" t="s">
        <v>5336</v>
      </c>
      <c r="B24" s="3">
        <v>37725000</v>
      </c>
      <c r="C24" s="3">
        <v>0</v>
      </c>
      <c r="D24" s="63">
        <v>0</v>
      </c>
      <c r="E24" s="62">
        <v>37725000</v>
      </c>
      <c r="F24" s="63">
        <v>100</v>
      </c>
      <c r="J24" s="100"/>
    </row>
    <row r="25" spans="1:10" x14ac:dyDescent="0.3">
      <c r="A25" s="68" t="s">
        <v>5337</v>
      </c>
      <c r="B25" s="3">
        <v>3000000</v>
      </c>
      <c r="C25" s="3">
        <v>0</v>
      </c>
      <c r="D25" s="63">
        <v>0</v>
      </c>
      <c r="E25" s="62">
        <v>3000000</v>
      </c>
      <c r="F25" s="63">
        <v>100</v>
      </c>
      <c r="J25" s="99"/>
    </row>
    <row r="26" spans="1:10" x14ac:dyDescent="0.3">
      <c r="A26" s="68" t="s">
        <v>5326</v>
      </c>
      <c r="B26" s="3">
        <v>4500000</v>
      </c>
      <c r="C26" s="3">
        <v>0</v>
      </c>
      <c r="D26" s="63">
        <v>0</v>
      </c>
      <c r="E26" s="62">
        <v>4500000</v>
      </c>
      <c r="F26" s="63">
        <v>100</v>
      </c>
      <c r="J26" s="100"/>
    </row>
    <row r="27" spans="1:10" x14ac:dyDescent="0.3">
      <c r="A27" s="68" t="s">
        <v>5338</v>
      </c>
      <c r="B27" s="3">
        <v>3000000</v>
      </c>
      <c r="C27" s="3">
        <v>0</v>
      </c>
      <c r="D27" s="63">
        <v>0</v>
      </c>
      <c r="E27" s="62">
        <v>3000000</v>
      </c>
      <c r="F27" s="63">
        <v>100</v>
      </c>
      <c r="J27" s="99"/>
    </row>
    <row r="28" spans="1:10" x14ac:dyDescent="0.3">
      <c r="A28" s="67" t="s">
        <v>734</v>
      </c>
      <c r="B28" s="3">
        <v>16000000</v>
      </c>
      <c r="C28" s="3">
        <v>0</v>
      </c>
      <c r="D28" s="63">
        <v>0</v>
      </c>
      <c r="E28" s="62">
        <v>16000000</v>
      </c>
      <c r="F28" s="63">
        <v>100</v>
      </c>
      <c r="J28" s="100"/>
    </row>
    <row r="29" spans="1:10" x14ac:dyDescent="0.3">
      <c r="A29" s="68" t="s">
        <v>5339</v>
      </c>
      <c r="B29" s="3">
        <v>16000000</v>
      </c>
      <c r="C29" s="3">
        <v>0</v>
      </c>
      <c r="D29" s="63">
        <v>0</v>
      </c>
      <c r="E29" s="62">
        <v>16000000</v>
      </c>
      <c r="F29" s="63">
        <v>100</v>
      </c>
    </row>
    <row r="30" spans="1:10" x14ac:dyDescent="0.3">
      <c r="A30" s="67" t="s">
        <v>735</v>
      </c>
      <c r="B30" s="3">
        <v>67448000</v>
      </c>
      <c r="C30" s="3">
        <v>0</v>
      </c>
      <c r="D30" s="63">
        <v>0</v>
      </c>
      <c r="E30" s="62">
        <v>67448000</v>
      </c>
      <c r="F30" s="63">
        <v>100</v>
      </c>
    </row>
    <row r="31" spans="1:10" x14ac:dyDescent="0.3">
      <c r="A31" s="68" t="s">
        <v>5340</v>
      </c>
      <c r="B31" s="3">
        <v>67448000</v>
      </c>
      <c r="C31" s="3">
        <v>0</v>
      </c>
      <c r="D31" s="63">
        <v>0</v>
      </c>
      <c r="E31" s="62">
        <v>67448000</v>
      </c>
      <c r="F31" s="63">
        <v>100</v>
      </c>
    </row>
    <row r="32" spans="1:10" x14ac:dyDescent="0.3">
      <c r="A32" s="66" t="s">
        <v>745</v>
      </c>
      <c r="B32" s="70">
        <v>54519000</v>
      </c>
      <c r="C32" s="70">
        <v>7936000</v>
      </c>
      <c r="D32" s="71">
        <v>14.556393184027586</v>
      </c>
      <c r="E32" s="69">
        <v>46583000</v>
      </c>
      <c r="F32" s="71">
        <v>85.443606815972416</v>
      </c>
    </row>
    <row r="33" spans="1:6" x14ac:dyDescent="0.3">
      <c r="A33" s="67" t="s">
        <v>732</v>
      </c>
      <c r="B33" s="3">
        <v>17500000</v>
      </c>
      <c r="C33" s="3">
        <v>1056000</v>
      </c>
      <c r="D33" s="63">
        <v>6.0342857142857138</v>
      </c>
      <c r="E33" s="62">
        <v>16444000</v>
      </c>
      <c r="F33" s="63">
        <v>93.965714285714284</v>
      </c>
    </row>
    <row r="34" spans="1:6" x14ac:dyDescent="0.3">
      <c r="A34" s="68" t="s">
        <v>5336</v>
      </c>
      <c r="B34" s="3">
        <v>10500000</v>
      </c>
      <c r="C34" s="3">
        <v>1056000</v>
      </c>
      <c r="D34" s="63">
        <v>10.057142857142857</v>
      </c>
      <c r="E34" s="62">
        <v>9444000</v>
      </c>
      <c r="F34" s="63">
        <v>89.94285714285715</v>
      </c>
    </row>
    <row r="35" spans="1:6" x14ac:dyDescent="0.3">
      <c r="A35" s="68" t="s">
        <v>5337</v>
      </c>
      <c r="B35" s="3">
        <v>2000000</v>
      </c>
      <c r="C35" s="3">
        <v>0</v>
      </c>
      <c r="D35" s="63">
        <v>0</v>
      </c>
      <c r="E35" s="62">
        <v>2000000</v>
      </c>
      <c r="F35" s="63">
        <v>100</v>
      </c>
    </row>
    <row r="36" spans="1:6" x14ac:dyDescent="0.3">
      <c r="A36" s="68" t="s">
        <v>5326</v>
      </c>
      <c r="B36" s="3">
        <v>3000000</v>
      </c>
      <c r="C36" s="3">
        <v>0</v>
      </c>
      <c r="D36" s="63">
        <v>0</v>
      </c>
      <c r="E36" s="62">
        <v>3000000</v>
      </c>
      <c r="F36" s="63">
        <v>100</v>
      </c>
    </row>
    <row r="37" spans="1:6" x14ac:dyDescent="0.3">
      <c r="A37" s="68" t="s">
        <v>5338</v>
      </c>
      <c r="B37" s="3">
        <v>2000000</v>
      </c>
      <c r="C37" s="3">
        <v>0</v>
      </c>
      <c r="D37" s="63">
        <v>0</v>
      </c>
      <c r="E37" s="62">
        <v>2000000</v>
      </c>
      <c r="F37" s="63">
        <v>100</v>
      </c>
    </row>
    <row r="38" spans="1:6" x14ac:dyDescent="0.3">
      <c r="A38" s="67" t="s">
        <v>734</v>
      </c>
      <c r="B38" s="3">
        <v>5000000</v>
      </c>
      <c r="C38" s="3">
        <v>0</v>
      </c>
      <c r="D38" s="63">
        <v>0</v>
      </c>
      <c r="E38" s="62">
        <v>5000000</v>
      </c>
      <c r="F38" s="63">
        <v>100</v>
      </c>
    </row>
    <row r="39" spans="1:6" x14ac:dyDescent="0.3">
      <c r="A39" s="68" t="s">
        <v>5339</v>
      </c>
      <c r="B39" s="3">
        <v>5000000</v>
      </c>
      <c r="C39" s="3">
        <v>0</v>
      </c>
      <c r="D39" s="63">
        <v>0</v>
      </c>
      <c r="E39" s="62">
        <v>5000000</v>
      </c>
      <c r="F39" s="63">
        <v>100</v>
      </c>
    </row>
    <row r="40" spans="1:6" x14ac:dyDescent="0.3">
      <c r="A40" s="67" t="s">
        <v>735</v>
      </c>
      <c r="B40" s="3">
        <v>32019000</v>
      </c>
      <c r="C40" s="3">
        <v>6880000</v>
      </c>
      <c r="D40" s="63">
        <v>21.487241950092134</v>
      </c>
      <c r="E40" s="62">
        <v>25139000</v>
      </c>
      <c r="F40" s="63">
        <v>78.512758049907873</v>
      </c>
    </row>
    <row r="41" spans="1:6" x14ac:dyDescent="0.3">
      <c r="A41" s="68" t="s">
        <v>5341</v>
      </c>
      <c r="B41" s="3">
        <v>32019000</v>
      </c>
      <c r="C41" s="3">
        <v>6880000</v>
      </c>
      <c r="D41" s="63">
        <v>21.487241950092134</v>
      </c>
      <c r="E41" s="62">
        <v>25139000</v>
      </c>
      <c r="F41" s="63">
        <v>78.512758049907873</v>
      </c>
    </row>
    <row r="42" spans="1:6" x14ac:dyDescent="0.3">
      <c r="A42" s="65" t="s">
        <v>746</v>
      </c>
      <c r="B42" s="92">
        <v>118802000</v>
      </c>
      <c r="C42" s="92">
        <v>9630000</v>
      </c>
      <c r="D42" s="93">
        <v>8.105924142691201</v>
      </c>
      <c r="E42" s="109">
        <v>109172000</v>
      </c>
      <c r="F42" s="93">
        <v>91.894075857308792</v>
      </c>
    </row>
    <row r="43" spans="1:6" x14ac:dyDescent="0.3">
      <c r="A43" s="66" t="s">
        <v>1232</v>
      </c>
      <c r="B43" s="70">
        <v>35050000</v>
      </c>
      <c r="C43" s="70">
        <v>9630000</v>
      </c>
      <c r="D43" s="71">
        <v>27.475035663338087</v>
      </c>
      <c r="E43" s="69">
        <v>25420000</v>
      </c>
      <c r="F43" s="71">
        <v>72.52496433666191</v>
      </c>
    </row>
    <row r="44" spans="1:6" x14ac:dyDescent="0.3">
      <c r="A44" s="67" t="s">
        <v>732</v>
      </c>
      <c r="B44" s="3">
        <v>11050000</v>
      </c>
      <c r="C44" s="3">
        <v>770000</v>
      </c>
      <c r="D44" s="63">
        <v>6.9683257918552037</v>
      </c>
      <c r="E44" s="62">
        <v>10280000</v>
      </c>
      <c r="F44" s="63">
        <v>93.031674208144793</v>
      </c>
    </row>
    <row r="45" spans="1:6" x14ac:dyDescent="0.3">
      <c r="A45" s="68" t="s">
        <v>5336</v>
      </c>
      <c r="B45" s="3">
        <v>7500000</v>
      </c>
      <c r="C45" s="3">
        <v>770000</v>
      </c>
      <c r="D45" s="63">
        <v>10.266666666666667</v>
      </c>
      <c r="E45" s="62">
        <v>6730000</v>
      </c>
      <c r="F45" s="63">
        <v>89.733333333333334</v>
      </c>
    </row>
    <row r="46" spans="1:6" x14ac:dyDescent="0.3">
      <c r="A46" s="68" t="s">
        <v>5258</v>
      </c>
      <c r="B46" s="3">
        <v>1500000</v>
      </c>
      <c r="C46" s="3">
        <v>0</v>
      </c>
      <c r="D46" s="63">
        <v>0</v>
      </c>
      <c r="E46" s="62">
        <v>1500000</v>
      </c>
      <c r="F46" s="63">
        <v>100</v>
      </c>
    </row>
    <row r="47" spans="1:6" x14ac:dyDescent="0.3">
      <c r="A47" s="68" t="s">
        <v>931</v>
      </c>
      <c r="B47" s="3">
        <v>1000000</v>
      </c>
      <c r="C47" s="3">
        <v>0</v>
      </c>
      <c r="D47" s="63">
        <v>0</v>
      </c>
      <c r="E47" s="62">
        <v>1000000</v>
      </c>
      <c r="F47" s="63">
        <v>100</v>
      </c>
    </row>
    <row r="48" spans="1:6" x14ac:dyDescent="0.3">
      <c r="A48" s="68" t="s">
        <v>5342</v>
      </c>
      <c r="B48" s="3">
        <v>1050000</v>
      </c>
      <c r="C48" s="3">
        <v>0</v>
      </c>
      <c r="D48" s="63">
        <v>0</v>
      </c>
      <c r="E48" s="62">
        <v>1050000</v>
      </c>
      <c r="F48" s="63">
        <v>100</v>
      </c>
    </row>
    <row r="49" spans="1:6" x14ac:dyDescent="0.3">
      <c r="A49" s="67" t="s">
        <v>735</v>
      </c>
      <c r="B49" s="3">
        <v>24000000</v>
      </c>
      <c r="C49" s="3">
        <v>8860000</v>
      </c>
      <c r="D49" s="63">
        <v>36.916666666666664</v>
      </c>
      <c r="E49" s="62">
        <v>15140000</v>
      </c>
      <c r="F49" s="63">
        <v>63.083333333333336</v>
      </c>
    </row>
    <row r="50" spans="1:6" x14ac:dyDescent="0.3">
      <c r="A50" s="68" t="s">
        <v>5343</v>
      </c>
      <c r="B50" s="3">
        <v>24000000</v>
      </c>
      <c r="C50" s="3">
        <v>8860000</v>
      </c>
      <c r="D50" s="63">
        <v>36.916666666666664</v>
      </c>
      <c r="E50" s="62">
        <v>15140000</v>
      </c>
      <c r="F50" s="63">
        <v>63.083333333333336</v>
      </c>
    </row>
    <row r="51" spans="1:6" x14ac:dyDescent="0.3">
      <c r="A51" s="66" t="s">
        <v>1233</v>
      </c>
      <c r="B51" s="70">
        <v>83752000</v>
      </c>
      <c r="C51" s="70">
        <v>0</v>
      </c>
      <c r="D51" s="71">
        <v>0</v>
      </c>
      <c r="E51" s="69">
        <v>83752000</v>
      </c>
      <c r="F51" s="71">
        <v>100</v>
      </c>
    </row>
    <row r="52" spans="1:6" x14ac:dyDescent="0.3">
      <c r="A52" s="67" t="s">
        <v>732</v>
      </c>
      <c r="B52" s="3">
        <v>13500000</v>
      </c>
      <c r="C52" s="3">
        <v>0</v>
      </c>
      <c r="D52" s="63">
        <v>0</v>
      </c>
      <c r="E52" s="62">
        <v>13500000</v>
      </c>
      <c r="F52" s="63">
        <v>100</v>
      </c>
    </row>
    <row r="53" spans="1:6" x14ac:dyDescent="0.3">
      <c r="A53" s="68" t="s">
        <v>5336</v>
      </c>
      <c r="B53" s="3">
        <v>7500000</v>
      </c>
      <c r="C53" s="3">
        <v>0</v>
      </c>
      <c r="D53" s="63">
        <v>0</v>
      </c>
      <c r="E53" s="62">
        <v>7500000</v>
      </c>
      <c r="F53" s="63">
        <v>100</v>
      </c>
    </row>
    <row r="54" spans="1:6" x14ac:dyDescent="0.3">
      <c r="A54" s="68" t="s">
        <v>5258</v>
      </c>
      <c r="B54" s="3">
        <v>3000000</v>
      </c>
      <c r="C54" s="3">
        <v>0</v>
      </c>
      <c r="D54" s="63">
        <v>0</v>
      </c>
      <c r="E54" s="62">
        <v>3000000</v>
      </c>
      <c r="F54" s="63">
        <v>100</v>
      </c>
    </row>
    <row r="55" spans="1:6" x14ac:dyDescent="0.3">
      <c r="A55" s="68" t="s">
        <v>931</v>
      </c>
      <c r="B55" s="3">
        <v>2000000</v>
      </c>
      <c r="C55" s="3">
        <v>0</v>
      </c>
      <c r="D55" s="63">
        <v>0</v>
      </c>
      <c r="E55" s="62">
        <v>2000000</v>
      </c>
      <c r="F55" s="63">
        <v>100</v>
      </c>
    </row>
    <row r="56" spans="1:6" x14ac:dyDescent="0.3">
      <c r="A56" s="68" t="s">
        <v>5344</v>
      </c>
      <c r="B56" s="3">
        <v>1000000</v>
      </c>
      <c r="C56" s="3">
        <v>0</v>
      </c>
      <c r="D56" s="63">
        <v>0</v>
      </c>
      <c r="E56" s="62">
        <v>1000000</v>
      </c>
      <c r="F56" s="63">
        <v>100</v>
      </c>
    </row>
    <row r="57" spans="1:6" x14ac:dyDescent="0.3">
      <c r="A57" s="67" t="s">
        <v>734</v>
      </c>
      <c r="B57" s="3">
        <v>4000000</v>
      </c>
      <c r="C57" s="3">
        <v>0</v>
      </c>
      <c r="D57" s="63">
        <v>0</v>
      </c>
      <c r="E57" s="62">
        <v>4000000</v>
      </c>
      <c r="F57" s="63">
        <v>100</v>
      </c>
    </row>
    <row r="58" spans="1:6" x14ac:dyDescent="0.3">
      <c r="A58" s="68" t="s">
        <v>5339</v>
      </c>
      <c r="B58" s="3">
        <v>4000000</v>
      </c>
      <c r="C58" s="3">
        <v>0</v>
      </c>
      <c r="D58" s="63">
        <v>0</v>
      </c>
      <c r="E58" s="62">
        <v>4000000</v>
      </c>
      <c r="F58" s="63">
        <v>100</v>
      </c>
    </row>
    <row r="59" spans="1:6" x14ac:dyDescent="0.3">
      <c r="A59" s="67" t="s">
        <v>735</v>
      </c>
      <c r="B59" s="3">
        <v>66252000</v>
      </c>
      <c r="C59" s="3">
        <v>0</v>
      </c>
      <c r="D59" s="63">
        <v>0</v>
      </c>
      <c r="E59" s="62">
        <v>66252000</v>
      </c>
      <c r="F59" s="63">
        <v>100</v>
      </c>
    </row>
    <row r="60" spans="1:6" x14ac:dyDescent="0.3">
      <c r="A60" s="68" t="s">
        <v>5345</v>
      </c>
      <c r="B60" s="3">
        <v>66252000</v>
      </c>
      <c r="C60" s="3">
        <v>0</v>
      </c>
      <c r="D60" s="63">
        <v>0</v>
      </c>
      <c r="E60" s="62">
        <v>66252000</v>
      </c>
      <c r="F60" s="63">
        <v>100</v>
      </c>
    </row>
    <row r="61" spans="1:6" x14ac:dyDescent="0.3">
      <c r="A61" s="65" t="s">
        <v>747</v>
      </c>
      <c r="B61" s="92">
        <v>475336000</v>
      </c>
      <c r="C61" s="92">
        <v>9488700</v>
      </c>
      <c r="D61" s="93">
        <v>1.9962089974249795</v>
      </c>
      <c r="E61" s="109">
        <v>465847300</v>
      </c>
      <c r="F61" s="93">
        <v>98.003791002575028</v>
      </c>
    </row>
    <row r="62" spans="1:6" x14ac:dyDescent="0.3">
      <c r="A62" s="66" t="s">
        <v>1234</v>
      </c>
      <c r="B62" s="70">
        <v>404820000</v>
      </c>
      <c r="C62" s="70">
        <v>9488700</v>
      </c>
      <c r="D62" s="71">
        <v>2.34393063583815</v>
      </c>
      <c r="E62" s="69">
        <v>395331300</v>
      </c>
      <c r="F62" s="71">
        <v>97.656069364161851</v>
      </c>
    </row>
    <row r="63" spans="1:6" x14ac:dyDescent="0.3">
      <c r="A63" s="67" t="s">
        <v>732</v>
      </c>
      <c r="B63" s="3">
        <v>74000000</v>
      </c>
      <c r="C63" s="3">
        <v>8918700</v>
      </c>
      <c r="D63" s="63">
        <v>12.052297297297297</v>
      </c>
      <c r="E63" s="62">
        <v>65081300</v>
      </c>
      <c r="F63" s="63">
        <v>87.947702702702699</v>
      </c>
    </row>
    <row r="64" spans="1:6" x14ac:dyDescent="0.3">
      <c r="A64" s="68" t="s">
        <v>5336</v>
      </c>
      <c r="B64" s="3">
        <v>15000000</v>
      </c>
      <c r="C64" s="3">
        <v>4940000</v>
      </c>
      <c r="D64" s="63">
        <v>32.93333333333333</v>
      </c>
      <c r="E64" s="62">
        <v>10060000</v>
      </c>
      <c r="F64" s="63">
        <v>67.066666666666663</v>
      </c>
    </row>
    <row r="65" spans="1:6" x14ac:dyDescent="0.3">
      <c r="A65" s="68" t="s">
        <v>5337</v>
      </c>
      <c r="B65" s="3">
        <v>8000000</v>
      </c>
      <c r="C65" s="3">
        <v>1499200</v>
      </c>
      <c r="D65" s="63">
        <v>18.740000000000002</v>
      </c>
      <c r="E65" s="62">
        <v>6500800</v>
      </c>
      <c r="F65" s="63">
        <v>81.260000000000005</v>
      </c>
    </row>
    <row r="66" spans="1:6" x14ac:dyDescent="0.3">
      <c r="A66" s="68" t="s">
        <v>5326</v>
      </c>
      <c r="B66" s="3">
        <v>12000000</v>
      </c>
      <c r="C66" s="3">
        <v>1480000</v>
      </c>
      <c r="D66" s="63">
        <v>12.333333333333334</v>
      </c>
      <c r="E66" s="62">
        <v>10520000</v>
      </c>
      <c r="F66" s="63">
        <v>87.666666666666671</v>
      </c>
    </row>
    <row r="67" spans="1:6" x14ac:dyDescent="0.3">
      <c r="A67" s="68" t="s">
        <v>5338</v>
      </c>
      <c r="B67" s="3">
        <v>8000000</v>
      </c>
      <c r="C67" s="3">
        <v>999500</v>
      </c>
      <c r="D67" s="63">
        <v>12.49375</v>
      </c>
      <c r="E67" s="62">
        <v>7000500</v>
      </c>
      <c r="F67" s="63">
        <v>87.506249999999994</v>
      </c>
    </row>
    <row r="68" spans="1:6" x14ac:dyDescent="0.3">
      <c r="A68" s="68" t="s">
        <v>5346</v>
      </c>
      <c r="B68" s="3">
        <v>31000000</v>
      </c>
      <c r="C68" s="3">
        <v>0</v>
      </c>
      <c r="D68" s="63">
        <v>0</v>
      </c>
      <c r="E68" s="62">
        <v>31000000</v>
      </c>
      <c r="F68" s="63">
        <v>100</v>
      </c>
    </row>
    <row r="69" spans="1:6" x14ac:dyDescent="0.3">
      <c r="A69" s="67" t="s">
        <v>734</v>
      </c>
      <c r="B69" s="3">
        <v>25200000</v>
      </c>
      <c r="C69" s="3">
        <v>0</v>
      </c>
      <c r="D69" s="63">
        <v>0</v>
      </c>
      <c r="E69" s="62">
        <v>25200000</v>
      </c>
      <c r="F69" s="63">
        <v>100</v>
      </c>
    </row>
    <row r="70" spans="1:6" x14ac:dyDescent="0.3">
      <c r="A70" s="68" t="s">
        <v>5339</v>
      </c>
      <c r="B70" s="3">
        <v>25200000</v>
      </c>
      <c r="C70" s="3">
        <v>0</v>
      </c>
      <c r="D70" s="63">
        <v>0</v>
      </c>
      <c r="E70" s="62">
        <v>25200000</v>
      </c>
      <c r="F70" s="63">
        <v>100</v>
      </c>
    </row>
    <row r="71" spans="1:6" x14ac:dyDescent="0.3">
      <c r="A71" s="67" t="s">
        <v>735</v>
      </c>
      <c r="B71" s="3">
        <v>304120000</v>
      </c>
      <c r="C71" s="3">
        <v>570000</v>
      </c>
      <c r="D71" s="63">
        <v>0.18742601604629752</v>
      </c>
      <c r="E71" s="62">
        <v>303550000</v>
      </c>
      <c r="F71" s="63">
        <v>99.812573983953698</v>
      </c>
    </row>
    <row r="72" spans="1:6" x14ac:dyDescent="0.3">
      <c r="A72" s="68" t="s">
        <v>5347</v>
      </c>
      <c r="B72" s="3">
        <v>304120000</v>
      </c>
      <c r="C72" s="3">
        <v>570000</v>
      </c>
      <c r="D72" s="63">
        <v>0.18742601604629752</v>
      </c>
      <c r="E72" s="62">
        <v>303550000</v>
      </c>
      <c r="F72" s="63">
        <v>99.812573983953698</v>
      </c>
    </row>
    <row r="73" spans="1:6" x14ac:dyDescent="0.3">
      <c r="A73" s="67" t="s">
        <v>105</v>
      </c>
      <c r="B73" s="3">
        <v>1500000</v>
      </c>
      <c r="C73" s="3">
        <v>0</v>
      </c>
      <c r="D73" s="63">
        <v>0</v>
      </c>
      <c r="E73" s="62">
        <v>1500000</v>
      </c>
      <c r="F73" s="63">
        <v>100</v>
      </c>
    </row>
    <row r="74" spans="1:6" x14ac:dyDescent="0.3">
      <c r="A74" s="68" t="s">
        <v>5278</v>
      </c>
      <c r="B74" s="3">
        <v>1500000</v>
      </c>
      <c r="C74" s="3">
        <v>0</v>
      </c>
      <c r="D74" s="63">
        <v>0</v>
      </c>
      <c r="E74" s="62">
        <v>1500000</v>
      </c>
      <c r="F74" s="63">
        <v>100</v>
      </c>
    </row>
    <row r="75" spans="1:6" x14ac:dyDescent="0.3">
      <c r="A75" s="66" t="s">
        <v>1235</v>
      </c>
      <c r="B75" s="70">
        <v>70516000</v>
      </c>
      <c r="C75" s="70">
        <v>0</v>
      </c>
      <c r="D75" s="71">
        <v>0</v>
      </c>
      <c r="E75" s="69">
        <v>70516000</v>
      </c>
      <c r="F75" s="71">
        <v>100</v>
      </c>
    </row>
    <row r="76" spans="1:6" x14ac:dyDescent="0.3">
      <c r="A76" s="67" t="s">
        <v>732</v>
      </c>
      <c r="B76" s="3">
        <v>22625000</v>
      </c>
      <c r="C76" s="3">
        <v>0</v>
      </c>
      <c r="D76" s="63">
        <v>0</v>
      </c>
      <c r="E76" s="62">
        <v>22625000</v>
      </c>
      <c r="F76" s="63">
        <v>100</v>
      </c>
    </row>
    <row r="77" spans="1:6" x14ac:dyDescent="0.3">
      <c r="A77" s="68" t="s">
        <v>5336</v>
      </c>
      <c r="B77" s="3">
        <v>5625000</v>
      </c>
      <c r="C77" s="3">
        <v>0</v>
      </c>
      <c r="D77" s="63">
        <v>0</v>
      </c>
      <c r="E77" s="62">
        <v>5625000</v>
      </c>
      <c r="F77" s="63">
        <v>100</v>
      </c>
    </row>
    <row r="78" spans="1:6" x14ac:dyDescent="0.3">
      <c r="A78" s="68" t="s">
        <v>5337</v>
      </c>
      <c r="B78" s="3">
        <v>6000000</v>
      </c>
      <c r="C78" s="3">
        <v>0</v>
      </c>
      <c r="D78" s="63">
        <v>0</v>
      </c>
      <c r="E78" s="62">
        <v>6000000</v>
      </c>
      <c r="F78" s="63">
        <v>100</v>
      </c>
    </row>
    <row r="79" spans="1:6" x14ac:dyDescent="0.3">
      <c r="A79" s="68" t="s">
        <v>5326</v>
      </c>
      <c r="B79" s="3">
        <v>6000000</v>
      </c>
      <c r="C79" s="3">
        <v>0</v>
      </c>
      <c r="D79" s="63">
        <v>0</v>
      </c>
      <c r="E79" s="62">
        <v>6000000</v>
      </c>
      <c r="F79" s="63">
        <v>100</v>
      </c>
    </row>
    <row r="80" spans="1:6" x14ac:dyDescent="0.3">
      <c r="A80" s="68" t="s">
        <v>5338</v>
      </c>
      <c r="B80" s="3">
        <v>5000000</v>
      </c>
      <c r="C80" s="3">
        <v>0</v>
      </c>
      <c r="D80" s="63">
        <v>0</v>
      </c>
      <c r="E80" s="62">
        <v>5000000</v>
      </c>
      <c r="F80" s="63">
        <v>100</v>
      </c>
    </row>
    <row r="81" spans="1:6" x14ac:dyDescent="0.3">
      <c r="A81" s="67" t="s">
        <v>734</v>
      </c>
      <c r="B81" s="3">
        <v>7200000</v>
      </c>
      <c r="C81" s="3">
        <v>0</v>
      </c>
      <c r="D81" s="63">
        <v>0</v>
      </c>
      <c r="E81" s="62">
        <v>7200000</v>
      </c>
      <c r="F81" s="63">
        <v>100</v>
      </c>
    </row>
    <row r="82" spans="1:6" x14ac:dyDescent="0.3">
      <c r="A82" s="68" t="s">
        <v>5339</v>
      </c>
      <c r="B82" s="3">
        <v>7200000</v>
      </c>
      <c r="C82" s="3">
        <v>0</v>
      </c>
      <c r="D82" s="63">
        <v>0</v>
      </c>
      <c r="E82" s="62">
        <v>7200000</v>
      </c>
      <c r="F82" s="63">
        <v>100</v>
      </c>
    </row>
    <row r="83" spans="1:6" x14ac:dyDescent="0.3">
      <c r="A83" s="67" t="s">
        <v>735</v>
      </c>
      <c r="B83" s="3">
        <v>40691000</v>
      </c>
      <c r="C83" s="3">
        <v>0</v>
      </c>
      <c r="D83" s="63">
        <v>0</v>
      </c>
      <c r="E83" s="62">
        <v>40691000</v>
      </c>
      <c r="F83" s="63">
        <v>100</v>
      </c>
    </row>
    <row r="84" spans="1:6" x14ac:dyDescent="0.3">
      <c r="A84" s="68" t="s">
        <v>5349</v>
      </c>
      <c r="B84" s="3">
        <v>40691000</v>
      </c>
      <c r="C84" s="3">
        <v>0</v>
      </c>
      <c r="D84" s="63">
        <v>0</v>
      </c>
      <c r="E84" s="62">
        <v>40691000</v>
      </c>
      <c r="F84" s="63">
        <v>100</v>
      </c>
    </row>
    <row r="85" spans="1:6" x14ac:dyDescent="0.3">
      <c r="A85" s="65" t="s">
        <v>749</v>
      </c>
      <c r="B85" s="92">
        <v>219670000</v>
      </c>
      <c r="C85" s="92">
        <v>5437000</v>
      </c>
      <c r="D85" s="93">
        <v>2.4750762507397459</v>
      </c>
      <c r="E85" s="109">
        <v>214233000</v>
      </c>
      <c r="F85" s="93">
        <v>97.524923749260253</v>
      </c>
    </row>
    <row r="86" spans="1:6" x14ac:dyDescent="0.3">
      <c r="A86" s="66" t="s">
        <v>1236</v>
      </c>
      <c r="B86" s="70">
        <v>116750000</v>
      </c>
      <c r="C86" s="70">
        <v>440000</v>
      </c>
      <c r="D86" s="71">
        <v>0.37687366167023556</v>
      </c>
      <c r="E86" s="69">
        <v>116310000</v>
      </c>
      <c r="F86" s="71">
        <v>99.623126338329755</v>
      </c>
    </row>
    <row r="87" spans="1:6" x14ac:dyDescent="0.3">
      <c r="A87" s="67" t="s">
        <v>732</v>
      </c>
      <c r="B87" s="3">
        <v>50750000</v>
      </c>
      <c r="C87" s="3">
        <v>440000</v>
      </c>
      <c r="D87" s="63">
        <v>0.86699507389162556</v>
      </c>
      <c r="E87" s="62">
        <v>50310000</v>
      </c>
      <c r="F87" s="63">
        <v>99.13300492610837</v>
      </c>
    </row>
    <row r="88" spans="1:6" x14ac:dyDescent="0.3">
      <c r="A88" s="68" t="s">
        <v>5336</v>
      </c>
      <c r="B88" s="3">
        <v>18750000</v>
      </c>
      <c r="C88" s="3">
        <v>440000</v>
      </c>
      <c r="D88" s="63">
        <v>2.3466666666666667</v>
      </c>
      <c r="E88" s="62">
        <v>18310000</v>
      </c>
      <c r="F88" s="63">
        <v>97.653333333333336</v>
      </c>
    </row>
    <row r="89" spans="1:6" x14ac:dyDescent="0.3">
      <c r="A89" s="68" t="s">
        <v>5337</v>
      </c>
      <c r="B89" s="3">
        <v>12000000</v>
      </c>
      <c r="C89" s="3">
        <v>0</v>
      </c>
      <c r="D89" s="63">
        <v>0</v>
      </c>
      <c r="E89" s="62">
        <v>12000000</v>
      </c>
      <c r="F89" s="63">
        <v>100</v>
      </c>
    </row>
    <row r="90" spans="1:6" x14ac:dyDescent="0.3">
      <c r="A90" s="68" t="s">
        <v>5326</v>
      </c>
      <c r="B90" s="3">
        <v>12000000</v>
      </c>
      <c r="C90" s="3">
        <v>0</v>
      </c>
      <c r="D90" s="63">
        <v>0</v>
      </c>
      <c r="E90" s="62">
        <v>12000000</v>
      </c>
      <c r="F90" s="63">
        <v>100</v>
      </c>
    </row>
    <row r="91" spans="1:6" x14ac:dyDescent="0.3">
      <c r="A91" s="68" t="s">
        <v>5338</v>
      </c>
      <c r="B91" s="3">
        <v>8000000</v>
      </c>
      <c r="C91" s="3">
        <v>0</v>
      </c>
      <c r="D91" s="63">
        <v>0</v>
      </c>
      <c r="E91" s="62">
        <v>8000000</v>
      </c>
      <c r="F91" s="63">
        <v>100</v>
      </c>
    </row>
    <row r="92" spans="1:6" x14ac:dyDescent="0.3">
      <c r="A92" s="67" t="s">
        <v>735</v>
      </c>
      <c r="B92" s="3">
        <v>66000000</v>
      </c>
      <c r="C92" s="3">
        <v>0</v>
      </c>
      <c r="D92" s="63">
        <v>0</v>
      </c>
      <c r="E92" s="62">
        <v>66000000</v>
      </c>
      <c r="F92" s="63">
        <v>100</v>
      </c>
    </row>
    <row r="93" spans="1:6" x14ac:dyDescent="0.3">
      <c r="A93" s="68" t="s">
        <v>5350</v>
      </c>
      <c r="B93" s="3">
        <v>66000000</v>
      </c>
      <c r="C93" s="3">
        <v>0</v>
      </c>
      <c r="D93" s="63">
        <v>0</v>
      </c>
      <c r="E93" s="62">
        <v>66000000</v>
      </c>
      <c r="F93" s="63">
        <v>100</v>
      </c>
    </row>
    <row r="94" spans="1:6" x14ac:dyDescent="0.3">
      <c r="A94" s="66" t="s">
        <v>1237</v>
      </c>
      <c r="B94" s="70">
        <v>102920000</v>
      </c>
      <c r="C94" s="70">
        <v>4997000</v>
      </c>
      <c r="D94" s="71">
        <v>4.8552273610571319</v>
      </c>
      <c r="E94" s="69">
        <v>97923000</v>
      </c>
      <c r="F94" s="71">
        <v>95.144772638942868</v>
      </c>
    </row>
    <row r="95" spans="1:6" x14ac:dyDescent="0.3">
      <c r="A95" s="67" t="s">
        <v>732</v>
      </c>
      <c r="B95" s="3">
        <v>23750000</v>
      </c>
      <c r="C95" s="3">
        <v>4997000</v>
      </c>
      <c r="D95" s="63">
        <v>21.04</v>
      </c>
      <c r="E95" s="62">
        <v>18753000</v>
      </c>
      <c r="F95" s="63">
        <v>78.959999999999994</v>
      </c>
    </row>
    <row r="96" spans="1:6" x14ac:dyDescent="0.3">
      <c r="A96" s="68" t="s">
        <v>5336</v>
      </c>
      <c r="B96" s="3">
        <v>6750000</v>
      </c>
      <c r="C96" s="3">
        <v>0</v>
      </c>
      <c r="D96" s="63">
        <v>0</v>
      </c>
      <c r="E96" s="62">
        <v>6750000</v>
      </c>
      <c r="F96" s="63">
        <v>100</v>
      </c>
    </row>
    <row r="97" spans="1:6" x14ac:dyDescent="0.3">
      <c r="A97" s="68" t="s">
        <v>5337</v>
      </c>
      <c r="B97" s="3">
        <v>3000000</v>
      </c>
      <c r="C97" s="3">
        <v>0</v>
      </c>
      <c r="D97" s="63">
        <v>0</v>
      </c>
      <c r="E97" s="62">
        <v>3000000</v>
      </c>
      <c r="F97" s="63">
        <v>100</v>
      </c>
    </row>
    <row r="98" spans="1:6" x14ac:dyDescent="0.3">
      <c r="A98" s="68" t="s">
        <v>5326</v>
      </c>
      <c r="B98" s="3">
        <v>3000000</v>
      </c>
      <c r="C98" s="3">
        <v>3000000</v>
      </c>
      <c r="D98" s="63">
        <v>100</v>
      </c>
      <c r="E98" s="62">
        <v>0</v>
      </c>
      <c r="F98" s="63">
        <v>0</v>
      </c>
    </row>
    <row r="99" spans="1:6" x14ac:dyDescent="0.3">
      <c r="A99" s="68" t="s">
        <v>5338</v>
      </c>
      <c r="B99" s="3">
        <v>2000000</v>
      </c>
      <c r="C99" s="3">
        <v>1997000</v>
      </c>
      <c r="D99" s="63">
        <v>99.850000000000009</v>
      </c>
      <c r="E99" s="62">
        <v>3000</v>
      </c>
      <c r="F99" s="63">
        <v>0.15</v>
      </c>
    </row>
    <row r="100" spans="1:6" x14ac:dyDescent="0.3">
      <c r="A100" s="68" t="s">
        <v>5351</v>
      </c>
      <c r="B100" s="3">
        <v>9000000</v>
      </c>
      <c r="C100" s="3">
        <v>0</v>
      </c>
      <c r="D100" s="63">
        <v>0</v>
      </c>
      <c r="E100" s="62">
        <v>9000000</v>
      </c>
      <c r="F100" s="63">
        <v>100</v>
      </c>
    </row>
    <row r="101" spans="1:6" x14ac:dyDescent="0.3">
      <c r="A101" s="67" t="s">
        <v>734</v>
      </c>
      <c r="B101" s="3">
        <v>10000000</v>
      </c>
      <c r="C101" s="3">
        <v>0</v>
      </c>
      <c r="D101" s="63">
        <v>0</v>
      </c>
      <c r="E101" s="62">
        <v>10000000</v>
      </c>
      <c r="F101" s="63">
        <v>100</v>
      </c>
    </row>
    <row r="102" spans="1:6" x14ac:dyDescent="0.3">
      <c r="A102" s="68" t="s">
        <v>5339</v>
      </c>
      <c r="B102" s="3">
        <v>10000000</v>
      </c>
      <c r="C102" s="3">
        <v>0</v>
      </c>
      <c r="D102" s="63">
        <v>0</v>
      </c>
      <c r="E102" s="62">
        <v>10000000</v>
      </c>
      <c r="F102" s="63">
        <v>100</v>
      </c>
    </row>
    <row r="103" spans="1:6" x14ac:dyDescent="0.3">
      <c r="A103" s="67" t="s">
        <v>735</v>
      </c>
      <c r="B103" s="3">
        <v>69170000</v>
      </c>
      <c r="C103" s="3">
        <v>0</v>
      </c>
      <c r="D103" s="63">
        <v>0</v>
      </c>
      <c r="E103" s="62">
        <v>69170000</v>
      </c>
      <c r="F103" s="63">
        <v>100</v>
      </c>
    </row>
    <row r="104" spans="1:6" x14ac:dyDescent="0.3">
      <c r="A104" s="68" t="s">
        <v>5352</v>
      </c>
      <c r="B104" s="3">
        <v>69170000</v>
      </c>
      <c r="C104" s="3">
        <v>0</v>
      </c>
      <c r="D104" s="63">
        <v>0</v>
      </c>
      <c r="E104" s="62">
        <v>69170000</v>
      </c>
      <c r="F104" s="63">
        <v>100</v>
      </c>
    </row>
    <row r="105" spans="1:6" x14ac:dyDescent="0.3">
      <c r="A105" s="80" t="s">
        <v>1013</v>
      </c>
      <c r="B105" s="83">
        <v>22288180000</v>
      </c>
      <c r="C105" s="83">
        <v>855027948</v>
      </c>
      <c r="D105" s="84">
        <v>3.8362394237663189</v>
      </c>
      <c r="E105" s="102">
        <v>21433152052</v>
      </c>
      <c r="F105" s="84">
        <v>96.163760576233685</v>
      </c>
    </row>
    <row r="106" spans="1:6" ht="28.8" x14ac:dyDescent="0.3">
      <c r="A106" s="95" t="s">
        <v>751</v>
      </c>
      <c r="B106" s="85">
        <v>13788180000</v>
      </c>
      <c r="C106" s="85">
        <v>855027948</v>
      </c>
      <c r="D106" s="86">
        <v>6.2011661292498355</v>
      </c>
      <c r="E106" s="103">
        <v>12933152052</v>
      </c>
      <c r="F106" s="86">
        <v>93.798833870750158</v>
      </c>
    </row>
    <row r="107" spans="1:6" x14ac:dyDescent="0.3">
      <c r="A107" s="96" t="s">
        <v>756</v>
      </c>
      <c r="B107" s="87">
        <v>260000000</v>
      </c>
      <c r="C107" s="87">
        <v>0</v>
      </c>
      <c r="D107" s="88">
        <v>0</v>
      </c>
      <c r="E107" s="107">
        <v>260000000</v>
      </c>
      <c r="F107" s="88">
        <v>100</v>
      </c>
    </row>
    <row r="108" spans="1:6" ht="28.8" x14ac:dyDescent="0.3">
      <c r="A108" s="82" t="s">
        <v>1459</v>
      </c>
      <c r="B108" s="90">
        <v>260000000</v>
      </c>
      <c r="C108" s="90">
        <v>0</v>
      </c>
      <c r="D108" s="91">
        <v>0</v>
      </c>
      <c r="E108" s="108">
        <v>260000000</v>
      </c>
      <c r="F108" s="91">
        <v>100</v>
      </c>
    </row>
    <row r="109" spans="1:6" ht="28.8" x14ac:dyDescent="0.3">
      <c r="A109" s="94" t="s">
        <v>757</v>
      </c>
      <c r="B109" s="92">
        <v>260000000</v>
      </c>
      <c r="C109" s="92">
        <v>0</v>
      </c>
      <c r="D109" s="93">
        <v>0</v>
      </c>
      <c r="E109" s="109">
        <v>260000000</v>
      </c>
      <c r="F109" s="93">
        <v>100</v>
      </c>
    </row>
    <row r="110" spans="1:6" x14ac:dyDescent="0.3">
      <c r="A110" s="66" t="s">
        <v>1238</v>
      </c>
      <c r="B110" s="70">
        <v>260000000</v>
      </c>
      <c r="C110" s="70">
        <v>0</v>
      </c>
      <c r="D110" s="71">
        <v>0</v>
      </c>
      <c r="E110" s="69">
        <v>260000000</v>
      </c>
      <c r="F110" s="71">
        <v>100</v>
      </c>
    </row>
    <row r="111" spans="1:6" x14ac:dyDescent="0.3">
      <c r="A111" s="67" t="s">
        <v>738</v>
      </c>
      <c r="B111" s="3">
        <v>260000000</v>
      </c>
      <c r="C111" s="3">
        <v>0</v>
      </c>
      <c r="D111" s="63">
        <v>0</v>
      </c>
      <c r="E111" s="62">
        <v>260000000</v>
      </c>
      <c r="F111" s="63">
        <v>100</v>
      </c>
    </row>
    <row r="112" spans="1:6" x14ac:dyDescent="0.3">
      <c r="A112" s="68" t="s">
        <v>5353</v>
      </c>
      <c r="B112" s="3">
        <v>260000000</v>
      </c>
      <c r="C112" s="3">
        <v>0</v>
      </c>
      <c r="D112" s="63">
        <v>0</v>
      </c>
      <c r="E112" s="62">
        <v>260000000</v>
      </c>
      <c r="F112" s="63">
        <v>100</v>
      </c>
    </row>
    <row r="113" spans="1:6" x14ac:dyDescent="0.3">
      <c r="A113" s="89" t="s">
        <v>759</v>
      </c>
      <c r="B113" s="87">
        <v>10694573000</v>
      </c>
      <c r="C113" s="87">
        <v>822316766</v>
      </c>
      <c r="D113" s="88">
        <v>7.6891033050127389</v>
      </c>
      <c r="E113" s="107">
        <v>9872256234</v>
      </c>
      <c r="F113" s="88">
        <v>92.310896694987264</v>
      </c>
    </row>
    <row r="114" spans="1:6" x14ac:dyDescent="0.3">
      <c r="A114" s="82" t="s">
        <v>761</v>
      </c>
      <c r="B114" s="90">
        <v>253780000</v>
      </c>
      <c r="C114" s="90">
        <v>0</v>
      </c>
      <c r="D114" s="91">
        <v>0</v>
      </c>
      <c r="E114" s="108">
        <v>253780000</v>
      </c>
      <c r="F114" s="91">
        <v>100</v>
      </c>
    </row>
    <row r="115" spans="1:6" x14ac:dyDescent="0.3">
      <c r="A115" s="94" t="s">
        <v>1243</v>
      </c>
      <c r="B115" s="92">
        <v>253780000</v>
      </c>
      <c r="C115" s="92">
        <v>0</v>
      </c>
      <c r="D115" s="93">
        <v>0</v>
      </c>
      <c r="E115" s="109">
        <v>253780000</v>
      </c>
      <c r="F115" s="93">
        <v>100</v>
      </c>
    </row>
    <row r="116" spans="1:6" x14ac:dyDescent="0.3">
      <c r="A116" s="66" t="s">
        <v>760</v>
      </c>
      <c r="B116" s="70">
        <v>253780000</v>
      </c>
      <c r="C116" s="70">
        <v>0</v>
      </c>
      <c r="D116" s="71">
        <v>0</v>
      </c>
      <c r="E116" s="69">
        <v>253780000</v>
      </c>
      <c r="F116" s="71">
        <v>100</v>
      </c>
    </row>
    <row r="117" spans="1:6" x14ac:dyDescent="0.3">
      <c r="A117" s="67" t="s">
        <v>732</v>
      </c>
      <c r="B117" s="3">
        <v>39000000</v>
      </c>
      <c r="C117" s="3">
        <v>0</v>
      </c>
      <c r="D117" s="63">
        <v>0</v>
      </c>
      <c r="E117" s="62">
        <v>39000000</v>
      </c>
      <c r="F117" s="63">
        <v>100</v>
      </c>
    </row>
    <row r="118" spans="1:6" x14ac:dyDescent="0.3">
      <c r="A118" s="68" t="s">
        <v>5336</v>
      </c>
      <c r="B118" s="3">
        <v>15000000</v>
      </c>
      <c r="C118" s="3">
        <v>0</v>
      </c>
      <c r="D118" s="63">
        <v>0</v>
      </c>
      <c r="E118" s="62">
        <v>15000000</v>
      </c>
      <c r="F118" s="63">
        <v>100</v>
      </c>
    </row>
    <row r="119" spans="1:6" x14ac:dyDescent="0.3">
      <c r="A119" s="68" t="s">
        <v>5337</v>
      </c>
      <c r="B119" s="3">
        <v>9000000</v>
      </c>
      <c r="C119" s="3">
        <v>0</v>
      </c>
      <c r="D119" s="63">
        <v>0</v>
      </c>
      <c r="E119" s="62">
        <v>9000000</v>
      </c>
      <c r="F119" s="63">
        <v>100</v>
      </c>
    </row>
    <row r="120" spans="1:6" x14ac:dyDescent="0.3">
      <c r="A120" s="68" t="s">
        <v>5326</v>
      </c>
      <c r="B120" s="3">
        <v>9000000</v>
      </c>
      <c r="C120" s="3">
        <v>0</v>
      </c>
      <c r="D120" s="63">
        <v>0</v>
      </c>
      <c r="E120" s="62">
        <v>9000000</v>
      </c>
      <c r="F120" s="63">
        <v>100</v>
      </c>
    </row>
    <row r="121" spans="1:6" x14ac:dyDescent="0.3">
      <c r="A121" s="68" t="s">
        <v>5338</v>
      </c>
      <c r="B121" s="3">
        <v>6000000</v>
      </c>
      <c r="C121" s="3">
        <v>0</v>
      </c>
      <c r="D121" s="63">
        <v>0</v>
      </c>
      <c r="E121" s="62">
        <v>6000000</v>
      </c>
      <c r="F121" s="63">
        <v>100</v>
      </c>
    </row>
    <row r="122" spans="1:6" x14ac:dyDescent="0.3">
      <c r="A122" s="67" t="s">
        <v>744</v>
      </c>
      <c r="B122" s="3">
        <v>9000000</v>
      </c>
      <c r="C122" s="3">
        <v>0</v>
      </c>
      <c r="D122" s="63">
        <v>0</v>
      </c>
      <c r="E122" s="62">
        <v>9000000</v>
      </c>
      <c r="F122" s="63">
        <v>100</v>
      </c>
    </row>
    <row r="123" spans="1:6" x14ac:dyDescent="0.3">
      <c r="A123" s="68" t="s">
        <v>5437</v>
      </c>
      <c r="B123" s="3">
        <v>1000000</v>
      </c>
      <c r="C123" s="3">
        <v>0</v>
      </c>
      <c r="D123" s="63">
        <v>0</v>
      </c>
      <c r="E123" s="62">
        <v>1000000</v>
      </c>
      <c r="F123" s="63">
        <v>100</v>
      </c>
    </row>
    <row r="124" spans="1:6" x14ac:dyDescent="0.3">
      <c r="A124" s="68" t="s">
        <v>5438</v>
      </c>
      <c r="B124" s="3">
        <v>8000000</v>
      </c>
      <c r="C124" s="3">
        <v>0</v>
      </c>
      <c r="D124" s="63">
        <v>0</v>
      </c>
      <c r="E124" s="62">
        <v>8000000</v>
      </c>
      <c r="F124" s="63">
        <v>100</v>
      </c>
    </row>
    <row r="125" spans="1:6" x14ac:dyDescent="0.3">
      <c r="A125" s="67" t="s">
        <v>734</v>
      </c>
      <c r="B125" s="3">
        <v>8000000</v>
      </c>
      <c r="C125" s="3">
        <v>0</v>
      </c>
      <c r="D125" s="63">
        <v>0</v>
      </c>
      <c r="E125" s="62">
        <v>8000000</v>
      </c>
      <c r="F125" s="63">
        <v>100</v>
      </c>
    </row>
    <row r="126" spans="1:6" x14ac:dyDescent="0.3">
      <c r="A126" s="68" t="s">
        <v>5339</v>
      </c>
      <c r="B126" s="3">
        <v>8000000</v>
      </c>
      <c r="C126" s="3">
        <v>0</v>
      </c>
      <c r="D126" s="63">
        <v>0</v>
      </c>
      <c r="E126" s="62">
        <v>8000000</v>
      </c>
      <c r="F126" s="63">
        <v>100</v>
      </c>
    </row>
    <row r="127" spans="1:6" x14ac:dyDescent="0.3">
      <c r="A127" s="67" t="s">
        <v>735</v>
      </c>
      <c r="B127" s="3">
        <v>197780000</v>
      </c>
      <c r="C127" s="3">
        <v>0</v>
      </c>
      <c r="D127" s="63">
        <v>0</v>
      </c>
      <c r="E127" s="62">
        <v>197780000</v>
      </c>
      <c r="F127" s="63">
        <v>100</v>
      </c>
    </row>
    <row r="128" spans="1:6" x14ac:dyDescent="0.3">
      <c r="A128" s="68" t="s">
        <v>5439</v>
      </c>
      <c r="B128" s="3">
        <v>197780000</v>
      </c>
      <c r="C128" s="3">
        <v>0</v>
      </c>
      <c r="D128" s="63">
        <v>0</v>
      </c>
      <c r="E128" s="62">
        <v>197780000</v>
      </c>
      <c r="F128" s="63">
        <v>100</v>
      </c>
    </row>
    <row r="129" spans="1:6" x14ac:dyDescent="0.3">
      <c r="A129" s="82" t="s">
        <v>763</v>
      </c>
      <c r="B129" s="90">
        <v>1209115000</v>
      </c>
      <c r="C129" s="90">
        <v>27496300</v>
      </c>
      <c r="D129" s="91">
        <v>2.2740847644764974</v>
      </c>
      <c r="E129" s="108">
        <v>1181618700</v>
      </c>
      <c r="F129" s="91">
        <v>97.725915235523502</v>
      </c>
    </row>
    <row r="130" spans="1:6" x14ac:dyDescent="0.3">
      <c r="A130" s="65" t="s">
        <v>762</v>
      </c>
      <c r="B130" s="92">
        <v>1209115000</v>
      </c>
      <c r="C130" s="92">
        <v>27496300</v>
      </c>
      <c r="D130" s="93">
        <v>2.2740847644764974</v>
      </c>
      <c r="E130" s="109">
        <v>1181618700</v>
      </c>
      <c r="F130" s="93">
        <v>97.725915235523502</v>
      </c>
    </row>
    <row r="131" spans="1:6" x14ac:dyDescent="0.3">
      <c r="A131" s="66" t="s">
        <v>1249</v>
      </c>
      <c r="B131" s="70">
        <v>72100000</v>
      </c>
      <c r="C131" s="70">
        <v>7096000</v>
      </c>
      <c r="D131" s="71">
        <v>9.8418862690707343</v>
      </c>
      <c r="E131" s="69">
        <v>65004000</v>
      </c>
      <c r="F131" s="71">
        <v>90.158113730929273</v>
      </c>
    </row>
    <row r="132" spans="1:6" x14ac:dyDescent="0.3">
      <c r="A132" s="67" t="s">
        <v>732</v>
      </c>
      <c r="B132" s="3">
        <v>22000000</v>
      </c>
      <c r="C132" s="3">
        <v>0</v>
      </c>
      <c r="D132" s="63">
        <v>0</v>
      </c>
      <c r="E132" s="62">
        <v>22000000</v>
      </c>
      <c r="F132" s="63">
        <v>100</v>
      </c>
    </row>
    <row r="133" spans="1:6" x14ac:dyDescent="0.3">
      <c r="A133" s="68" t="s">
        <v>5497</v>
      </c>
      <c r="B133" s="3">
        <v>6000000</v>
      </c>
      <c r="C133" s="3">
        <v>0</v>
      </c>
      <c r="D133" s="63">
        <v>0</v>
      </c>
      <c r="E133" s="62">
        <v>6000000</v>
      </c>
      <c r="F133" s="63">
        <v>100</v>
      </c>
    </row>
    <row r="134" spans="1:6" x14ac:dyDescent="0.3">
      <c r="A134" s="68" t="s">
        <v>5258</v>
      </c>
      <c r="B134" s="3">
        <v>6000000</v>
      </c>
      <c r="C134" s="3">
        <v>0</v>
      </c>
      <c r="D134" s="63">
        <v>0</v>
      </c>
      <c r="E134" s="62">
        <v>6000000</v>
      </c>
      <c r="F134" s="63">
        <v>100</v>
      </c>
    </row>
    <row r="135" spans="1:6" x14ac:dyDescent="0.3">
      <c r="A135" s="68" t="s">
        <v>931</v>
      </c>
      <c r="B135" s="3">
        <v>4000000</v>
      </c>
      <c r="C135" s="3">
        <v>0</v>
      </c>
      <c r="D135" s="63">
        <v>0</v>
      </c>
      <c r="E135" s="62">
        <v>4000000</v>
      </c>
      <c r="F135" s="63">
        <v>100</v>
      </c>
    </row>
    <row r="136" spans="1:6" x14ac:dyDescent="0.3">
      <c r="A136" s="68" t="s">
        <v>5498</v>
      </c>
      <c r="B136" s="3">
        <v>6000000</v>
      </c>
      <c r="C136" s="3">
        <v>0</v>
      </c>
      <c r="D136" s="63">
        <v>0</v>
      </c>
      <c r="E136" s="62">
        <v>6000000</v>
      </c>
      <c r="F136" s="63">
        <v>100</v>
      </c>
    </row>
    <row r="137" spans="1:6" x14ac:dyDescent="0.3">
      <c r="A137" s="67" t="s">
        <v>735</v>
      </c>
      <c r="B137" s="3">
        <v>48000000</v>
      </c>
      <c r="C137" s="3">
        <v>7096000</v>
      </c>
      <c r="D137" s="63">
        <v>14.783333333333335</v>
      </c>
      <c r="E137" s="62">
        <v>40904000</v>
      </c>
      <c r="F137" s="63">
        <v>85.216666666666669</v>
      </c>
    </row>
    <row r="138" spans="1:6" x14ac:dyDescent="0.3">
      <c r="A138" s="68" t="s">
        <v>5499</v>
      </c>
      <c r="B138" s="3">
        <v>48000000</v>
      </c>
      <c r="C138" s="3">
        <v>7096000</v>
      </c>
      <c r="D138" s="63">
        <v>14.783333333333335</v>
      </c>
      <c r="E138" s="62">
        <v>40904000</v>
      </c>
      <c r="F138" s="63">
        <v>85.216666666666669</v>
      </c>
    </row>
    <row r="139" spans="1:6" x14ac:dyDescent="0.3">
      <c r="A139" s="67" t="s">
        <v>105</v>
      </c>
      <c r="B139" s="3">
        <v>2100000</v>
      </c>
      <c r="C139" s="3">
        <v>0</v>
      </c>
      <c r="D139" s="63">
        <v>0</v>
      </c>
      <c r="E139" s="62">
        <v>2100000</v>
      </c>
      <c r="F139" s="63">
        <v>100</v>
      </c>
    </row>
    <row r="140" spans="1:6" x14ac:dyDescent="0.3">
      <c r="A140" s="68" t="s">
        <v>5500</v>
      </c>
      <c r="B140" s="3">
        <v>2100000</v>
      </c>
      <c r="C140" s="3">
        <v>0</v>
      </c>
      <c r="D140" s="63">
        <v>0</v>
      </c>
      <c r="E140" s="62">
        <v>2100000</v>
      </c>
      <c r="F140" s="63">
        <v>100</v>
      </c>
    </row>
    <row r="141" spans="1:6" x14ac:dyDescent="0.3">
      <c r="A141" s="66" t="s">
        <v>1250</v>
      </c>
      <c r="B141" s="70">
        <v>572300000</v>
      </c>
      <c r="C141" s="70">
        <v>15310300</v>
      </c>
      <c r="D141" s="71">
        <v>2.6752227852524899</v>
      </c>
      <c r="E141" s="69">
        <v>556989700</v>
      </c>
      <c r="F141" s="71">
        <v>97.324777214747513</v>
      </c>
    </row>
    <row r="142" spans="1:6" x14ac:dyDescent="0.3">
      <c r="A142" s="67" t="s">
        <v>732</v>
      </c>
      <c r="B142" s="3">
        <v>10000000</v>
      </c>
      <c r="C142" s="3">
        <v>0</v>
      </c>
      <c r="D142" s="63">
        <v>0</v>
      </c>
      <c r="E142" s="62">
        <v>10000000</v>
      </c>
      <c r="F142" s="63">
        <v>100</v>
      </c>
    </row>
    <row r="143" spans="1:6" x14ac:dyDescent="0.3">
      <c r="A143" s="68" t="s">
        <v>5501</v>
      </c>
      <c r="B143" s="3">
        <v>6000000</v>
      </c>
      <c r="C143" s="3">
        <v>0</v>
      </c>
      <c r="D143" s="63">
        <v>0</v>
      </c>
      <c r="E143" s="62">
        <v>6000000</v>
      </c>
      <c r="F143" s="63">
        <v>100</v>
      </c>
    </row>
    <row r="144" spans="1:6" x14ac:dyDescent="0.3">
      <c r="A144" s="68" t="s">
        <v>5325</v>
      </c>
      <c r="B144" s="3">
        <v>4000000</v>
      </c>
      <c r="C144" s="3">
        <v>0</v>
      </c>
      <c r="D144" s="63">
        <v>0</v>
      </c>
      <c r="E144" s="62">
        <v>4000000</v>
      </c>
      <c r="F144" s="63">
        <v>100</v>
      </c>
    </row>
    <row r="145" spans="1:6" x14ac:dyDescent="0.3">
      <c r="A145" s="67" t="s">
        <v>744</v>
      </c>
      <c r="B145" s="3">
        <v>7800000</v>
      </c>
      <c r="C145" s="3">
        <v>0</v>
      </c>
      <c r="D145" s="63">
        <v>0</v>
      </c>
      <c r="E145" s="62">
        <v>7800000</v>
      </c>
      <c r="F145" s="63">
        <v>100</v>
      </c>
    </row>
    <row r="146" spans="1:6" x14ac:dyDescent="0.3">
      <c r="A146" s="68" t="s">
        <v>5437</v>
      </c>
      <c r="B146" s="3">
        <v>7800000</v>
      </c>
      <c r="C146" s="3">
        <v>0</v>
      </c>
      <c r="D146" s="63">
        <v>0</v>
      </c>
      <c r="E146" s="62">
        <v>7800000</v>
      </c>
      <c r="F146" s="63">
        <v>100</v>
      </c>
    </row>
    <row r="147" spans="1:6" x14ac:dyDescent="0.3">
      <c r="A147" s="67" t="s">
        <v>735</v>
      </c>
      <c r="B147" s="3">
        <v>554500000</v>
      </c>
      <c r="C147" s="3">
        <v>15310300</v>
      </c>
      <c r="D147" s="63">
        <v>2.7611000901713254</v>
      </c>
      <c r="E147" s="62">
        <v>539189700</v>
      </c>
      <c r="F147" s="63">
        <v>97.238899909828675</v>
      </c>
    </row>
    <row r="148" spans="1:6" x14ac:dyDescent="0.3">
      <c r="A148" s="68" t="s">
        <v>5502</v>
      </c>
      <c r="B148" s="3">
        <v>334125000</v>
      </c>
      <c r="C148" s="3">
        <v>15310300</v>
      </c>
      <c r="D148" s="63">
        <v>4.5822072577628132</v>
      </c>
      <c r="E148" s="62">
        <v>318814700</v>
      </c>
      <c r="F148" s="63">
        <v>95.417792742237182</v>
      </c>
    </row>
    <row r="149" spans="1:6" x14ac:dyDescent="0.3">
      <c r="A149" s="68" t="s">
        <v>5503</v>
      </c>
      <c r="B149" s="3">
        <v>220375000</v>
      </c>
      <c r="C149" s="3">
        <v>0</v>
      </c>
      <c r="D149" s="63">
        <v>0</v>
      </c>
      <c r="E149" s="62">
        <v>220375000</v>
      </c>
      <c r="F149" s="63">
        <v>100</v>
      </c>
    </row>
    <row r="150" spans="1:6" x14ac:dyDescent="0.3">
      <c r="A150" s="66" t="s">
        <v>764</v>
      </c>
      <c r="B150" s="70">
        <v>78000000</v>
      </c>
      <c r="C150" s="70">
        <v>410000</v>
      </c>
      <c r="D150" s="71">
        <v>0.52564102564102566</v>
      </c>
      <c r="E150" s="69">
        <v>77590000</v>
      </c>
      <c r="F150" s="71">
        <v>99.474358974358978</v>
      </c>
    </row>
    <row r="151" spans="1:6" x14ac:dyDescent="0.3">
      <c r="A151" s="67" t="s">
        <v>732</v>
      </c>
      <c r="B151" s="3">
        <v>34000000</v>
      </c>
      <c r="C151" s="3">
        <v>0</v>
      </c>
      <c r="D151" s="63">
        <v>0</v>
      </c>
      <c r="E151" s="62">
        <v>34000000</v>
      </c>
      <c r="F151" s="63">
        <v>100</v>
      </c>
    </row>
    <row r="152" spans="1:6" x14ac:dyDescent="0.3">
      <c r="A152" s="68" t="s">
        <v>5497</v>
      </c>
      <c r="B152" s="3">
        <v>8000000</v>
      </c>
      <c r="C152" s="3">
        <v>0</v>
      </c>
      <c r="D152" s="63">
        <v>0</v>
      </c>
      <c r="E152" s="62">
        <v>8000000</v>
      </c>
      <c r="F152" s="63">
        <v>100</v>
      </c>
    </row>
    <row r="153" spans="1:6" x14ac:dyDescent="0.3">
      <c r="A153" s="68" t="s">
        <v>5258</v>
      </c>
      <c r="B153" s="3">
        <v>12000000</v>
      </c>
      <c r="C153" s="3">
        <v>0</v>
      </c>
      <c r="D153" s="63">
        <v>0</v>
      </c>
      <c r="E153" s="62">
        <v>12000000</v>
      </c>
      <c r="F153" s="63">
        <v>100</v>
      </c>
    </row>
    <row r="154" spans="1:6" x14ac:dyDescent="0.3">
      <c r="A154" s="68" t="s">
        <v>931</v>
      </c>
      <c r="B154" s="3">
        <v>8000000</v>
      </c>
      <c r="C154" s="3">
        <v>0</v>
      </c>
      <c r="D154" s="63">
        <v>0</v>
      </c>
      <c r="E154" s="62">
        <v>8000000</v>
      </c>
      <c r="F154" s="63">
        <v>100</v>
      </c>
    </row>
    <row r="155" spans="1:6" x14ac:dyDescent="0.3">
      <c r="A155" s="68" t="s">
        <v>5504</v>
      </c>
      <c r="B155" s="3">
        <v>6000000</v>
      </c>
      <c r="C155" s="3">
        <v>0</v>
      </c>
      <c r="D155" s="63">
        <v>0</v>
      </c>
      <c r="E155" s="62">
        <v>6000000</v>
      </c>
      <c r="F155" s="63">
        <v>100</v>
      </c>
    </row>
    <row r="156" spans="1:6" x14ac:dyDescent="0.3">
      <c r="A156" s="67" t="s">
        <v>737</v>
      </c>
      <c r="B156" s="3">
        <v>3000000</v>
      </c>
      <c r="C156" s="3">
        <v>0</v>
      </c>
      <c r="D156" s="63">
        <v>0</v>
      </c>
      <c r="E156" s="62">
        <v>3000000</v>
      </c>
      <c r="F156" s="63">
        <v>100</v>
      </c>
    </row>
    <row r="157" spans="1:6" x14ac:dyDescent="0.3">
      <c r="A157" s="68" t="s">
        <v>5505</v>
      </c>
      <c r="B157" s="3">
        <v>3000000</v>
      </c>
      <c r="C157" s="3">
        <v>0</v>
      </c>
      <c r="D157" s="63">
        <v>0</v>
      </c>
      <c r="E157" s="62">
        <v>3000000</v>
      </c>
      <c r="F157" s="63">
        <v>100</v>
      </c>
    </row>
    <row r="158" spans="1:6" x14ac:dyDescent="0.3">
      <c r="A158" s="67" t="s">
        <v>735</v>
      </c>
      <c r="B158" s="3">
        <v>38000000</v>
      </c>
      <c r="C158" s="3">
        <v>410000</v>
      </c>
      <c r="D158" s="63">
        <v>1.0789473684210527</v>
      </c>
      <c r="E158" s="62">
        <v>37590000</v>
      </c>
      <c r="F158" s="63">
        <v>98.921052631578945</v>
      </c>
    </row>
    <row r="159" spans="1:6" x14ac:dyDescent="0.3">
      <c r="A159" s="68" t="s">
        <v>5506</v>
      </c>
      <c r="B159" s="3">
        <v>38000000</v>
      </c>
      <c r="C159" s="3">
        <v>410000</v>
      </c>
      <c r="D159" s="63">
        <v>1.0789473684210527</v>
      </c>
      <c r="E159" s="62">
        <v>37590000</v>
      </c>
      <c r="F159" s="63">
        <v>98.921052631578945</v>
      </c>
    </row>
    <row r="160" spans="1:6" x14ac:dyDescent="0.3">
      <c r="A160" s="67" t="s">
        <v>105</v>
      </c>
      <c r="B160" s="3">
        <v>3000000</v>
      </c>
      <c r="C160" s="3">
        <v>0</v>
      </c>
      <c r="D160" s="63">
        <v>0</v>
      </c>
      <c r="E160" s="62">
        <v>3000000</v>
      </c>
      <c r="F160" s="63">
        <v>100</v>
      </c>
    </row>
    <row r="161" spans="1:6" x14ac:dyDescent="0.3">
      <c r="A161" s="68" t="s">
        <v>5494</v>
      </c>
      <c r="B161" s="3">
        <v>3000000</v>
      </c>
      <c r="C161" s="3">
        <v>0</v>
      </c>
      <c r="D161" s="63">
        <v>0</v>
      </c>
      <c r="E161" s="62">
        <v>3000000</v>
      </c>
      <c r="F161" s="63">
        <v>100</v>
      </c>
    </row>
    <row r="162" spans="1:6" x14ac:dyDescent="0.3">
      <c r="A162" s="66" t="s">
        <v>752</v>
      </c>
      <c r="B162" s="70">
        <v>65000000</v>
      </c>
      <c r="C162" s="70">
        <v>0</v>
      </c>
      <c r="D162" s="71">
        <v>0</v>
      </c>
      <c r="E162" s="69">
        <v>65000000</v>
      </c>
      <c r="F162" s="71">
        <v>100</v>
      </c>
    </row>
    <row r="163" spans="1:6" x14ac:dyDescent="0.3">
      <c r="A163" s="67" t="s">
        <v>732</v>
      </c>
      <c r="B163" s="3">
        <v>22000000</v>
      </c>
      <c r="C163" s="3">
        <v>0</v>
      </c>
      <c r="D163" s="63">
        <v>0</v>
      </c>
      <c r="E163" s="62">
        <v>22000000</v>
      </c>
      <c r="F163" s="63">
        <v>100</v>
      </c>
    </row>
    <row r="164" spans="1:6" x14ac:dyDescent="0.3">
      <c r="A164" s="68" t="s">
        <v>5497</v>
      </c>
      <c r="B164" s="3">
        <v>6000000</v>
      </c>
      <c r="C164" s="3">
        <v>0</v>
      </c>
      <c r="D164" s="63">
        <v>0</v>
      </c>
      <c r="E164" s="62">
        <v>6000000</v>
      </c>
      <c r="F164" s="63">
        <v>100</v>
      </c>
    </row>
    <row r="165" spans="1:6" x14ac:dyDescent="0.3">
      <c r="A165" s="68" t="s">
        <v>5258</v>
      </c>
      <c r="B165" s="3">
        <v>6000000</v>
      </c>
      <c r="C165" s="3">
        <v>0</v>
      </c>
      <c r="D165" s="63">
        <v>0</v>
      </c>
      <c r="E165" s="62">
        <v>6000000</v>
      </c>
      <c r="F165" s="63">
        <v>100</v>
      </c>
    </row>
    <row r="166" spans="1:6" x14ac:dyDescent="0.3">
      <c r="A166" s="68" t="s">
        <v>931</v>
      </c>
      <c r="B166" s="3">
        <v>4000000</v>
      </c>
      <c r="C166" s="3">
        <v>0</v>
      </c>
      <c r="D166" s="63">
        <v>0</v>
      </c>
      <c r="E166" s="62">
        <v>4000000</v>
      </c>
      <c r="F166" s="63">
        <v>100</v>
      </c>
    </row>
    <row r="167" spans="1:6" x14ac:dyDescent="0.3">
      <c r="A167" s="68" t="s">
        <v>5504</v>
      </c>
      <c r="B167" s="3">
        <v>6000000</v>
      </c>
      <c r="C167" s="3">
        <v>0</v>
      </c>
      <c r="D167" s="63">
        <v>0</v>
      </c>
      <c r="E167" s="62">
        <v>6000000</v>
      </c>
      <c r="F167" s="63">
        <v>100</v>
      </c>
    </row>
    <row r="168" spans="1:6" x14ac:dyDescent="0.3">
      <c r="A168" s="67" t="s">
        <v>735</v>
      </c>
      <c r="B168" s="3">
        <v>40000000</v>
      </c>
      <c r="C168" s="3">
        <v>0</v>
      </c>
      <c r="D168" s="63">
        <v>0</v>
      </c>
      <c r="E168" s="62">
        <v>40000000</v>
      </c>
      <c r="F168" s="63">
        <v>100</v>
      </c>
    </row>
    <row r="169" spans="1:6" x14ac:dyDescent="0.3">
      <c r="A169" s="68" t="s">
        <v>5507</v>
      </c>
      <c r="B169" s="3">
        <v>40000000</v>
      </c>
      <c r="C169" s="3">
        <v>0</v>
      </c>
      <c r="D169" s="63">
        <v>0</v>
      </c>
      <c r="E169" s="62">
        <v>40000000</v>
      </c>
      <c r="F169" s="63">
        <v>100</v>
      </c>
    </row>
    <row r="170" spans="1:6" x14ac:dyDescent="0.3">
      <c r="A170" s="67" t="s">
        <v>105</v>
      </c>
      <c r="B170" s="3">
        <v>3000000</v>
      </c>
      <c r="C170" s="3">
        <v>0</v>
      </c>
      <c r="D170" s="63">
        <v>0</v>
      </c>
      <c r="E170" s="62">
        <v>3000000</v>
      </c>
      <c r="F170" s="63">
        <v>100</v>
      </c>
    </row>
    <row r="171" spans="1:6" x14ac:dyDescent="0.3">
      <c r="A171" s="68" t="s">
        <v>5494</v>
      </c>
      <c r="B171" s="3">
        <v>3000000</v>
      </c>
      <c r="C171" s="3">
        <v>0</v>
      </c>
      <c r="D171" s="63">
        <v>0</v>
      </c>
      <c r="E171" s="62">
        <v>3000000</v>
      </c>
      <c r="F171" s="63">
        <v>100</v>
      </c>
    </row>
    <row r="172" spans="1:6" x14ac:dyDescent="0.3">
      <c r="A172" s="66" t="s">
        <v>765</v>
      </c>
      <c r="B172" s="70">
        <v>82785000</v>
      </c>
      <c r="C172" s="70">
        <v>1380000</v>
      </c>
      <c r="D172" s="71">
        <v>1.6669686537416197</v>
      </c>
      <c r="E172" s="69">
        <v>81405000</v>
      </c>
      <c r="F172" s="71">
        <v>98.33303134625838</v>
      </c>
    </row>
    <row r="173" spans="1:6" x14ac:dyDescent="0.3">
      <c r="A173" s="67" t="s">
        <v>732</v>
      </c>
      <c r="B173" s="3">
        <v>22000000</v>
      </c>
      <c r="C173" s="3">
        <v>0</v>
      </c>
      <c r="D173" s="63">
        <v>0</v>
      </c>
      <c r="E173" s="62">
        <v>22000000</v>
      </c>
      <c r="F173" s="63">
        <v>100</v>
      </c>
    </row>
    <row r="174" spans="1:6" x14ac:dyDescent="0.3">
      <c r="A174" s="68" t="s">
        <v>5497</v>
      </c>
      <c r="B174" s="3">
        <v>6000000</v>
      </c>
      <c r="C174" s="3">
        <v>0</v>
      </c>
      <c r="D174" s="63">
        <v>0</v>
      </c>
      <c r="E174" s="62">
        <v>6000000</v>
      </c>
      <c r="F174" s="63">
        <v>100</v>
      </c>
    </row>
    <row r="175" spans="1:6" x14ac:dyDescent="0.3">
      <c r="A175" s="68" t="s">
        <v>5258</v>
      </c>
      <c r="B175" s="3">
        <v>6000000</v>
      </c>
      <c r="C175" s="3">
        <v>0</v>
      </c>
      <c r="D175" s="63">
        <v>0</v>
      </c>
      <c r="E175" s="62">
        <v>6000000</v>
      </c>
      <c r="F175" s="63">
        <v>100</v>
      </c>
    </row>
    <row r="176" spans="1:6" x14ac:dyDescent="0.3">
      <c r="A176" s="68" t="s">
        <v>931</v>
      </c>
      <c r="B176" s="3">
        <v>4000000</v>
      </c>
      <c r="C176" s="3">
        <v>0</v>
      </c>
      <c r="D176" s="63">
        <v>0</v>
      </c>
      <c r="E176" s="62">
        <v>4000000</v>
      </c>
      <c r="F176" s="63">
        <v>100</v>
      </c>
    </row>
    <row r="177" spans="1:6" x14ac:dyDescent="0.3">
      <c r="A177" s="68" t="s">
        <v>5504</v>
      </c>
      <c r="B177" s="3">
        <v>6000000</v>
      </c>
      <c r="C177" s="3">
        <v>0</v>
      </c>
      <c r="D177" s="63">
        <v>0</v>
      </c>
      <c r="E177" s="62">
        <v>6000000</v>
      </c>
      <c r="F177" s="63">
        <v>100</v>
      </c>
    </row>
    <row r="178" spans="1:6" x14ac:dyDescent="0.3">
      <c r="A178" s="67" t="s">
        <v>744</v>
      </c>
      <c r="B178" s="3">
        <v>26250000</v>
      </c>
      <c r="C178" s="3">
        <v>0</v>
      </c>
      <c r="D178" s="63">
        <v>0</v>
      </c>
      <c r="E178" s="62">
        <v>26250000</v>
      </c>
      <c r="F178" s="63">
        <v>100</v>
      </c>
    </row>
    <row r="179" spans="1:6" x14ac:dyDescent="0.3">
      <c r="A179" s="68" t="s">
        <v>5508</v>
      </c>
      <c r="B179" s="3">
        <v>26250000</v>
      </c>
      <c r="C179" s="3">
        <v>0</v>
      </c>
      <c r="D179" s="63">
        <v>0</v>
      </c>
      <c r="E179" s="62">
        <v>26250000</v>
      </c>
      <c r="F179" s="63">
        <v>100</v>
      </c>
    </row>
    <row r="180" spans="1:6" x14ac:dyDescent="0.3">
      <c r="A180" s="67" t="s">
        <v>735</v>
      </c>
      <c r="B180" s="3">
        <v>32435000</v>
      </c>
      <c r="C180" s="3">
        <v>1380000</v>
      </c>
      <c r="D180" s="63">
        <v>4.2546631724988435</v>
      </c>
      <c r="E180" s="62">
        <v>31055000</v>
      </c>
      <c r="F180" s="63">
        <v>95.745336827501163</v>
      </c>
    </row>
    <row r="181" spans="1:6" x14ac:dyDescent="0.3">
      <c r="A181" s="68" t="s">
        <v>5509</v>
      </c>
      <c r="B181" s="3">
        <v>32435000</v>
      </c>
      <c r="C181" s="3">
        <v>1380000</v>
      </c>
      <c r="D181" s="63">
        <v>4.2546631724988435</v>
      </c>
      <c r="E181" s="62">
        <v>31055000</v>
      </c>
      <c r="F181" s="63">
        <v>95.745336827501163</v>
      </c>
    </row>
    <row r="182" spans="1:6" x14ac:dyDescent="0.3">
      <c r="A182" s="67" t="s">
        <v>105</v>
      </c>
      <c r="B182" s="3">
        <v>2100000</v>
      </c>
      <c r="C182" s="3">
        <v>0</v>
      </c>
      <c r="D182" s="63">
        <v>0</v>
      </c>
      <c r="E182" s="62">
        <v>2100000</v>
      </c>
      <c r="F182" s="63">
        <v>100</v>
      </c>
    </row>
    <row r="183" spans="1:6" x14ac:dyDescent="0.3">
      <c r="A183" s="68" t="s">
        <v>5494</v>
      </c>
      <c r="B183" s="3">
        <v>2100000</v>
      </c>
      <c r="C183" s="3">
        <v>0</v>
      </c>
      <c r="D183" s="63">
        <v>0</v>
      </c>
      <c r="E183" s="62">
        <v>2100000</v>
      </c>
      <c r="F183" s="63">
        <v>100</v>
      </c>
    </row>
    <row r="184" spans="1:6" x14ac:dyDescent="0.3">
      <c r="A184" s="66" t="s">
        <v>1251</v>
      </c>
      <c r="B184" s="70">
        <v>50042000</v>
      </c>
      <c r="C184" s="70">
        <v>0</v>
      </c>
      <c r="D184" s="71">
        <v>0</v>
      </c>
      <c r="E184" s="69">
        <v>50042000</v>
      </c>
      <c r="F184" s="71">
        <v>100</v>
      </c>
    </row>
    <row r="185" spans="1:6" x14ac:dyDescent="0.3">
      <c r="A185" s="67" t="s">
        <v>732</v>
      </c>
      <c r="B185" s="3">
        <v>20000000</v>
      </c>
      <c r="C185" s="3">
        <v>0</v>
      </c>
      <c r="D185" s="63">
        <v>0</v>
      </c>
      <c r="E185" s="62">
        <v>20000000</v>
      </c>
      <c r="F185" s="63">
        <v>100</v>
      </c>
    </row>
    <row r="186" spans="1:6" x14ac:dyDescent="0.3">
      <c r="A186" s="68" t="s">
        <v>5336</v>
      </c>
      <c r="B186" s="3">
        <v>12000000</v>
      </c>
      <c r="C186" s="3">
        <v>0</v>
      </c>
      <c r="D186" s="63">
        <v>0</v>
      </c>
      <c r="E186" s="62">
        <v>12000000</v>
      </c>
      <c r="F186" s="63">
        <v>100</v>
      </c>
    </row>
    <row r="187" spans="1:6" x14ac:dyDescent="0.3">
      <c r="A187" s="68" t="s">
        <v>5337</v>
      </c>
      <c r="B187" s="3">
        <v>3000000</v>
      </c>
      <c r="C187" s="3">
        <v>0</v>
      </c>
      <c r="D187" s="63">
        <v>0</v>
      </c>
      <c r="E187" s="62">
        <v>3000000</v>
      </c>
      <c r="F187" s="63">
        <v>100</v>
      </c>
    </row>
    <row r="188" spans="1:6" x14ac:dyDescent="0.3">
      <c r="A188" s="68" t="s">
        <v>5326</v>
      </c>
      <c r="B188" s="3">
        <v>3000000</v>
      </c>
      <c r="C188" s="3">
        <v>0</v>
      </c>
      <c r="D188" s="63">
        <v>0</v>
      </c>
      <c r="E188" s="62">
        <v>3000000</v>
      </c>
      <c r="F188" s="63">
        <v>100</v>
      </c>
    </row>
    <row r="189" spans="1:6" x14ac:dyDescent="0.3">
      <c r="A189" s="68" t="s">
        <v>5338</v>
      </c>
      <c r="B189" s="3">
        <v>2000000</v>
      </c>
      <c r="C189" s="3">
        <v>0</v>
      </c>
      <c r="D189" s="63">
        <v>0</v>
      </c>
      <c r="E189" s="62">
        <v>2000000</v>
      </c>
      <c r="F189" s="63">
        <v>100</v>
      </c>
    </row>
    <row r="190" spans="1:6" x14ac:dyDescent="0.3">
      <c r="A190" s="67" t="s">
        <v>744</v>
      </c>
      <c r="B190" s="3">
        <v>3000000</v>
      </c>
      <c r="C190" s="3">
        <v>0</v>
      </c>
      <c r="D190" s="63">
        <v>0</v>
      </c>
      <c r="E190" s="62">
        <v>3000000</v>
      </c>
      <c r="F190" s="63">
        <v>100</v>
      </c>
    </row>
    <row r="191" spans="1:6" x14ac:dyDescent="0.3">
      <c r="A191" s="68" t="s">
        <v>5437</v>
      </c>
      <c r="B191" s="3">
        <v>3000000</v>
      </c>
      <c r="C191" s="3">
        <v>0</v>
      </c>
      <c r="D191" s="63">
        <v>0</v>
      </c>
      <c r="E191" s="62">
        <v>3000000</v>
      </c>
      <c r="F191" s="63">
        <v>100</v>
      </c>
    </row>
    <row r="192" spans="1:6" x14ac:dyDescent="0.3">
      <c r="A192" s="67" t="s">
        <v>734</v>
      </c>
      <c r="B192" s="3">
        <v>9000000</v>
      </c>
      <c r="C192" s="3">
        <v>0</v>
      </c>
      <c r="D192" s="63">
        <v>0</v>
      </c>
      <c r="E192" s="62">
        <v>9000000</v>
      </c>
      <c r="F192" s="63">
        <v>100</v>
      </c>
    </row>
    <row r="193" spans="1:6" x14ac:dyDescent="0.3">
      <c r="A193" s="68" t="s">
        <v>5339</v>
      </c>
      <c r="B193" s="3">
        <v>9000000</v>
      </c>
      <c r="C193" s="3">
        <v>0</v>
      </c>
      <c r="D193" s="63">
        <v>0</v>
      </c>
      <c r="E193" s="62">
        <v>9000000</v>
      </c>
      <c r="F193" s="63">
        <v>100</v>
      </c>
    </row>
    <row r="194" spans="1:6" x14ac:dyDescent="0.3">
      <c r="A194" s="67" t="s">
        <v>735</v>
      </c>
      <c r="B194" s="3">
        <v>18042000</v>
      </c>
      <c r="C194" s="3">
        <v>0</v>
      </c>
      <c r="D194" s="63">
        <v>0</v>
      </c>
      <c r="E194" s="62">
        <v>18042000</v>
      </c>
      <c r="F194" s="63">
        <v>100</v>
      </c>
    </row>
    <row r="195" spans="1:6" x14ac:dyDescent="0.3">
      <c r="A195" s="68" t="s">
        <v>5510</v>
      </c>
      <c r="B195" s="3">
        <v>18042000</v>
      </c>
      <c r="C195" s="3">
        <v>0</v>
      </c>
      <c r="D195" s="63">
        <v>0</v>
      </c>
      <c r="E195" s="62">
        <v>18042000</v>
      </c>
      <c r="F195" s="63">
        <v>100</v>
      </c>
    </row>
    <row r="196" spans="1:6" x14ac:dyDescent="0.3">
      <c r="A196" s="66" t="s">
        <v>1252</v>
      </c>
      <c r="B196" s="70">
        <v>99334000</v>
      </c>
      <c r="C196" s="70">
        <v>0</v>
      </c>
      <c r="D196" s="71">
        <v>0</v>
      </c>
      <c r="E196" s="69">
        <v>99334000</v>
      </c>
      <c r="F196" s="71">
        <v>100</v>
      </c>
    </row>
    <row r="197" spans="1:6" x14ac:dyDescent="0.3">
      <c r="A197" s="67" t="s">
        <v>732</v>
      </c>
      <c r="B197" s="3">
        <v>24800000</v>
      </c>
      <c r="C197" s="3">
        <v>0</v>
      </c>
      <c r="D197" s="63">
        <v>0</v>
      </c>
      <c r="E197" s="62">
        <v>24800000</v>
      </c>
      <c r="F197" s="63">
        <v>100</v>
      </c>
    </row>
    <row r="198" spans="1:6" x14ac:dyDescent="0.3">
      <c r="A198" s="68" t="s">
        <v>5336</v>
      </c>
      <c r="B198" s="3">
        <v>16800000</v>
      </c>
      <c r="C198" s="3">
        <v>0</v>
      </c>
      <c r="D198" s="63">
        <v>0</v>
      </c>
      <c r="E198" s="62">
        <v>16800000</v>
      </c>
      <c r="F198" s="63">
        <v>100</v>
      </c>
    </row>
    <row r="199" spans="1:6" x14ac:dyDescent="0.3">
      <c r="A199" s="68" t="s">
        <v>5337</v>
      </c>
      <c r="B199" s="3">
        <v>3000000</v>
      </c>
      <c r="C199" s="3">
        <v>0</v>
      </c>
      <c r="D199" s="63">
        <v>0</v>
      </c>
      <c r="E199" s="62">
        <v>3000000</v>
      </c>
      <c r="F199" s="63">
        <v>100</v>
      </c>
    </row>
    <row r="200" spans="1:6" x14ac:dyDescent="0.3">
      <c r="A200" s="68" t="s">
        <v>5326</v>
      </c>
      <c r="B200" s="3">
        <v>3000000</v>
      </c>
      <c r="C200" s="3">
        <v>0</v>
      </c>
      <c r="D200" s="63">
        <v>0</v>
      </c>
      <c r="E200" s="62">
        <v>3000000</v>
      </c>
      <c r="F200" s="63">
        <v>100</v>
      </c>
    </row>
    <row r="201" spans="1:6" x14ac:dyDescent="0.3">
      <c r="A201" s="68" t="s">
        <v>5338</v>
      </c>
      <c r="B201" s="3">
        <v>2000000</v>
      </c>
      <c r="C201" s="3">
        <v>0</v>
      </c>
      <c r="D201" s="63">
        <v>0</v>
      </c>
      <c r="E201" s="62">
        <v>2000000</v>
      </c>
      <c r="F201" s="63">
        <v>100</v>
      </c>
    </row>
    <row r="202" spans="1:6" x14ac:dyDescent="0.3">
      <c r="A202" s="67" t="s">
        <v>744</v>
      </c>
      <c r="B202" s="3">
        <v>3000000</v>
      </c>
      <c r="C202" s="3">
        <v>0</v>
      </c>
      <c r="D202" s="63">
        <v>0</v>
      </c>
      <c r="E202" s="62">
        <v>3000000</v>
      </c>
      <c r="F202" s="63">
        <v>100</v>
      </c>
    </row>
    <row r="203" spans="1:6" x14ac:dyDescent="0.3">
      <c r="A203" s="68" t="s">
        <v>5437</v>
      </c>
      <c r="B203" s="3">
        <v>3000000</v>
      </c>
      <c r="C203" s="3">
        <v>0</v>
      </c>
      <c r="D203" s="63">
        <v>0</v>
      </c>
      <c r="E203" s="62">
        <v>3000000</v>
      </c>
      <c r="F203" s="63">
        <v>100</v>
      </c>
    </row>
    <row r="204" spans="1:6" x14ac:dyDescent="0.3">
      <c r="A204" s="67" t="s">
        <v>735</v>
      </c>
      <c r="B204" s="3">
        <v>71534000</v>
      </c>
      <c r="C204" s="3">
        <v>0</v>
      </c>
      <c r="D204" s="63">
        <v>0</v>
      </c>
      <c r="E204" s="62">
        <v>71534000</v>
      </c>
      <c r="F204" s="63">
        <v>100</v>
      </c>
    </row>
    <row r="205" spans="1:6" x14ac:dyDescent="0.3">
      <c r="A205" s="68" t="s">
        <v>5511</v>
      </c>
      <c r="B205" s="3">
        <v>71534000</v>
      </c>
      <c r="C205" s="3">
        <v>0</v>
      </c>
      <c r="D205" s="63">
        <v>0</v>
      </c>
      <c r="E205" s="62">
        <v>71534000</v>
      </c>
      <c r="F205" s="63">
        <v>100</v>
      </c>
    </row>
    <row r="206" spans="1:6" x14ac:dyDescent="0.3">
      <c r="A206" s="66" t="s">
        <v>1253</v>
      </c>
      <c r="B206" s="70">
        <v>139554000</v>
      </c>
      <c r="C206" s="70">
        <v>3300000</v>
      </c>
      <c r="D206" s="71">
        <v>2.364676039382605</v>
      </c>
      <c r="E206" s="69">
        <v>136254000</v>
      </c>
      <c r="F206" s="71">
        <v>97.635323960617399</v>
      </c>
    </row>
    <row r="207" spans="1:6" x14ac:dyDescent="0.3">
      <c r="A207" s="67" t="s">
        <v>732</v>
      </c>
      <c r="B207" s="3">
        <v>23500000</v>
      </c>
      <c r="C207" s="3">
        <v>0</v>
      </c>
      <c r="D207" s="63">
        <v>0</v>
      </c>
      <c r="E207" s="62">
        <v>23500000</v>
      </c>
      <c r="F207" s="63">
        <v>100</v>
      </c>
    </row>
    <row r="208" spans="1:6" x14ac:dyDescent="0.3">
      <c r="A208" s="68" t="s">
        <v>5336</v>
      </c>
      <c r="B208" s="3">
        <v>7500000</v>
      </c>
      <c r="C208" s="3">
        <v>0</v>
      </c>
      <c r="D208" s="63">
        <v>0</v>
      </c>
      <c r="E208" s="62">
        <v>7500000</v>
      </c>
      <c r="F208" s="63">
        <v>100</v>
      </c>
    </row>
    <row r="209" spans="1:6" x14ac:dyDescent="0.3">
      <c r="A209" s="68" t="s">
        <v>5337</v>
      </c>
      <c r="B209" s="3">
        <v>6000000</v>
      </c>
      <c r="C209" s="3">
        <v>0</v>
      </c>
      <c r="D209" s="63">
        <v>0</v>
      </c>
      <c r="E209" s="62">
        <v>6000000</v>
      </c>
      <c r="F209" s="63">
        <v>100</v>
      </c>
    </row>
    <row r="210" spans="1:6" x14ac:dyDescent="0.3">
      <c r="A210" s="68" t="s">
        <v>5326</v>
      </c>
      <c r="B210" s="3">
        <v>6000000</v>
      </c>
      <c r="C210" s="3">
        <v>0</v>
      </c>
      <c r="D210" s="63">
        <v>0</v>
      </c>
      <c r="E210" s="62">
        <v>6000000</v>
      </c>
      <c r="F210" s="63">
        <v>100</v>
      </c>
    </row>
    <row r="211" spans="1:6" x14ac:dyDescent="0.3">
      <c r="A211" s="68" t="s">
        <v>5338</v>
      </c>
      <c r="B211" s="3">
        <v>4000000</v>
      </c>
      <c r="C211" s="3">
        <v>0</v>
      </c>
      <c r="D211" s="63">
        <v>0</v>
      </c>
      <c r="E211" s="62">
        <v>4000000</v>
      </c>
      <c r="F211" s="63">
        <v>100</v>
      </c>
    </row>
    <row r="212" spans="1:6" x14ac:dyDescent="0.3">
      <c r="A212" s="67" t="s">
        <v>735</v>
      </c>
      <c r="B212" s="3">
        <v>116054000</v>
      </c>
      <c r="C212" s="3">
        <v>3300000</v>
      </c>
      <c r="D212" s="63">
        <v>2.8435038861219777</v>
      </c>
      <c r="E212" s="62">
        <v>112754000</v>
      </c>
      <c r="F212" s="63">
        <v>97.156496113878021</v>
      </c>
    </row>
    <row r="213" spans="1:6" x14ac:dyDescent="0.3">
      <c r="A213" s="68" t="s">
        <v>5512</v>
      </c>
      <c r="B213" s="3">
        <v>116054000</v>
      </c>
      <c r="C213" s="3">
        <v>3300000</v>
      </c>
      <c r="D213" s="63">
        <v>2.8435038861219777</v>
      </c>
      <c r="E213" s="62">
        <v>112754000</v>
      </c>
      <c r="F213" s="63">
        <v>97.156496113878021</v>
      </c>
    </row>
    <row r="214" spans="1:6" x14ac:dyDescent="0.3">
      <c r="A214" s="66" t="s">
        <v>1254</v>
      </c>
      <c r="B214" s="70">
        <v>50000000</v>
      </c>
      <c r="C214" s="70">
        <v>0</v>
      </c>
      <c r="D214" s="71">
        <v>0</v>
      </c>
      <c r="E214" s="69">
        <v>50000000</v>
      </c>
      <c r="F214" s="71">
        <v>100</v>
      </c>
    </row>
    <row r="215" spans="1:6" x14ac:dyDescent="0.3">
      <c r="A215" s="67" t="s">
        <v>732</v>
      </c>
      <c r="B215" s="3">
        <v>15500000</v>
      </c>
      <c r="C215" s="3">
        <v>0</v>
      </c>
      <c r="D215" s="63">
        <v>0</v>
      </c>
      <c r="E215" s="62">
        <v>15500000</v>
      </c>
      <c r="F215" s="63">
        <v>100</v>
      </c>
    </row>
    <row r="216" spans="1:6" x14ac:dyDescent="0.3">
      <c r="A216" s="68" t="s">
        <v>5336</v>
      </c>
      <c r="B216" s="3">
        <v>7500000</v>
      </c>
      <c r="C216" s="3">
        <v>0</v>
      </c>
      <c r="D216" s="63">
        <v>0</v>
      </c>
      <c r="E216" s="62">
        <v>7500000</v>
      </c>
      <c r="F216" s="63">
        <v>100</v>
      </c>
    </row>
    <row r="217" spans="1:6" x14ac:dyDescent="0.3">
      <c r="A217" s="68" t="s">
        <v>5337</v>
      </c>
      <c r="B217" s="3">
        <v>3000000</v>
      </c>
      <c r="C217" s="3">
        <v>0</v>
      </c>
      <c r="D217" s="63">
        <v>0</v>
      </c>
      <c r="E217" s="62">
        <v>3000000</v>
      </c>
      <c r="F217" s="63">
        <v>100</v>
      </c>
    </row>
    <row r="218" spans="1:6" x14ac:dyDescent="0.3">
      <c r="A218" s="68" t="s">
        <v>5326</v>
      </c>
      <c r="B218" s="3">
        <v>3000000</v>
      </c>
      <c r="C218" s="3">
        <v>0</v>
      </c>
      <c r="D218" s="63">
        <v>0</v>
      </c>
      <c r="E218" s="62">
        <v>3000000</v>
      </c>
      <c r="F218" s="63">
        <v>100</v>
      </c>
    </row>
    <row r="219" spans="1:6" x14ac:dyDescent="0.3">
      <c r="A219" s="68" t="s">
        <v>5338</v>
      </c>
      <c r="B219" s="3">
        <v>2000000</v>
      </c>
      <c r="C219" s="3">
        <v>0</v>
      </c>
      <c r="D219" s="63">
        <v>0</v>
      </c>
      <c r="E219" s="62">
        <v>2000000</v>
      </c>
      <c r="F219" s="63">
        <v>100</v>
      </c>
    </row>
    <row r="220" spans="1:6" x14ac:dyDescent="0.3">
      <c r="A220" s="67" t="s">
        <v>735</v>
      </c>
      <c r="B220" s="3">
        <v>34500000</v>
      </c>
      <c r="C220" s="3">
        <v>0</v>
      </c>
      <c r="D220" s="63">
        <v>0</v>
      </c>
      <c r="E220" s="62">
        <v>34500000</v>
      </c>
      <c r="F220" s="63">
        <v>100</v>
      </c>
    </row>
    <row r="221" spans="1:6" x14ac:dyDescent="0.3">
      <c r="A221" s="68" t="s">
        <v>5513</v>
      </c>
      <c r="B221" s="3">
        <v>34500000</v>
      </c>
      <c r="C221" s="3">
        <v>0</v>
      </c>
      <c r="D221" s="63">
        <v>0</v>
      </c>
      <c r="E221" s="62">
        <v>34500000</v>
      </c>
      <c r="F221" s="63">
        <v>100</v>
      </c>
    </row>
    <row r="222" spans="1:6" x14ac:dyDescent="0.3">
      <c r="A222" s="82" t="s">
        <v>817</v>
      </c>
      <c r="B222" s="90">
        <v>9231678000</v>
      </c>
      <c r="C222" s="90">
        <v>794820466</v>
      </c>
      <c r="D222" s="91">
        <v>8.6097074226375749</v>
      </c>
      <c r="E222" s="108">
        <v>8436857534</v>
      </c>
      <c r="F222" s="91">
        <v>91.39029257736243</v>
      </c>
    </row>
    <row r="223" spans="1:6" x14ac:dyDescent="0.3">
      <c r="A223" s="65" t="s">
        <v>942</v>
      </c>
      <c r="B223" s="92">
        <v>7036020000</v>
      </c>
      <c r="C223" s="92">
        <v>720764179</v>
      </c>
      <c r="D223" s="93">
        <v>10.243918849008388</v>
      </c>
      <c r="E223" s="109">
        <v>6315255821</v>
      </c>
      <c r="F223" s="93">
        <v>89.756081150991605</v>
      </c>
    </row>
    <row r="224" spans="1:6" x14ac:dyDescent="0.3">
      <c r="A224" s="66" t="s">
        <v>1256</v>
      </c>
      <c r="B224" s="70">
        <v>7036020000</v>
      </c>
      <c r="C224" s="70">
        <v>720764179</v>
      </c>
      <c r="D224" s="71">
        <v>10.243918849008388</v>
      </c>
      <c r="E224" s="69">
        <v>6315255821</v>
      </c>
      <c r="F224" s="71">
        <v>89.756081150991605</v>
      </c>
    </row>
    <row r="225" spans="1:6" x14ac:dyDescent="0.3">
      <c r="A225" s="67" t="s">
        <v>818</v>
      </c>
      <c r="B225" s="3">
        <v>2390272000</v>
      </c>
      <c r="C225" s="3">
        <v>326012200</v>
      </c>
      <c r="D225" s="63">
        <v>13.639125589054299</v>
      </c>
      <c r="E225" s="62">
        <v>2064259800</v>
      </c>
      <c r="F225" s="63">
        <v>86.360874410945698</v>
      </c>
    </row>
    <row r="226" spans="1:6" x14ac:dyDescent="0.3">
      <c r="A226" s="68" t="s">
        <v>5567</v>
      </c>
      <c r="B226" s="3">
        <v>2390272000</v>
      </c>
      <c r="C226" s="3">
        <v>326012200</v>
      </c>
      <c r="D226" s="63">
        <v>13.639125589054299</v>
      </c>
      <c r="E226" s="62">
        <v>2064259800</v>
      </c>
      <c r="F226" s="63">
        <v>86.360874410945698</v>
      </c>
    </row>
    <row r="227" spans="1:6" x14ac:dyDescent="0.3">
      <c r="A227" s="67" t="s">
        <v>819</v>
      </c>
      <c r="B227" s="3">
        <v>109000</v>
      </c>
      <c r="C227" s="3">
        <v>6731</v>
      </c>
      <c r="D227" s="63">
        <v>6.1752293577981652</v>
      </c>
      <c r="E227" s="62">
        <v>102269</v>
      </c>
      <c r="F227" s="63">
        <v>93.824770642201841</v>
      </c>
    </row>
    <row r="228" spans="1:6" x14ac:dyDescent="0.3">
      <c r="A228" s="68" t="s">
        <v>5568</v>
      </c>
      <c r="B228" s="3">
        <v>109000</v>
      </c>
      <c r="C228" s="3">
        <v>6731</v>
      </c>
      <c r="D228" s="63">
        <v>6.1752293577981652</v>
      </c>
      <c r="E228" s="62">
        <v>102269</v>
      </c>
      <c r="F228" s="63">
        <v>93.824770642201841</v>
      </c>
    </row>
    <row r="229" spans="1:6" x14ac:dyDescent="0.3">
      <c r="A229" s="67" t="s">
        <v>820</v>
      </c>
      <c r="B229" s="3">
        <v>163168000</v>
      </c>
      <c r="C229" s="3">
        <v>21489650</v>
      </c>
      <c r="D229" s="63">
        <v>13.170260100019613</v>
      </c>
      <c r="E229" s="62">
        <v>141678350</v>
      </c>
      <c r="F229" s="63">
        <v>86.829739899980382</v>
      </c>
    </row>
    <row r="230" spans="1:6" x14ac:dyDescent="0.3">
      <c r="A230" s="68" t="s">
        <v>5569</v>
      </c>
      <c r="B230" s="3">
        <v>163168000</v>
      </c>
      <c r="C230" s="3">
        <v>21489650</v>
      </c>
      <c r="D230" s="63">
        <v>13.170260100019613</v>
      </c>
      <c r="E230" s="62">
        <v>141678350</v>
      </c>
      <c r="F230" s="63">
        <v>86.829739899980382</v>
      </c>
    </row>
    <row r="231" spans="1:6" x14ac:dyDescent="0.3">
      <c r="A231" s="67" t="s">
        <v>821</v>
      </c>
      <c r="B231" s="3">
        <v>57444000</v>
      </c>
      <c r="C231" s="3">
        <v>6551956</v>
      </c>
      <c r="D231" s="63">
        <v>11.405814358331593</v>
      </c>
      <c r="E231" s="62">
        <v>50892044</v>
      </c>
      <c r="F231" s="63">
        <v>88.594185641668417</v>
      </c>
    </row>
    <row r="232" spans="1:6" x14ac:dyDescent="0.3">
      <c r="A232" s="68" t="s">
        <v>5570</v>
      </c>
      <c r="B232" s="3">
        <v>57444000</v>
      </c>
      <c r="C232" s="3">
        <v>6551956</v>
      </c>
      <c r="D232" s="63">
        <v>11.405814358331593</v>
      </c>
      <c r="E232" s="62">
        <v>50892044</v>
      </c>
      <c r="F232" s="63">
        <v>88.594185641668417</v>
      </c>
    </row>
    <row r="233" spans="1:6" x14ac:dyDescent="0.3">
      <c r="A233" s="67" t="s">
        <v>822</v>
      </c>
      <c r="B233" s="3">
        <v>136220000</v>
      </c>
      <c r="C233" s="3">
        <v>11540000</v>
      </c>
      <c r="D233" s="63">
        <v>8.4715900748788719</v>
      </c>
      <c r="E233" s="62">
        <v>124680000</v>
      </c>
      <c r="F233" s="63">
        <v>91.528409925121125</v>
      </c>
    </row>
    <row r="234" spans="1:6" x14ac:dyDescent="0.3">
      <c r="A234" s="68" t="s">
        <v>5571</v>
      </c>
      <c r="B234" s="3">
        <v>136220000</v>
      </c>
      <c r="C234" s="3">
        <v>11540000</v>
      </c>
      <c r="D234" s="63">
        <v>8.4715900748788719</v>
      </c>
      <c r="E234" s="62">
        <v>124680000</v>
      </c>
      <c r="F234" s="63">
        <v>91.528409925121125</v>
      </c>
    </row>
    <row r="235" spans="1:6" x14ac:dyDescent="0.3">
      <c r="A235" s="67" t="s">
        <v>823</v>
      </c>
      <c r="B235" s="3">
        <v>198366000</v>
      </c>
      <c r="C235" s="3">
        <v>98300000</v>
      </c>
      <c r="D235" s="63">
        <v>49.55486323261043</v>
      </c>
      <c r="E235" s="62">
        <v>100066000</v>
      </c>
      <c r="F235" s="63">
        <v>50.445136767389577</v>
      </c>
    </row>
    <row r="236" spans="1:6" x14ac:dyDescent="0.3">
      <c r="A236" s="68" t="s">
        <v>5572</v>
      </c>
      <c r="B236" s="3">
        <v>198366000</v>
      </c>
      <c r="C236" s="3">
        <v>98300000</v>
      </c>
      <c r="D236" s="63">
        <v>49.55486323261043</v>
      </c>
      <c r="E236" s="62">
        <v>100066000</v>
      </c>
      <c r="F236" s="63">
        <v>50.445136767389577</v>
      </c>
    </row>
    <row r="237" spans="1:6" x14ac:dyDescent="0.3">
      <c r="A237" s="67" t="s">
        <v>824</v>
      </c>
      <c r="B237" s="3">
        <v>13346000</v>
      </c>
      <c r="C237" s="3">
        <v>854552</v>
      </c>
      <c r="D237" s="63">
        <v>6.4030570957590296</v>
      </c>
      <c r="E237" s="62">
        <v>12491448</v>
      </c>
      <c r="F237" s="63">
        <v>93.596942904240976</v>
      </c>
    </row>
    <row r="238" spans="1:6" x14ac:dyDescent="0.3">
      <c r="A238" s="68" t="s">
        <v>5573</v>
      </c>
      <c r="B238" s="3">
        <v>13346000</v>
      </c>
      <c r="C238" s="3">
        <v>854552</v>
      </c>
      <c r="D238" s="63">
        <v>6.4030570957590296</v>
      </c>
      <c r="E238" s="62">
        <v>12491448</v>
      </c>
      <c r="F238" s="63">
        <v>93.596942904240976</v>
      </c>
    </row>
    <row r="239" spans="1:6" x14ac:dyDescent="0.3">
      <c r="A239" s="67" t="s">
        <v>825</v>
      </c>
      <c r="B239" s="3">
        <v>113636000</v>
      </c>
      <c r="C239" s="3">
        <v>17525640</v>
      </c>
      <c r="D239" s="63">
        <v>15.422612552360167</v>
      </c>
      <c r="E239" s="62">
        <v>96110360</v>
      </c>
      <c r="F239" s="63">
        <v>84.577387447639836</v>
      </c>
    </row>
    <row r="240" spans="1:6" x14ac:dyDescent="0.3">
      <c r="A240" s="68" t="s">
        <v>5574</v>
      </c>
      <c r="B240" s="3">
        <v>113636000</v>
      </c>
      <c r="C240" s="3">
        <v>17525640</v>
      </c>
      <c r="D240" s="63">
        <v>15.422612552360167</v>
      </c>
      <c r="E240" s="62">
        <v>96110360</v>
      </c>
      <c r="F240" s="63">
        <v>84.577387447639836</v>
      </c>
    </row>
    <row r="241" spans="1:6" x14ac:dyDescent="0.3">
      <c r="A241" s="67" t="s">
        <v>826</v>
      </c>
      <c r="B241" s="3">
        <v>451220000</v>
      </c>
      <c r="C241" s="3">
        <v>0</v>
      </c>
      <c r="D241" s="63">
        <v>0</v>
      </c>
      <c r="E241" s="62">
        <v>451220000</v>
      </c>
      <c r="F241" s="63">
        <v>100</v>
      </c>
    </row>
    <row r="242" spans="1:6" x14ac:dyDescent="0.3">
      <c r="A242" s="68" t="s">
        <v>5575</v>
      </c>
      <c r="B242" s="3">
        <v>451220000</v>
      </c>
      <c r="C242" s="3">
        <v>0</v>
      </c>
      <c r="D242" s="63">
        <v>0</v>
      </c>
      <c r="E242" s="62">
        <v>451220000</v>
      </c>
      <c r="F242" s="63">
        <v>100</v>
      </c>
    </row>
    <row r="243" spans="1:6" x14ac:dyDescent="0.3">
      <c r="A243" s="67" t="s">
        <v>827</v>
      </c>
      <c r="B243" s="3">
        <v>81480000</v>
      </c>
      <c r="C243" s="3">
        <v>9970000</v>
      </c>
      <c r="D243" s="63">
        <v>12.236131566028472</v>
      </c>
      <c r="E243" s="62">
        <v>71510000</v>
      </c>
      <c r="F243" s="63">
        <v>87.763868433971524</v>
      </c>
    </row>
    <row r="244" spans="1:6" x14ac:dyDescent="0.3">
      <c r="A244" s="68" t="s">
        <v>5576</v>
      </c>
      <c r="B244" s="3">
        <v>81480000</v>
      </c>
      <c r="C244" s="3">
        <v>9970000</v>
      </c>
      <c r="D244" s="63">
        <v>12.236131566028472</v>
      </c>
      <c r="E244" s="62">
        <v>71510000</v>
      </c>
      <c r="F244" s="63">
        <v>87.763868433971524</v>
      </c>
    </row>
    <row r="245" spans="1:6" x14ac:dyDescent="0.3">
      <c r="A245" s="67" t="s">
        <v>1257</v>
      </c>
      <c r="B245" s="3">
        <v>173032000</v>
      </c>
      <c r="C245" s="3">
        <v>0</v>
      </c>
      <c r="D245" s="63">
        <v>0</v>
      </c>
      <c r="E245" s="62">
        <v>173032000</v>
      </c>
      <c r="F245" s="63">
        <v>100</v>
      </c>
    </row>
    <row r="246" spans="1:6" x14ac:dyDescent="0.3">
      <c r="A246" s="68" t="s">
        <v>5578</v>
      </c>
      <c r="B246" s="3">
        <v>173032000</v>
      </c>
      <c r="C246" s="3">
        <v>0</v>
      </c>
      <c r="D246" s="63">
        <v>0</v>
      </c>
      <c r="E246" s="62">
        <v>173032000</v>
      </c>
      <c r="F246" s="63">
        <v>100</v>
      </c>
    </row>
    <row r="247" spans="1:6" x14ac:dyDescent="0.3">
      <c r="A247" s="67" t="s">
        <v>828</v>
      </c>
      <c r="B247" s="3">
        <v>3257727000</v>
      </c>
      <c r="C247" s="3">
        <v>228513450</v>
      </c>
      <c r="D247" s="63">
        <v>7.0145058195484156</v>
      </c>
      <c r="E247" s="62">
        <v>3029213550</v>
      </c>
      <c r="F247" s="63">
        <v>92.985494180451582</v>
      </c>
    </row>
    <row r="248" spans="1:6" x14ac:dyDescent="0.3">
      <c r="A248" s="68" t="s">
        <v>5577</v>
      </c>
      <c r="B248" s="3">
        <v>3257727000</v>
      </c>
      <c r="C248" s="3">
        <v>228513450</v>
      </c>
      <c r="D248" s="63">
        <v>7.0145058195484156</v>
      </c>
      <c r="E248" s="62">
        <v>3029213550</v>
      </c>
      <c r="F248" s="63">
        <v>92.985494180451582</v>
      </c>
    </row>
    <row r="249" spans="1:6" x14ac:dyDescent="0.3">
      <c r="A249" s="65" t="s">
        <v>724</v>
      </c>
      <c r="B249" s="92">
        <v>2195658000</v>
      </c>
      <c r="C249" s="92">
        <v>74056287</v>
      </c>
      <c r="D249" s="93">
        <v>3.3728516462946416</v>
      </c>
      <c r="E249" s="109">
        <v>2121601713</v>
      </c>
      <c r="F249" s="93">
        <v>96.627148353705365</v>
      </c>
    </row>
    <row r="250" spans="1:6" x14ac:dyDescent="0.3">
      <c r="A250" s="66" t="s">
        <v>768</v>
      </c>
      <c r="B250" s="70">
        <v>1410100000</v>
      </c>
      <c r="C250" s="70">
        <v>73363287</v>
      </c>
      <c r="D250" s="71">
        <v>5.2027010141124741</v>
      </c>
      <c r="E250" s="69">
        <v>1336736713</v>
      </c>
      <c r="F250" s="71">
        <v>94.797298985887522</v>
      </c>
    </row>
    <row r="251" spans="1:6" x14ac:dyDescent="0.3">
      <c r="A251" s="67" t="s">
        <v>769</v>
      </c>
      <c r="B251" s="3">
        <v>1099590000</v>
      </c>
      <c r="C251" s="3">
        <v>71683287</v>
      </c>
      <c r="D251" s="63">
        <v>6.519092298038359</v>
      </c>
      <c r="E251" s="62">
        <v>1027906713</v>
      </c>
      <c r="F251" s="63">
        <v>93.480907701961641</v>
      </c>
    </row>
    <row r="252" spans="1:6" x14ac:dyDescent="0.3">
      <c r="A252" s="68" t="s">
        <v>5683</v>
      </c>
      <c r="B252" s="3">
        <v>90000000</v>
      </c>
      <c r="C252" s="3">
        <v>1976000</v>
      </c>
      <c r="D252" s="63">
        <v>2.1955555555555555</v>
      </c>
      <c r="E252" s="62">
        <v>88024000</v>
      </c>
      <c r="F252" s="63">
        <v>97.804444444444442</v>
      </c>
    </row>
    <row r="253" spans="1:6" x14ac:dyDescent="0.3">
      <c r="A253" s="68" t="s">
        <v>5718</v>
      </c>
      <c r="B253" s="3">
        <v>44304000</v>
      </c>
      <c r="C253" s="3">
        <v>0</v>
      </c>
      <c r="D253" s="63">
        <v>0</v>
      </c>
      <c r="E253" s="62">
        <v>44304000</v>
      </c>
      <c r="F253" s="63">
        <v>100</v>
      </c>
    </row>
    <row r="254" spans="1:6" x14ac:dyDescent="0.3">
      <c r="A254" s="68" t="s">
        <v>5719</v>
      </c>
      <c r="B254" s="3">
        <v>63386000</v>
      </c>
      <c r="C254" s="3">
        <v>0</v>
      </c>
      <c r="D254" s="63">
        <v>0</v>
      </c>
      <c r="E254" s="62">
        <v>63386000</v>
      </c>
      <c r="F254" s="63">
        <v>100</v>
      </c>
    </row>
    <row r="255" spans="1:6" x14ac:dyDescent="0.3">
      <c r="A255" s="68" t="s">
        <v>5720</v>
      </c>
      <c r="B255" s="3">
        <v>734400000</v>
      </c>
      <c r="C255" s="3">
        <v>61200000</v>
      </c>
      <c r="D255" s="63">
        <v>8.3333333333333321</v>
      </c>
      <c r="E255" s="62">
        <v>673200000</v>
      </c>
      <c r="F255" s="63">
        <v>91.666666666666657</v>
      </c>
    </row>
    <row r="256" spans="1:6" x14ac:dyDescent="0.3">
      <c r="A256" s="68" t="s">
        <v>5721</v>
      </c>
      <c r="B256" s="3">
        <v>67200000</v>
      </c>
      <c r="C256" s="3">
        <v>5600000</v>
      </c>
      <c r="D256" s="63">
        <v>8.3333333333333321</v>
      </c>
      <c r="E256" s="62">
        <v>61600000</v>
      </c>
      <c r="F256" s="63">
        <v>91.666666666666657</v>
      </c>
    </row>
    <row r="257" spans="1:6" x14ac:dyDescent="0.3">
      <c r="A257" s="68" t="s">
        <v>5722</v>
      </c>
      <c r="B257" s="3">
        <v>4400000</v>
      </c>
      <c r="C257" s="3">
        <v>360720</v>
      </c>
      <c r="D257" s="63">
        <v>8.1981818181818191</v>
      </c>
      <c r="E257" s="62">
        <v>4039280</v>
      </c>
      <c r="F257" s="63">
        <v>91.801818181818192</v>
      </c>
    </row>
    <row r="258" spans="1:6" x14ac:dyDescent="0.3">
      <c r="A258" s="68" t="s">
        <v>5723</v>
      </c>
      <c r="B258" s="3">
        <v>35000000</v>
      </c>
      <c r="C258" s="3">
        <v>0</v>
      </c>
      <c r="D258" s="63">
        <v>0</v>
      </c>
      <c r="E258" s="62">
        <v>35000000</v>
      </c>
      <c r="F258" s="63">
        <v>100</v>
      </c>
    </row>
    <row r="259" spans="1:6" x14ac:dyDescent="0.3">
      <c r="A259" s="68" t="s">
        <v>5724</v>
      </c>
      <c r="B259" s="3">
        <v>9000000</v>
      </c>
      <c r="C259" s="3">
        <v>0</v>
      </c>
      <c r="D259" s="63">
        <v>0</v>
      </c>
      <c r="E259" s="62">
        <v>9000000</v>
      </c>
      <c r="F259" s="63">
        <v>100</v>
      </c>
    </row>
    <row r="260" spans="1:6" x14ac:dyDescent="0.3">
      <c r="A260" s="68" t="s">
        <v>5725</v>
      </c>
      <c r="B260" s="3">
        <v>15900000</v>
      </c>
      <c r="C260" s="3">
        <v>796567</v>
      </c>
      <c r="D260" s="63">
        <v>5.0098553459119497</v>
      </c>
      <c r="E260" s="62">
        <v>15103433</v>
      </c>
      <c r="F260" s="63">
        <v>94.990144654088056</v>
      </c>
    </row>
    <row r="261" spans="1:6" x14ac:dyDescent="0.3">
      <c r="A261" s="68" t="s">
        <v>5726</v>
      </c>
      <c r="B261" s="3">
        <v>36000000</v>
      </c>
      <c r="C261" s="3">
        <v>1750000</v>
      </c>
      <c r="D261" s="63">
        <v>4.8611111111111116</v>
      </c>
      <c r="E261" s="62">
        <v>34250000</v>
      </c>
      <c r="F261" s="63">
        <v>95.138888888888886</v>
      </c>
    </row>
    <row r="262" spans="1:6" x14ac:dyDescent="0.3">
      <c r="A262" s="67" t="s">
        <v>979</v>
      </c>
      <c r="B262" s="3">
        <v>103250000</v>
      </c>
      <c r="C262" s="3">
        <v>0</v>
      </c>
      <c r="D262" s="63">
        <v>0</v>
      </c>
      <c r="E262" s="62">
        <v>103250000</v>
      </c>
      <c r="F262" s="63">
        <v>100</v>
      </c>
    </row>
    <row r="263" spans="1:6" x14ac:dyDescent="0.3">
      <c r="A263" s="68" t="s">
        <v>5727</v>
      </c>
      <c r="B263" s="3">
        <v>103250000</v>
      </c>
      <c r="C263" s="3">
        <v>0</v>
      </c>
      <c r="D263" s="63">
        <v>0</v>
      </c>
      <c r="E263" s="62">
        <v>103250000</v>
      </c>
      <c r="F263" s="63">
        <v>100</v>
      </c>
    </row>
    <row r="264" spans="1:6" x14ac:dyDescent="0.3">
      <c r="A264" s="67" t="s">
        <v>748</v>
      </c>
      <c r="B264" s="3">
        <v>207260000</v>
      </c>
      <c r="C264" s="3">
        <v>1680000</v>
      </c>
      <c r="D264" s="63">
        <v>0.81057608800540382</v>
      </c>
      <c r="E264" s="62">
        <v>205580000</v>
      </c>
      <c r="F264" s="63">
        <v>99.189423911994595</v>
      </c>
    </row>
    <row r="265" spans="1:6" x14ac:dyDescent="0.3">
      <c r="A265" s="68" t="s">
        <v>5257</v>
      </c>
      <c r="B265" s="3">
        <v>48000000</v>
      </c>
      <c r="C265" s="3">
        <v>0</v>
      </c>
      <c r="D265" s="63">
        <v>0</v>
      </c>
      <c r="E265" s="62">
        <v>48000000</v>
      </c>
      <c r="F265" s="63">
        <v>100</v>
      </c>
    </row>
    <row r="266" spans="1:6" x14ac:dyDescent="0.3">
      <c r="A266" s="68" t="s">
        <v>5258</v>
      </c>
      <c r="B266" s="3">
        <v>72000000</v>
      </c>
      <c r="C266" s="3">
        <v>0</v>
      </c>
      <c r="D266" s="63">
        <v>0</v>
      </c>
      <c r="E266" s="62">
        <v>72000000</v>
      </c>
      <c r="F266" s="63">
        <v>100</v>
      </c>
    </row>
    <row r="267" spans="1:6" x14ac:dyDescent="0.3">
      <c r="A267" s="68" t="s">
        <v>5728</v>
      </c>
      <c r="B267" s="3">
        <v>9600000</v>
      </c>
      <c r="C267" s="3">
        <v>0</v>
      </c>
      <c r="D267" s="63">
        <v>0</v>
      </c>
      <c r="E267" s="62">
        <v>9600000</v>
      </c>
      <c r="F267" s="63">
        <v>100</v>
      </c>
    </row>
    <row r="268" spans="1:6" x14ac:dyDescent="0.3">
      <c r="A268" s="68" t="s">
        <v>5729</v>
      </c>
      <c r="B268" s="3">
        <v>10560000</v>
      </c>
      <c r="C268" s="3">
        <v>0</v>
      </c>
      <c r="D268" s="63">
        <v>0</v>
      </c>
      <c r="E268" s="62">
        <v>10560000</v>
      </c>
      <c r="F268" s="63">
        <v>100</v>
      </c>
    </row>
    <row r="269" spans="1:6" x14ac:dyDescent="0.3">
      <c r="A269" s="68" t="s">
        <v>5730</v>
      </c>
      <c r="B269" s="3">
        <v>13200000</v>
      </c>
      <c r="C269" s="3">
        <v>800000</v>
      </c>
      <c r="D269" s="63">
        <v>6.0606060606060606</v>
      </c>
      <c r="E269" s="62">
        <v>12400000</v>
      </c>
      <c r="F269" s="63">
        <v>93.939393939393938</v>
      </c>
    </row>
    <row r="270" spans="1:6" x14ac:dyDescent="0.3">
      <c r="A270" s="68" t="s">
        <v>5731</v>
      </c>
      <c r="B270" s="3">
        <v>14400000</v>
      </c>
      <c r="C270" s="3">
        <v>880000</v>
      </c>
      <c r="D270" s="63">
        <v>6.1111111111111107</v>
      </c>
      <c r="E270" s="62">
        <v>13520000</v>
      </c>
      <c r="F270" s="63">
        <v>93.888888888888886</v>
      </c>
    </row>
    <row r="271" spans="1:6" x14ac:dyDescent="0.3">
      <c r="A271" s="68" t="s">
        <v>5732</v>
      </c>
      <c r="B271" s="3">
        <v>4750000</v>
      </c>
      <c r="C271" s="3">
        <v>0</v>
      </c>
      <c r="D271" s="63">
        <v>0</v>
      </c>
      <c r="E271" s="62">
        <v>4750000</v>
      </c>
      <c r="F271" s="63">
        <v>100</v>
      </c>
    </row>
    <row r="272" spans="1:6" x14ac:dyDescent="0.3">
      <c r="A272" s="68" t="s">
        <v>5733</v>
      </c>
      <c r="B272" s="3">
        <v>11000000</v>
      </c>
      <c r="C272" s="3">
        <v>0</v>
      </c>
      <c r="D272" s="63">
        <v>0</v>
      </c>
      <c r="E272" s="62">
        <v>11000000</v>
      </c>
      <c r="F272" s="63">
        <v>100</v>
      </c>
    </row>
    <row r="273" spans="1:6" x14ac:dyDescent="0.3">
      <c r="A273" s="68" t="s">
        <v>5734</v>
      </c>
      <c r="B273" s="3">
        <v>23750000</v>
      </c>
      <c r="C273" s="3">
        <v>0</v>
      </c>
      <c r="D273" s="63">
        <v>0</v>
      </c>
      <c r="E273" s="62">
        <v>23750000</v>
      </c>
      <c r="F273" s="63">
        <v>100</v>
      </c>
    </row>
    <row r="274" spans="1:6" x14ac:dyDescent="0.3">
      <c r="A274" s="66" t="s">
        <v>770</v>
      </c>
      <c r="B274" s="70">
        <v>150000000</v>
      </c>
      <c r="C274" s="70">
        <v>693000</v>
      </c>
      <c r="D274" s="71">
        <v>0.46200000000000002</v>
      </c>
      <c r="E274" s="69">
        <v>149307000</v>
      </c>
      <c r="F274" s="71">
        <v>99.538000000000011</v>
      </c>
    </row>
    <row r="275" spans="1:6" x14ac:dyDescent="0.3">
      <c r="A275" s="67" t="s">
        <v>771</v>
      </c>
      <c r="B275" s="3">
        <v>30000000</v>
      </c>
      <c r="C275" s="3">
        <v>693000</v>
      </c>
      <c r="D275" s="63">
        <v>2.31</v>
      </c>
      <c r="E275" s="62">
        <v>29307000</v>
      </c>
      <c r="F275" s="63">
        <v>97.69</v>
      </c>
    </row>
    <row r="276" spans="1:6" x14ac:dyDescent="0.3">
      <c r="A276" s="68" t="s">
        <v>5735</v>
      </c>
      <c r="B276" s="3">
        <v>30000000</v>
      </c>
      <c r="C276" s="3">
        <v>693000</v>
      </c>
      <c r="D276" s="63">
        <v>2.31</v>
      </c>
      <c r="E276" s="62">
        <v>29307000</v>
      </c>
      <c r="F276" s="63">
        <v>97.69</v>
      </c>
    </row>
    <row r="277" spans="1:6" x14ac:dyDescent="0.3">
      <c r="A277" s="67" t="s">
        <v>737</v>
      </c>
      <c r="B277" s="3">
        <v>120000000</v>
      </c>
      <c r="C277" s="3">
        <v>0</v>
      </c>
      <c r="D277" s="63">
        <v>0</v>
      </c>
      <c r="E277" s="62">
        <v>120000000</v>
      </c>
      <c r="F277" s="63">
        <v>100</v>
      </c>
    </row>
    <row r="278" spans="1:6" x14ac:dyDescent="0.3">
      <c r="A278" s="68" t="s">
        <v>5736</v>
      </c>
      <c r="B278" s="3">
        <v>60000000</v>
      </c>
      <c r="C278" s="3">
        <v>0</v>
      </c>
      <c r="D278" s="63">
        <v>0</v>
      </c>
      <c r="E278" s="62">
        <v>60000000</v>
      </c>
      <c r="F278" s="63">
        <v>100</v>
      </c>
    </row>
    <row r="279" spans="1:6" x14ac:dyDescent="0.3">
      <c r="A279" s="68" t="s">
        <v>5737</v>
      </c>
      <c r="B279" s="3">
        <v>60000000</v>
      </c>
      <c r="C279" s="3">
        <v>0</v>
      </c>
      <c r="D279" s="63">
        <v>0</v>
      </c>
      <c r="E279" s="62">
        <v>60000000</v>
      </c>
      <c r="F279" s="63">
        <v>100</v>
      </c>
    </row>
    <row r="280" spans="1:6" x14ac:dyDescent="0.3">
      <c r="A280" s="66" t="s">
        <v>772</v>
      </c>
      <c r="B280" s="70">
        <v>498162000</v>
      </c>
      <c r="C280" s="70">
        <v>0</v>
      </c>
      <c r="D280" s="71">
        <v>0</v>
      </c>
      <c r="E280" s="69">
        <v>498162000</v>
      </c>
      <c r="F280" s="71">
        <v>100</v>
      </c>
    </row>
    <row r="281" spans="1:6" x14ac:dyDescent="0.3">
      <c r="A281" s="67" t="s">
        <v>773</v>
      </c>
      <c r="B281" s="3">
        <v>462162000</v>
      </c>
      <c r="C281" s="3">
        <v>0</v>
      </c>
      <c r="D281" s="63">
        <v>0</v>
      </c>
      <c r="E281" s="62">
        <v>462162000</v>
      </c>
      <c r="F281" s="63">
        <v>100</v>
      </c>
    </row>
    <row r="282" spans="1:6" x14ac:dyDescent="0.3">
      <c r="A282" s="68" t="s">
        <v>5738</v>
      </c>
      <c r="B282" s="3">
        <v>38730000</v>
      </c>
      <c r="C282" s="3">
        <v>0</v>
      </c>
      <c r="D282" s="63">
        <v>0</v>
      </c>
      <c r="E282" s="62">
        <v>38730000</v>
      </c>
      <c r="F282" s="63">
        <v>100</v>
      </c>
    </row>
    <row r="283" spans="1:6" x14ac:dyDescent="0.3">
      <c r="A283" s="68" t="s">
        <v>5739</v>
      </c>
      <c r="B283" s="3">
        <v>262800000</v>
      </c>
      <c r="C283" s="3">
        <v>0</v>
      </c>
      <c r="D283" s="63">
        <v>0</v>
      </c>
      <c r="E283" s="62">
        <v>262800000</v>
      </c>
      <c r="F283" s="63">
        <v>100</v>
      </c>
    </row>
    <row r="284" spans="1:6" x14ac:dyDescent="0.3">
      <c r="A284" s="68" t="s">
        <v>5740</v>
      </c>
      <c r="B284" s="3">
        <v>18200000</v>
      </c>
      <c r="C284" s="3">
        <v>0</v>
      </c>
      <c r="D284" s="63">
        <v>0</v>
      </c>
      <c r="E284" s="62">
        <v>18200000</v>
      </c>
      <c r="F284" s="63">
        <v>100</v>
      </c>
    </row>
    <row r="285" spans="1:6" x14ac:dyDescent="0.3">
      <c r="A285" s="68" t="s">
        <v>5741</v>
      </c>
      <c r="B285" s="3">
        <v>21900000</v>
      </c>
      <c r="C285" s="3">
        <v>0</v>
      </c>
      <c r="D285" s="63">
        <v>0</v>
      </c>
      <c r="E285" s="62">
        <v>21900000</v>
      </c>
      <c r="F285" s="63">
        <v>100</v>
      </c>
    </row>
    <row r="286" spans="1:6" x14ac:dyDescent="0.3">
      <c r="A286" s="68" t="s">
        <v>5742</v>
      </c>
      <c r="B286" s="3">
        <v>25550000</v>
      </c>
      <c r="C286" s="3">
        <v>0</v>
      </c>
      <c r="D286" s="63">
        <v>0</v>
      </c>
      <c r="E286" s="62">
        <v>25550000</v>
      </c>
      <c r="F286" s="63">
        <v>100</v>
      </c>
    </row>
    <row r="287" spans="1:6" x14ac:dyDescent="0.3">
      <c r="A287" s="68" t="s">
        <v>5743</v>
      </c>
      <c r="B287" s="3">
        <v>27600000</v>
      </c>
      <c r="C287" s="3">
        <v>0</v>
      </c>
      <c r="D287" s="63">
        <v>0</v>
      </c>
      <c r="E287" s="62">
        <v>27600000</v>
      </c>
      <c r="F287" s="63">
        <v>100</v>
      </c>
    </row>
    <row r="288" spans="1:6" x14ac:dyDescent="0.3">
      <c r="A288" s="68" t="s">
        <v>5744</v>
      </c>
      <c r="B288" s="3">
        <v>10500000</v>
      </c>
      <c r="C288" s="3">
        <v>0</v>
      </c>
      <c r="D288" s="63">
        <v>0</v>
      </c>
      <c r="E288" s="62">
        <v>10500000</v>
      </c>
      <c r="F288" s="63">
        <v>100</v>
      </c>
    </row>
    <row r="289" spans="1:6" x14ac:dyDescent="0.3">
      <c r="A289" s="68" t="s">
        <v>5745</v>
      </c>
      <c r="B289" s="3">
        <v>2820000</v>
      </c>
      <c r="C289" s="3">
        <v>0</v>
      </c>
      <c r="D289" s="63">
        <v>0</v>
      </c>
      <c r="E289" s="62">
        <v>2820000</v>
      </c>
      <c r="F289" s="63">
        <v>100</v>
      </c>
    </row>
    <row r="290" spans="1:6" x14ac:dyDescent="0.3">
      <c r="A290" s="68" t="s">
        <v>5746</v>
      </c>
      <c r="B290" s="3">
        <v>54062000</v>
      </c>
      <c r="C290" s="3">
        <v>0</v>
      </c>
      <c r="D290" s="63">
        <v>0</v>
      </c>
      <c r="E290" s="62">
        <v>54062000</v>
      </c>
      <c r="F290" s="63">
        <v>100</v>
      </c>
    </row>
    <row r="291" spans="1:6" x14ac:dyDescent="0.3">
      <c r="A291" s="67" t="s">
        <v>774</v>
      </c>
      <c r="B291" s="3">
        <v>36000000</v>
      </c>
      <c r="C291" s="3">
        <v>0</v>
      </c>
      <c r="D291" s="63">
        <v>0</v>
      </c>
      <c r="E291" s="62">
        <v>36000000</v>
      </c>
      <c r="F291" s="63">
        <v>100</v>
      </c>
    </row>
    <row r="292" spans="1:6" x14ac:dyDescent="0.3">
      <c r="A292" s="68" t="s">
        <v>5747</v>
      </c>
      <c r="B292" s="3">
        <v>36000000</v>
      </c>
      <c r="C292" s="3">
        <v>0</v>
      </c>
      <c r="D292" s="63">
        <v>0</v>
      </c>
      <c r="E292" s="62">
        <v>36000000</v>
      </c>
      <c r="F292" s="63">
        <v>100</v>
      </c>
    </row>
    <row r="293" spans="1:6" x14ac:dyDescent="0.3">
      <c r="A293" s="66" t="s">
        <v>775</v>
      </c>
      <c r="B293" s="70">
        <v>137396000</v>
      </c>
      <c r="C293" s="70">
        <v>0</v>
      </c>
      <c r="D293" s="71">
        <v>0</v>
      </c>
      <c r="E293" s="69">
        <v>137396000</v>
      </c>
      <c r="F293" s="71">
        <v>100</v>
      </c>
    </row>
    <row r="294" spans="1:6" x14ac:dyDescent="0.3">
      <c r="A294" s="67" t="s">
        <v>769</v>
      </c>
      <c r="B294" s="3">
        <v>79060000</v>
      </c>
      <c r="C294" s="3">
        <v>0</v>
      </c>
      <c r="D294" s="63">
        <v>0</v>
      </c>
      <c r="E294" s="62">
        <v>79060000</v>
      </c>
      <c r="F294" s="63">
        <v>100</v>
      </c>
    </row>
    <row r="295" spans="1:6" x14ac:dyDescent="0.3">
      <c r="A295" s="68" t="s">
        <v>5748</v>
      </c>
      <c r="B295" s="3">
        <v>79060000</v>
      </c>
      <c r="C295" s="3">
        <v>0</v>
      </c>
      <c r="D295" s="63">
        <v>0</v>
      </c>
      <c r="E295" s="62">
        <v>79060000</v>
      </c>
      <c r="F295" s="63">
        <v>100</v>
      </c>
    </row>
    <row r="296" spans="1:6" x14ac:dyDescent="0.3">
      <c r="A296" s="67" t="s">
        <v>776</v>
      </c>
      <c r="B296" s="3">
        <v>58336000</v>
      </c>
      <c r="C296" s="3">
        <v>0</v>
      </c>
      <c r="D296" s="63">
        <v>0</v>
      </c>
      <c r="E296" s="62">
        <v>58336000</v>
      </c>
      <c r="F296" s="63">
        <v>100</v>
      </c>
    </row>
    <row r="297" spans="1:6" x14ac:dyDescent="0.3">
      <c r="A297" s="68" t="s">
        <v>5749</v>
      </c>
      <c r="B297" s="3">
        <v>35040000</v>
      </c>
      <c r="C297" s="3">
        <v>0</v>
      </c>
      <c r="D297" s="63">
        <v>0</v>
      </c>
      <c r="E297" s="62">
        <v>35040000</v>
      </c>
      <c r="F297" s="63">
        <v>100</v>
      </c>
    </row>
    <row r="298" spans="1:6" x14ac:dyDescent="0.3">
      <c r="A298" s="68" t="s">
        <v>5750</v>
      </c>
      <c r="B298" s="3">
        <v>900000</v>
      </c>
      <c r="C298" s="3">
        <v>0</v>
      </c>
      <c r="D298" s="63">
        <v>0</v>
      </c>
      <c r="E298" s="62">
        <v>900000</v>
      </c>
      <c r="F298" s="63">
        <v>100</v>
      </c>
    </row>
    <row r="299" spans="1:6" x14ac:dyDescent="0.3">
      <c r="A299" s="68" t="s">
        <v>5751</v>
      </c>
      <c r="B299" s="3">
        <v>3888000</v>
      </c>
      <c r="C299" s="3">
        <v>0</v>
      </c>
      <c r="D299" s="63">
        <v>0</v>
      </c>
      <c r="E299" s="62">
        <v>3888000</v>
      </c>
      <c r="F299" s="63">
        <v>100</v>
      </c>
    </row>
    <row r="300" spans="1:6" x14ac:dyDescent="0.3">
      <c r="A300" s="68" t="s">
        <v>5752</v>
      </c>
      <c r="B300" s="3">
        <v>3888000</v>
      </c>
      <c r="C300" s="3">
        <v>0</v>
      </c>
      <c r="D300" s="63">
        <v>0</v>
      </c>
      <c r="E300" s="62">
        <v>3888000</v>
      </c>
      <c r="F300" s="63">
        <v>100</v>
      </c>
    </row>
    <row r="301" spans="1:6" x14ac:dyDescent="0.3">
      <c r="A301" s="68" t="s">
        <v>5753</v>
      </c>
      <c r="B301" s="3">
        <v>8160000</v>
      </c>
      <c r="C301" s="3">
        <v>0</v>
      </c>
      <c r="D301" s="63">
        <v>0</v>
      </c>
      <c r="E301" s="62">
        <v>8160000</v>
      </c>
      <c r="F301" s="63">
        <v>100</v>
      </c>
    </row>
    <row r="302" spans="1:6" x14ac:dyDescent="0.3">
      <c r="A302" s="68" t="s">
        <v>5754</v>
      </c>
      <c r="B302" s="3">
        <v>2400000</v>
      </c>
      <c r="C302" s="3">
        <v>0</v>
      </c>
      <c r="D302" s="63">
        <v>0</v>
      </c>
      <c r="E302" s="62">
        <v>2400000</v>
      </c>
      <c r="F302" s="63">
        <v>100</v>
      </c>
    </row>
    <row r="303" spans="1:6" x14ac:dyDescent="0.3">
      <c r="A303" s="68" t="s">
        <v>5755</v>
      </c>
      <c r="B303" s="3">
        <v>960000</v>
      </c>
      <c r="C303" s="3">
        <v>0</v>
      </c>
      <c r="D303" s="63">
        <v>0</v>
      </c>
      <c r="E303" s="62">
        <v>960000</v>
      </c>
      <c r="F303" s="63">
        <v>100</v>
      </c>
    </row>
    <row r="304" spans="1:6" x14ac:dyDescent="0.3">
      <c r="A304" s="68" t="s">
        <v>5756</v>
      </c>
      <c r="B304" s="3">
        <v>2400000</v>
      </c>
      <c r="C304" s="3">
        <v>0</v>
      </c>
      <c r="D304" s="63">
        <v>0</v>
      </c>
      <c r="E304" s="62">
        <v>2400000</v>
      </c>
      <c r="F304" s="63">
        <v>100</v>
      </c>
    </row>
    <row r="305" spans="1:6" x14ac:dyDescent="0.3">
      <c r="A305" s="68" t="s">
        <v>5757</v>
      </c>
      <c r="B305" s="3">
        <v>400000</v>
      </c>
      <c r="C305" s="3">
        <v>0</v>
      </c>
      <c r="D305" s="63">
        <v>0</v>
      </c>
      <c r="E305" s="62">
        <v>400000</v>
      </c>
      <c r="F305" s="63">
        <v>100</v>
      </c>
    </row>
    <row r="306" spans="1:6" x14ac:dyDescent="0.3">
      <c r="A306" s="68" t="s">
        <v>5758</v>
      </c>
      <c r="B306" s="3">
        <v>300000</v>
      </c>
      <c r="C306" s="3">
        <v>0</v>
      </c>
      <c r="D306" s="63">
        <v>0</v>
      </c>
      <c r="E306" s="62">
        <v>300000</v>
      </c>
      <c r="F306" s="63">
        <v>100</v>
      </c>
    </row>
    <row r="307" spans="1:6" x14ac:dyDescent="0.3">
      <c r="A307" s="89" t="s">
        <v>778</v>
      </c>
      <c r="B307" s="87">
        <v>200000000</v>
      </c>
      <c r="C307" s="87">
        <v>0</v>
      </c>
      <c r="D307" s="88">
        <v>0</v>
      </c>
      <c r="E307" s="107">
        <v>200000000</v>
      </c>
      <c r="F307" s="88">
        <v>100</v>
      </c>
    </row>
    <row r="308" spans="1:6" x14ac:dyDescent="0.3">
      <c r="A308" s="82" t="s">
        <v>779</v>
      </c>
      <c r="B308" s="90">
        <v>200000000</v>
      </c>
      <c r="C308" s="90">
        <v>0</v>
      </c>
      <c r="D308" s="91">
        <v>0</v>
      </c>
      <c r="E308" s="108">
        <v>200000000</v>
      </c>
      <c r="F308" s="91">
        <v>100</v>
      </c>
    </row>
    <row r="309" spans="1:6" x14ac:dyDescent="0.3">
      <c r="A309" s="65" t="s">
        <v>1464</v>
      </c>
      <c r="B309" s="92">
        <v>200000000</v>
      </c>
      <c r="C309" s="92">
        <v>0</v>
      </c>
      <c r="D309" s="93">
        <v>0</v>
      </c>
      <c r="E309" s="109">
        <v>200000000</v>
      </c>
      <c r="F309" s="93">
        <v>100</v>
      </c>
    </row>
    <row r="310" spans="1:6" x14ac:dyDescent="0.3">
      <c r="A310" s="66" t="s">
        <v>1268</v>
      </c>
      <c r="B310" s="70">
        <v>200000000</v>
      </c>
      <c r="C310" s="70">
        <v>0</v>
      </c>
      <c r="D310" s="71">
        <v>0</v>
      </c>
      <c r="E310" s="69">
        <v>200000000</v>
      </c>
      <c r="F310" s="71">
        <v>100</v>
      </c>
    </row>
    <row r="311" spans="1:6" x14ac:dyDescent="0.3">
      <c r="A311" s="67" t="s">
        <v>738</v>
      </c>
      <c r="B311" s="3">
        <v>200000000</v>
      </c>
      <c r="C311" s="3">
        <v>0</v>
      </c>
      <c r="D311" s="63">
        <v>0</v>
      </c>
      <c r="E311" s="62">
        <v>200000000</v>
      </c>
      <c r="F311" s="63">
        <v>100</v>
      </c>
    </row>
    <row r="312" spans="1:6" x14ac:dyDescent="0.3">
      <c r="A312" s="68" t="s">
        <v>5762</v>
      </c>
      <c r="B312" s="3">
        <v>200000000</v>
      </c>
      <c r="C312" s="3">
        <v>0</v>
      </c>
      <c r="D312" s="63">
        <v>0</v>
      </c>
      <c r="E312" s="62">
        <v>200000000</v>
      </c>
      <c r="F312" s="63">
        <v>100</v>
      </c>
    </row>
    <row r="313" spans="1:6" x14ac:dyDescent="0.3">
      <c r="A313" s="89" t="s">
        <v>781</v>
      </c>
      <c r="B313" s="87">
        <v>2633607000</v>
      </c>
      <c r="C313" s="87">
        <v>32711182</v>
      </c>
      <c r="D313" s="88">
        <v>1.2420677041031558</v>
      </c>
      <c r="E313" s="107">
        <v>2600895818</v>
      </c>
      <c r="F313" s="88">
        <v>98.75793229589685</v>
      </c>
    </row>
    <row r="314" spans="1:6" x14ac:dyDescent="0.3">
      <c r="A314" s="82" t="s">
        <v>782</v>
      </c>
      <c r="B314" s="90">
        <v>1331072000</v>
      </c>
      <c r="C314" s="90">
        <v>0</v>
      </c>
      <c r="D314" s="91">
        <v>0</v>
      </c>
      <c r="E314" s="108">
        <v>1331072000</v>
      </c>
      <c r="F314" s="91">
        <v>100</v>
      </c>
    </row>
    <row r="315" spans="1:6" x14ac:dyDescent="0.3">
      <c r="A315" s="65" t="s">
        <v>783</v>
      </c>
      <c r="B315" s="92">
        <v>1331072000</v>
      </c>
      <c r="C315" s="92">
        <v>0</v>
      </c>
      <c r="D315" s="93">
        <v>0</v>
      </c>
      <c r="E315" s="109">
        <v>1331072000</v>
      </c>
      <c r="F315" s="93">
        <v>100</v>
      </c>
    </row>
    <row r="316" spans="1:6" x14ac:dyDescent="0.3">
      <c r="A316" s="66" t="s">
        <v>1272</v>
      </c>
      <c r="B316" s="70">
        <v>189750000</v>
      </c>
      <c r="C316" s="70">
        <v>0</v>
      </c>
      <c r="D316" s="71">
        <v>0</v>
      </c>
      <c r="E316" s="69">
        <v>189750000</v>
      </c>
      <c r="F316" s="71">
        <v>100</v>
      </c>
    </row>
    <row r="317" spans="1:6" x14ac:dyDescent="0.3">
      <c r="A317" s="67" t="s">
        <v>732</v>
      </c>
      <c r="B317" s="3">
        <v>58750000</v>
      </c>
      <c r="C317" s="3">
        <v>0</v>
      </c>
      <c r="D317" s="63">
        <v>0</v>
      </c>
      <c r="E317" s="62">
        <v>58750000</v>
      </c>
      <c r="F317" s="63">
        <v>100</v>
      </c>
    </row>
    <row r="318" spans="1:6" x14ac:dyDescent="0.3">
      <c r="A318" s="68" t="s">
        <v>5336</v>
      </c>
      <c r="B318" s="3">
        <v>17250000</v>
      </c>
      <c r="C318" s="3">
        <v>0</v>
      </c>
      <c r="D318" s="63">
        <v>0</v>
      </c>
      <c r="E318" s="62">
        <v>17250000</v>
      </c>
      <c r="F318" s="63">
        <v>100</v>
      </c>
    </row>
    <row r="319" spans="1:6" x14ac:dyDescent="0.3">
      <c r="A319" s="68" t="s">
        <v>5337</v>
      </c>
      <c r="B319" s="3">
        <v>12000000</v>
      </c>
      <c r="C319" s="3">
        <v>0</v>
      </c>
      <c r="D319" s="63">
        <v>0</v>
      </c>
      <c r="E319" s="62">
        <v>12000000</v>
      </c>
      <c r="F319" s="63">
        <v>100</v>
      </c>
    </row>
    <row r="320" spans="1:6" x14ac:dyDescent="0.3">
      <c r="A320" s="68" t="s">
        <v>5326</v>
      </c>
      <c r="B320" s="3">
        <v>12000000</v>
      </c>
      <c r="C320" s="3">
        <v>0</v>
      </c>
      <c r="D320" s="63">
        <v>0</v>
      </c>
      <c r="E320" s="62">
        <v>12000000</v>
      </c>
      <c r="F320" s="63">
        <v>100</v>
      </c>
    </row>
    <row r="321" spans="1:6" x14ac:dyDescent="0.3">
      <c r="A321" s="68" t="s">
        <v>5338</v>
      </c>
      <c r="B321" s="3">
        <v>8000000</v>
      </c>
      <c r="C321" s="3">
        <v>0</v>
      </c>
      <c r="D321" s="63">
        <v>0</v>
      </c>
      <c r="E321" s="62">
        <v>8000000</v>
      </c>
      <c r="F321" s="63">
        <v>100</v>
      </c>
    </row>
    <row r="322" spans="1:6" x14ac:dyDescent="0.3">
      <c r="A322" s="68" t="s">
        <v>5874</v>
      </c>
      <c r="B322" s="3">
        <v>9500000</v>
      </c>
      <c r="C322" s="3">
        <v>0</v>
      </c>
      <c r="D322" s="63">
        <v>0</v>
      </c>
      <c r="E322" s="62">
        <v>9500000</v>
      </c>
      <c r="F322" s="63">
        <v>100</v>
      </c>
    </row>
    <row r="323" spans="1:6" x14ac:dyDescent="0.3">
      <c r="A323" s="67" t="s">
        <v>744</v>
      </c>
      <c r="B323" s="3">
        <v>1000000</v>
      </c>
      <c r="C323" s="3">
        <v>0</v>
      </c>
      <c r="D323" s="63">
        <v>0</v>
      </c>
      <c r="E323" s="62">
        <v>1000000</v>
      </c>
      <c r="F323" s="63">
        <v>100</v>
      </c>
    </row>
    <row r="324" spans="1:6" x14ac:dyDescent="0.3">
      <c r="A324" s="68" t="s">
        <v>5437</v>
      </c>
      <c r="B324" s="3">
        <v>1000000</v>
      </c>
      <c r="C324" s="3">
        <v>0</v>
      </c>
      <c r="D324" s="63">
        <v>0</v>
      </c>
      <c r="E324" s="62">
        <v>1000000</v>
      </c>
      <c r="F324" s="63">
        <v>100</v>
      </c>
    </row>
    <row r="325" spans="1:6" x14ac:dyDescent="0.3">
      <c r="A325" s="67" t="s">
        <v>735</v>
      </c>
      <c r="B325" s="3">
        <v>130000000</v>
      </c>
      <c r="C325" s="3">
        <v>0</v>
      </c>
      <c r="D325" s="63">
        <v>0</v>
      </c>
      <c r="E325" s="62">
        <v>130000000</v>
      </c>
      <c r="F325" s="63">
        <v>100</v>
      </c>
    </row>
    <row r="326" spans="1:6" x14ac:dyDescent="0.3">
      <c r="A326" s="68" t="s">
        <v>5875</v>
      </c>
      <c r="B326" s="3">
        <v>130000000</v>
      </c>
      <c r="C326" s="3">
        <v>0</v>
      </c>
      <c r="D326" s="63">
        <v>0</v>
      </c>
      <c r="E326" s="62">
        <v>130000000</v>
      </c>
      <c r="F326" s="63">
        <v>100</v>
      </c>
    </row>
    <row r="327" spans="1:6" x14ac:dyDescent="0.3">
      <c r="A327" s="66" t="s">
        <v>784</v>
      </c>
      <c r="B327" s="70">
        <v>190250000</v>
      </c>
      <c r="C327" s="70">
        <v>0</v>
      </c>
      <c r="D327" s="71">
        <v>0</v>
      </c>
      <c r="E327" s="69">
        <v>190250000</v>
      </c>
      <c r="F327" s="71">
        <v>100</v>
      </c>
    </row>
    <row r="328" spans="1:6" x14ac:dyDescent="0.3">
      <c r="A328" s="67" t="s">
        <v>732</v>
      </c>
      <c r="B328" s="3">
        <v>68250000</v>
      </c>
      <c r="C328" s="3">
        <v>0</v>
      </c>
      <c r="D328" s="63">
        <v>0</v>
      </c>
      <c r="E328" s="62">
        <v>68250000</v>
      </c>
      <c r="F328" s="63">
        <v>100</v>
      </c>
    </row>
    <row r="329" spans="1:6" x14ac:dyDescent="0.3">
      <c r="A329" s="68" t="s">
        <v>5336</v>
      </c>
      <c r="B329" s="3">
        <v>26250000</v>
      </c>
      <c r="C329" s="3">
        <v>0</v>
      </c>
      <c r="D329" s="63">
        <v>0</v>
      </c>
      <c r="E329" s="62">
        <v>26250000</v>
      </c>
      <c r="F329" s="63">
        <v>100</v>
      </c>
    </row>
    <row r="330" spans="1:6" x14ac:dyDescent="0.3">
      <c r="A330" s="68" t="s">
        <v>5337</v>
      </c>
      <c r="B330" s="3">
        <v>12000000</v>
      </c>
      <c r="C330" s="3">
        <v>0</v>
      </c>
      <c r="D330" s="63">
        <v>0</v>
      </c>
      <c r="E330" s="62">
        <v>12000000</v>
      </c>
      <c r="F330" s="63">
        <v>100</v>
      </c>
    </row>
    <row r="331" spans="1:6" x14ac:dyDescent="0.3">
      <c r="A331" s="68" t="s">
        <v>5326</v>
      </c>
      <c r="B331" s="3">
        <v>12000000</v>
      </c>
      <c r="C331" s="3">
        <v>0</v>
      </c>
      <c r="D331" s="63">
        <v>0</v>
      </c>
      <c r="E331" s="62">
        <v>12000000</v>
      </c>
      <c r="F331" s="63">
        <v>100</v>
      </c>
    </row>
    <row r="332" spans="1:6" x14ac:dyDescent="0.3">
      <c r="A332" s="68" t="s">
        <v>5338</v>
      </c>
      <c r="B332" s="3">
        <v>8000000</v>
      </c>
      <c r="C332" s="3">
        <v>0</v>
      </c>
      <c r="D332" s="63">
        <v>0</v>
      </c>
      <c r="E332" s="62">
        <v>8000000</v>
      </c>
      <c r="F332" s="63">
        <v>100</v>
      </c>
    </row>
    <row r="333" spans="1:6" x14ac:dyDescent="0.3">
      <c r="A333" s="68" t="s">
        <v>5874</v>
      </c>
      <c r="B333" s="3">
        <v>10000000</v>
      </c>
      <c r="C333" s="3">
        <v>0</v>
      </c>
      <c r="D333" s="63">
        <v>0</v>
      </c>
      <c r="E333" s="62">
        <v>10000000</v>
      </c>
      <c r="F333" s="63">
        <v>100</v>
      </c>
    </row>
    <row r="334" spans="1:6" x14ac:dyDescent="0.3">
      <c r="A334" s="67" t="s">
        <v>744</v>
      </c>
      <c r="B334" s="3">
        <v>1000000</v>
      </c>
      <c r="C334" s="3">
        <v>0</v>
      </c>
      <c r="D334" s="63">
        <v>0</v>
      </c>
      <c r="E334" s="62">
        <v>1000000</v>
      </c>
      <c r="F334" s="63">
        <v>100</v>
      </c>
    </row>
    <row r="335" spans="1:6" x14ac:dyDescent="0.3">
      <c r="A335" s="68" t="s">
        <v>5437</v>
      </c>
      <c r="B335" s="3">
        <v>1000000</v>
      </c>
      <c r="C335" s="3">
        <v>0</v>
      </c>
      <c r="D335" s="63">
        <v>0</v>
      </c>
      <c r="E335" s="62">
        <v>1000000</v>
      </c>
      <c r="F335" s="63">
        <v>100</v>
      </c>
    </row>
    <row r="336" spans="1:6" x14ac:dyDescent="0.3">
      <c r="A336" s="67" t="s">
        <v>734</v>
      </c>
      <c r="B336" s="3">
        <v>4000000</v>
      </c>
      <c r="C336" s="3">
        <v>0</v>
      </c>
      <c r="D336" s="63">
        <v>0</v>
      </c>
      <c r="E336" s="62">
        <v>4000000</v>
      </c>
      <c r="F336" s="63">
        <v>100</v>
      </c>
    </row>
    <row r="337" spans="1:6" x14ac:dyDescent="0.3">
      <c r="A337" s="68" t="s">
        <v>5339</v>
      </c>
      <c r="B337" s="3">
        <v>4000000</v>
      </c>
      <c r="C337" s="3">
        <v>0</v>
      </c>
      <c r="D337" s="63">
        <v>0</v>
      </c>
      <c r="E337" s="62">
        <v>4000000</v>
      </c>
      <c r="F337" s="63">
        <v>100</v>
      </c>
    </row>
    <row r="338" spans="1:6" x14ac:dyDescent="0.3">
      <c r="A338" s="67" t="s">
        <v>735</v>
      </c>
      <c r="B338" s="3">
        <v>117000000</v>
      </c>
      <c r="C338" s="3">
        <v>0</v>
      </c>
      <c r="D338" s="63">
        <v>0</v>
      </c>
      <c r="E338" s="62">
        <v>117000000</v>
      </c>
      <c r="F338" s="63">
        <v>100</v>
      </c>
    </row>
    <row r="339" spans="1:6" x14ac:dyDescent="0.3">
      <c r="A339" s="68" t="s">
        <v>5876</v>
      </c>
      <c r="B339" s="3">
        <v>117000000</v>
      </c>
      <c r="C339" s="3">
        <v>0</v>
      </c>
      <c r="D339" s="63">
        <v>0</v>
      </c>
      <c r="E339" s="62">
        <v>117000000</v>
      </c>
      <c r="F339" s="63">
        <v>100</v>
      </c>
    </row>
    <row r="340" spans="1:6" x14ac:dyDescent="0.3">
      <c r="A340" s="66" t="s">
        <v>1273</v>
      </c>
      <c r="B340" s="70">
        <v>178435000</v>
      </c>
      <c r="C340" s="70">
        <v>0</v>
      </c>
      <c r="D340" s="71">
        <v>0</v>
      </c>
      <c r="E340" s="69">
        <v>178435000</v>
      </c>
      <c r="F340" s="71">
        <v>100</v>
      </c>
    </row>
    <row r="341" spans="1:6" x14ac:dyDescent="0.3">
      <c r="A341" s="67" t="s">
        <v>732</v>
      </c>
      <c r="B341" s="3">
        <v>52000000</v>
      </c>
      <c r="C341" s="3">
        <v>0</v>
      </c>
      <c r="D341" s="63">
        <v>0</v>
      </c>
      <c r="E341" s="62">
        <v>52000000</v>
      </c>
      <c r="F341" s="63">
        <v>100</v>
      </c>
    </row>
    <row r="342" spans="1:6" x14ac:dyDescent="0.3">
      <c r="A342" s="68" t="s">
        <v>5336</v>
      </c>
      <c r="B342" s="3">
        <v>15000000</v>
      </c>
      <c r="C342" s="3">
        <v>0</v>
      </c>
      <c r="D342" s="63">
        <v>0</v>
      </c>
      <c r="E342" s="62">
        <v>15000000</v>
      </c>
      <c r="F342" s="63">
        <v>100</v>
      </c>
    </row>
    <row r="343" spans="1:6" x14ac:dyDescent="0.3">
      <c r="A343" s="68" t="s">
        <v>5337</v>
      </c>
      <c r="B343" s="3">
        <v>12000000</v>
      </c>
      <c r="C343" s="3">
        <v>0</v>
      </c>
      <c r="D343" s="63">
        <v>0</v>
      </c>
      <c r="E343" s="62">
        <v>12000000</v>
      </c>
      <c r="F343" s="63">
        <v>100</v>
      </c>
    </row>
    <row r="344" spans="1:6" x14ac:dyDescent="0.3">
      <c r="A344" s="68" t="s">
        <v>5326</v>
      </c>
      <c r="B344" s="3">
        <v>12000000</v>
      </c>
      <c r="C344" s="3">
        <v>0</v>
      </c>
      <c r="D344" s="63">
        <v>0</v>
      </c>
      <c r="E344" s="62">
        <v>12000000</v>
      </c>
      <c r="F344" s="63">
        <v>100</v>
      </c>
    </row>
    <row r="345" spans="1:6" x14ac:dyDescent="0.3">
      <c r="A345" s="68" t="s">
        <v>5338</v>
      </c>
      <c r="B345" s="3">
        <v>8000000</v>
      </c>
      <c r="C345" s="3">
        <v>0</v>
      </c>
      <c r="D345" s="63">
        <v>0</v>
      </c>
      <c r="E345" s="62">
        <v>8000000</v>
      </c>
      <c r="F345" s="63">
        <v>100</v>
      </c>
    </row>
    <row r="346" spans="1:6" x14ac:dyDescent="0.3">
      <c r="A346" s="68" t="s">
        <v>5874</v>
      </c>
      <c r="B346" s="3">
        <v>5000000</v>
      </c>
      <c r="C346" s="3">
        <v>0</v>
      </c>
      <c r="D346" s="63">
        <v>0</v>
      </c>
      <c r="E346" s="62">
        <v>5000000</v>
      </c>
      <c r="F346" s="63">
        <v>100</v>
      </c>
    </row>
    <row r="347" spans="1:6" x14ac:dyDescent="0.3">
      <c r="A347" s="67" t="s">
        <v>744</v>
      </c>
      <c r="B347" s="3">
        <v>1000000</v>
      </c>
      <c r="C347" s="3">
        <v>0</v>
      </c>
      <c r="D347" s="63">
        <v>0</v>
      </c>
      <c r="E347" s="62">
        <v>1000000</v>
      </c>
      <c r="F347" s="63">
        <v>100</v>
      </c>
    </row>
    <row r="348" spans="1:6" x14ac:dyDescent="0.3">
      <c r="A348" s="68" t="s">
        <v>5437</v>
      </c>
      <c r="B348" s="3">
        <v>1000000</v>
      </c>
      <c r="C348" s="3">
        <v>0</v>
      </c>
      <c r="D348" s="63">
        <v>0</v>
      </c>
      <c r="E348" s="62">
        <v>1000000</v>
      </c>
      <c r="F348" s="63">
        <v>100</v>
      </c>
    </row>
    <row r="349" spans="1:6" x14ac:dyDescent="0.3">
      <c r="A349" s="67" t="s">
        <v>734</v>
      </c>
      <c r="B349" s="3">
        <v>8000000</v>
      </c>
      <c r="C349" s="3">
        <v>0</v>
      </c>
      <c r="D349" s="63">
        <v>0</v>
      </c>
      <c r="E349" s="62">
        <v>8000000</v>
      </c>
      <c r="F349" s="63">
        <v>100</v>
      </c>
    </row>
    <row r="350" spans="1:6" x14ac:dyDescent="0.3">
      <c r="A350" s="68" t="s">
        <v>5339</v>
      </c>
      <c r="B350" s="3">
        <v>8000000</v>
      </c>
      <c r="C350" s="3">
        <v>0</v>
      </c>
      <c r="D350" s="63">
        <v>0</v>
      </c>
      <c r="E350" s="62">
        <v>8000000</v>
      </c>
      <c r="F350" s="63">
        <v>100</v>
      </c>
    </row>
    <row r="351" spans="1:6" x14ac:dyDescent="0.3">
      <c r="A351" s="67" t="s">
        <v>735</v>
      </c>
      <c r="B351" s="3">
        <v>117435000</v>
      </c>
      <c r="C351" s="3">
        <v>0</v>
      </c>
      <c r="D351" s="63">
        <v>0</v>
      </c>
      <c r="E351" s="62">
        <v>117435000</v>
      </c>
      <c r="F351" s="63">
        <v>100</v>
      </c>
    </row>
    <row r="352" spans="1:6" x14ac:dyDescent="0.3">
      <c r="A352" s="68" t="s">
        <v>5877</v>
      </c>
      <c r="B352" s="3">
        <v>117435000</v>
      </c>
      <c r="C352" s="3">
        <v>0</v>
      </c>
      <c r="D352" s="63">
        <v>0</v>
      </c>
      <c r="E352" s="62">
        <v>117435000</v>
      </c>
      <c r="F352" s="63">
        <v>100</v>
      </c>
    </row>
    <row r="353" spans="1:6" x14ac:dyDescent="0.3">
      <c r="A353" s="66" t="s">
        <v>1274</v>
      </c>
      <c r="B353" s="70">
        <v>186750000</v>
      </c>
      <c r="C353" s="70">
        <v>0</v>
      </c>
      <c r="D353" s="71">
        <v>0</v>
      </c>
      <c r="E353" s="69">
        <v>186750000</v>
      </c>
      <c r="F353" s="71">
        <v>100</v>
      </c>
    </row>
    <row r="354" spans="1:6" x14ac:dyDescent="0.3">
      <c r="A354" s="67" t="s">
        <v>732</v>
      </c>
      <c r="B354" s="3">
        <v>49250000</v>
      </c>
      <c r="C354" s="3">
        <v>0</v>
      </c>
      <c r="D354" s="63">
        <v>0</v>
      </c>
      <c r="E354" s="62">
        <v>49250000</v>
      </c>
      <c r="F354" s="63">
        <v>100</v>
      </c>
    </row>
    <row r="355" spans="1:6" x14ac:dyDescent="0.3">
      <c r="A355" s="68" t="s">
        <v>5336</v>
      </c>
      <c r="B355" s="3">
        <v>17250000</v>
      </c>
      <c r="C355" s="3">
        <v>0</v>
      </c>
      <c r="D355" s="63">
        <v>0</v>
      </c>
      <c r="E355" s="62">
        <v>17250000</v>
      </c>
      <c r="F355" s="63">
        <v>100</v>
      </c>
    </row>
    <row r="356" spans="1:6" x14ac:dyDescent="0.3">
      <c r="A356" s="68" t="s">
        <v>5337</v>
      </c>
      <c r="B356" s="3">
        <v>12000000</v>
      </c>
      <c r="C356" s="3">
        <v>0</v>
      </c>
      <c r="D356" s="63">
        <v>0</v>
      </c>
      <c r="E356" s="62">
        <v>12000000</v>
      </c>
      <c r="F356" s="63">
        <v>100</v>
      </c>
    </row>
    <row r="357" spans="1:6" x14ac:dyDescent="0.3">
      <c r="A357" s="68" t="s">
        <v>5326</v>
      </c>
      <c r="B357" s="3">
        <v>12000000</v>
      </c>
      <c r="C357" s="3">
        <v>0</v>
      </c>
      <c r="D357" s="63">
        <v>0</v>
      </c>
      <c r="E357" s="62">
        <v>12000000</v>
      </c>
      <c r="F357" s="63">
        <v>100</v>
      </c>
    </row>
    <row r="358" spans="1:6" x14ac:dyDescent="0.3">
      <c r="A358" s="68" t="s">
        <v>5338</v>
      </c>
      <c r="B358" s="3">
        <v>8000000</v>
      </c>
      <c r="C358" s="3">
        <v>0</v>
      </c>
      <c r="D358" s="63">
        <v>0</v>
      </c>
      <c r="E358" s="62">
        <v>8000000</v>
      </c>
      <c r="F358" s="63">
        <v>100</v>
      </c>
    </row>
    <row r="359" spans="1:6" x14ac:dyDescent="0.3">
      <c r="A359" s="67" t="s">
        <v>735</v>
      </c>
      <c r="B359" s="3">
        <v>137500000</v>
      </c>
      <c r="C359" s="3">
        <v>0</v>
      </c>
      <c r="D359" s="63">
        <v>0</v>
      </c>
      <c r="E359" s="62">
        <v>137500000</v>
      </c>
      <c r="F359" s="63">
        <v>100</v>
      </c>
    </row>
    <row r="360" spans="1:6" x14ac:dyDescent="0.3">
      <c r="A360" s="68" t="s">
        <v>5878</v>
      </c>
      <c r="B360" s="3">
        <v>137500000</v>
      </c>
      <c r="C360" s="3">
        <v>0</v>
      </c>
      <c r="D360" s="63">
        <v>0</v>
      </c>
      <c r="E360" s="62">
        <v>137500000</v>
      </c>
      <c r="F360" s="63">
        <v>100</v>
      </c>
    </row>
    <row r="361" spans="1:6" x14ac:dyDescent="0.3">
      <c r="A361" s="66" t="s">
        <v>1275</v>
      </c>
      <c r="B361" s="70">
        <v>165187000</v>
      </c>
      <c r="C361" s="70">
        <v>0</v>
      </c>
      <c r="D361" s="71">
        <v>0</v>
      </c>
      <c r="E361" s="69">
        <v>165187000</v>
      </c>
      <c r="F361" s="71">
        <v>100</v>
      </c>
    </row>
    <row r="362" spans="1:6" x14ac:dyDescent="0.3">
      <c r="A362" s="67" t="s">
        <v>732</v>
      </c>
      <c r="B362" s="3">
        <v>29250000</v>
      </c>
      <c r="C362" s="3">
        <v>0</v>
      </c>
      <c r="D362" s="63">
        <v>0</v>
      </c>
      <c r="E362" s="62">
        <v>29250000</v>
      </c>
      <c r="F362" s="63">
        <v>100</v>
      </c>
    </row>
    <row r="363" spans="1:6" x14ac:dyDescent="0.3">
      <c r="A363" s="68" t="s">
        <v>5336</v>
      </c>
      <c r="B363" s="3">
        <v>5250000</v>
      </c>
      <c r="C363" s="3">
        <v>0</v>
      </c>
      <c r="D363" s="63">
        <v>0</v>
      </c>
      <c r="E363" s="62">
        <v>5250000</v>
      </c>
      <c r="F363" s="63">
        <v>100</v>
      </c>
    </row>
    <row r="364" spans="1:6" x14ac:dyDescent="0.3">
      <c r="A364" s="68" t="s">
        <v>5337</v>
      </c>
      <c r="B364" s="3">
        <v>9000000</v>
      </c>
      <c r="C364" s="3">
        <v>0</v>
      </c>
      <c r="D364" s="63">
        <v>0</v>
      </c>
      <c r="E364" s="62">
        <v>9000000</v>
      </c>
      <c r="F364" s="63">
        <v>100</v>
      </c>
    </row>
    <row r="365" spans="1:6" x14ac:dyDescent="0.3">
      <c r="A365" s="68" t="s">
        <v>5326</v>
      </c>
      <c r="B365" s="3">
        <v>9000000</v>
      </c>
      <c r="C365" s="3">
        <v>0</v>
      </c>
      <c r="D365" s="63">
        <v>0</v>
      </c>
      <c r="E365" s="62">
        <v>9000000</v>
      </c>
      <c r="F365" s="63">
        <v>100</v>
      </c>
    </row>
    <row r="366" spans="1:6" x14ac:dyDescent="0.3">
      <c r="A366" s="68" t="s">
        <v>5338</v>
      </c>
      <c r="B366" s="3">
        <v>6000000</v>
      </c>
      <c r="C366" s="3">
        <v>0</v>
      </c>
      <c r="D366" s="63">
        <v>0</v>
      </c>
      <c r="E366" s="62">
        <v>6000000</v>
      </c>
      <c r="F366" s="63">
        <v>100</v>
      </c>
    </row>
    <row r="367" spans="1:6" x14ac:dyDescent="0.3">
      <c r="A367" s="67" t="s">
        <v>735</v>
      </c>
      <c r="B367" s="3">
        <v>135937000</v>
      </c>
      <c r="C367" s="3">
        <v>0</v>
      </c>
      <c r="D367" s="63">
        <v>0</v>
      </c>
      <c r="E367" s="62">
        <v>135937000</v>
      </c>
      <c r="F367" s="63">
        <v>100</v>
      </c>
    </row>
    <row r="368" spans="1:6" x14ac:dyDescent="0.3">
      <c r="A368" s="68" t="s">
        <v>5879</v>
      </c>
      <c r="B368" s="3">
        <v>135937000</v>
      </c>
      <c r="C368" s="3">
        <v>0</v>
      </c>
      <c r="D368" s="63">
        <v>0</v>
      </c>
      <c r="E368" s="62">
        <v>135937000</v>
      </c>
      <c r="F368" s="63">
        <v>100</v>
      </c>
    </row>
    <row r="369" spans="1:6" x14ac:dyDescent="0.3">
      <c r="A369" s="66" t="s">
        <v>1276</v>
      </c>
      <c r="B369" s="70">
        <v>420700000</v>
      </c>
      <c r="C369" s="70">
        <v>0</v>
      </c>
      <c r="D369" s="71">
        <v>0</v>
      </c>
      <c r="E369" s="69">
        <v>420700000</v>
      </c>
      <c r="F369" s="71">
        <v>100</v>
      </c>
    </row>
    <row r="370" spans="1:6" x14ac:dyDescent="0.3">
      <c r="A370" s="67" t="s">
        <v>732</v>
      </c>
      <c r="B370" s="3">
        <v>42900000</v>
      </c>
      <c r="C370" s="3">
        <v>0</v>
      </c>
      <c r="D370" s="63">
        <v>0</v>
      </c>
      <c r="E370" s="62">
        <v>42900000</v>
      </c>
      <c r="F370" s="63">
        <v>100</v>
      </c>
    </row>
    <row r="371" spans="1:6" x14ac:dyDescent="0.3">
      <c r="A371" s="68" t="s">
        <v>5336</v>
      </c>
      <c r="B371" s="3">
        <v>7500000</v>
      </c>
      <c r="C371" s="3">
        <v>0</v>
      </c>
      <c r="D371" s="63">
        <v>0</v>
      </c>
      <c r="E371" s="62">
        <v>7500000</v>
      </c>
      <c r="F371" s="63">
        <v>100</v>
      </c>
    </row>
    <row r="372" spans="1:6" x14ac:dyDescent="0.3">
      <c r="A372" s="68" t="s">
        <v>5337</v>
      </c>
      <c r="B372" s="3">
        <v>3000000</v>
      </c>
      <c r="C372" s="3">
        <v>0</v>
      </c>
      <c r="D372" s="63">
        <v>0</v>
      </c>
      <c r="E372" s="62">
        <v>3000000</v>
      </c>
      <c r="F372" s="63">
        <v>100</v>
      </c>
    </row>
    <row r="373" spans="1:6" x14ac:dyDescent="0.3">
      <c r="A373" s="68" t="s">
        <v>5326</v>
      </c>
      <c r="B373" s="3">
        <v>3000000</v>
      </c>
      <c r="C373" s="3">
        <v>0</v>
      </c>
      <c r="D373" s="63">
        <v>0</v>
      </c>
      <c r="E373" s="62">
        <v>3000000</v>
      </c>
      <c r="F373" s="63">
        <v>100</v>
      </c>
    </row>
    <row r="374" spans="1:6" x14ac:dyDescent="0.3">
      <c r="A374" s="68" t="s">
        <v>5338</v>
      </c>
      <c r="B374" s="3">
        <v>2000000</v>
      </c>
      <c r="C374" s="3">
        <v>0</v>
      </c>
      <c r="D374" s="63">
        <v>0</v>
      </c>
      <c r="E374" s="62">
        <v>2000000</v>
      </c>
      <c r="F374" s="63">
        <v>100</v>
      </c>
    </row>
    <row r="375" spans="1:6" x14ac:dyDescent="0.3">
      <c r="A375" s="68" t="s">
        <v>5880</v>
      </c>
      <c r="B375" s="3">
        <v>5000000</v>
      </c>
      <c r="C375" s="3">
        <v>0</v>
      </c>
      <c r="D375" s="63">
        <v>0</v>
      </c>
      <c r="E375" s="62">
        <v>5000000</v>
      </c>
      <c r="F375" s="63">
        <v>100</v>
      </c>
    </row>
    <row r="376" spans="1:6" x14ac:dyDescent="0.3">
      <c r="A376" s="68" t="s">
        <v>5881</v>
      </c>
      <c r="B376" s="3">
        <v>22400000</v>
      </c>
      <c r="C376" s="3">
        <v>0</v>
      </c>
      <c r="D376" s="63">
        <v>0</v>
      </c>
      <c r="E376" s="62">
        <v>22400000</v>
      </c>
      <c r="F376" s="63">
        <v>100</v>
      </c>
    </row>
    <row r="377" spans="1:6" x14ac:dyDescent="0.3">
      <c r="A377" s="67" t="s">
        <v>734</v>
      </c>
      <c r="B377" s="3">
        <v>16000000</v>
      </c>
      <c r="C377" s="3">
        <v>0</v>
      </c>
      <c r="D377" s="63">
        <v>0</v>
      </c>
      <c r="E377" s="62">
        <v>16000000</v>
      </c>
      <c r="F377" s="63">
        <v>100</v>
      </c>
    </row>
    <row r="378" spans="1:6" x14ac:dyDescent="0.3">
      <c r="A378" s="68" t="s">
        <v>5339</v>
      </c>
      <c r="B378" s="3">
        <v>16000000</v>
      </c>
      <c r="C378" s="3">
        <v>0</v>
      </c>
      <c r="D378" s="63">
        <v>0</v>
      </c>
      <c r="E378" s="62">
        <v>16000000</v>
      </c>
      <c r="F378" s="63">
        <v>100</v>
      </c>
    </row>
    <row r="379" spans="1:6" x14ac:dyDescent="0.3">
      <c r="A379" s="67" t="s">
        <v>735</v>
      </c>
      <c r="B379" s="3">
        <v>15000000</v>
      </c>
      <c r="C379" s="3">
        <v>0</v>
      </c>
      <c r="D379" s="63">
        <v>0</v>
      </c>
      <c r="E379" s="62">
        <v>15000000</v>
      </c>
      <c r="F379" s="63">
        <v>100</v>
      </c>
    </row>
    <row r="380" spans="1:6" x14ac:dyDescent="0.3">
      <c r="A380" s="68" t="s">
        <v>5882</v>
      </c>
      <c r="B380" s="3">
        <v>15000000</v>
      </c>
      <c r="C380" s="3">
        <v>0</v>
      </c>
      <c r="D380" s="63">
        <v>0</v>
      </c>
      <c r="E380" s="62">
        <v>15000000</v>
      </c>
      <c r="F380" s="63">
        <v>100</v>
      </c>
    </row>
    <row r="381" spans="1:6" x14ac:dyDescent="0.3">
      <c r="A381" s="67" t="s">
        <v>892</v>
      </c>
      <c r="B381" s="3">
        <v>346800000</v>
      </c>
      <c r="C381" s="3">
        <v>0</v>
      </c>
      <c r="D381" s="63">
        <v>0</v>
      </c>
      <c r="E381" s="62">
        <v>346800000</v>
      </c>
      <c r="F381" s="63">
        <v>100</v>
      </c>
    </row>
    <row r="382" spans="1:6" x14ac:dyDescent="0.3">
      <c r="A382" s="68" t="s">
        <v>5883</v>
      </c>
      <c r="B382" s="3">
        <v>132000000</v>
      </c>
      <c r="C382" s="3">
        <v>0</v>
      </c>
      <c r="D382" s="63">
        <v>0</v>
      </c>
      <c r="E382" s="62">
        <v>132000000</v>
      </c>
      <c r="F382" s="63">
        <v>100</v>
      </c>
    </row>
    <row r="383" spans="1:6" x14ac:dyDescent="0.3">
      <c r="A383" s="68" t="s">
        <v>5884</v>
      </c>
      <c r="B383" s="3">
        <v>34800000</v>
      </c>
      <c r="C383" s="3">
        <v>0</v>
      </c>
      <c r="D383" s="63">
        <v>0</v>
      </c>
      <c r="E383" s="62">
        <v>34800000</v>
      </c>
      <c r="F383" s="63">
        <v>100</v>
      </c>
    </row>
    <row r="384" spans="1:6" x14ac:dyDescent="0.3">
      <c r="A384" s="68" t="s">
        <v>5885</v>
      </c>
      <c r="B384" s="3">
        <v>180000000</v>
      </c>
      <c r="C384" s="3">
        <v>0</v>
      </c>
      <c r="D384" s="63">
        <v>0</v>
      </c>
      <c r="E384" s="62">
        <v>180000000</v>
      </c>
      <c r="F384" s="63">
        <v>100</v>
      </c>
    </row>
    <row r="385" spans="1:6" x14ac:dyDescent="0.3">
      <c r="A385" s="82" t="s">
        <v>786</v>
      </c>
      <c r="B385" s="90">
        <v>773732000</v>
      </c>
      <c r="C385" s="90">
        <v>11070682</v>
      </c>
      <c r="D385" s="91">
        <v>1.4308160965295478</v>
      </c>
      <c r="E385" s="108">
        <v>762661318</v>
      </c>
      <c r="F385" s="91">
        <v>98.569183903470446</v>
      </c>
    </row>
    <row r="386" spans="1:6" x14ac:dyDescent="0.3">
      <c r="A386" s="65" t="s">
        <v>785</v>
      </c>
      <c r="B386" s="92">
        <v>669421000</v>
      </c>
      <c r="C386" s="92">
        <v>373682</v>
      </c>
      <c r="D386" s="93">
        <v>5.5821672758996209E-2</v>
      </c>
      <c r="E386" s="109">
        <v>669047318</v>
      </c>
      <c r="F386" s="93">
        <v>99.944178327241005</v>
      </c>
    </row>
    <row r="387" spans="1:6" x14ac:dyDescent="0.3">
      <c r="A387" s="66" t="s">
        <v>1284</v>
      </c>
      <c r="B387" s="70">
        <v>150075000</v>
      </c>
      <c r="C387" s="70">
        <v>373682</v>
      </c>
      <c r="D387" s="71">
        <v>0.2489968349158754</v>
      </c>
      <c r="E387" s="69">
        <v>149701318</v>
      </c>
      <c r="F387" s="71">
        <v>99.751003165084128</v>
      </c>
    </row>
    <row r="388" spans="1:6" x14ac:dyDescent="0.3">
      <c r="A388" s="67" t="s">
        <v>732</v>
      </c>
      <c r="B388" s="3">
        <v>40000000</v>
      </c>
      <c r="C388" s="3">
        <v>0</v>
      </c>
      <c r="D388" s="63">
        <v>0</v>
      </c>
      <c r="E388" s="62">
        <v>40000000</v>
      </c>
      <c r="F388" s="63">
        <v>100</v>
      </c>
    </row>
    <row r="389" spans="1:6" x14ac:dyDescent="0.3">
      <c r="A389" s="68" t="s">
        <v>5336</v>
      </c>
      <c r="B389" s="3">
        <v>21000000</v>
      </c>
      <c r="C389" s="3">
        <v>0</v>
      </c>
      <c r="D389" s="63">
        <v>0</v>
      </c>
      <c r="E389" s="62">
        <v>21000000</v>
      </c>
      <c r="F389" s="63">
        <v>100</v>
      </c>
    </row>
    <row r="390" spans="1:6" x14ac:dyDescent="0.3">
      <c r="A390" s="68" t="s">
        <v>5337</v>
      </c>
      <c r="B390" s="3">
        <v>6000000</v>
      </c>
      <c r="C390" s="3">
        <v>0</v>
      </c>
      <c r="D390" s="63">
        <v>0</v>
      </c>
      <c r="E390" s="62">
        <v>6000000</v>
      </c>
      <c r="F390" s="63">
        <v>100</v>
      </c>
    </row>
    <row r="391" spans="1:6" x14ac:dyDescent="0.3">
      <c r="A391" s="68" t="s">
        <v>5326</v>
      </c>
      <c r="B391" s="3">
        <v>6000000</v>
      </c>
      <c r="C391" s="3">
        <v>0</v>
      </c>
      <c r="D391" s="63">
        <v>0</v>
      </c>
      <c r="E391" s="62">
        <v>6000000</v>
      </c>
      <c r="F391" s="63">
        <v>100</v>
      </c>
    </row>
    <row r="392" spans="1:6" x14ac:dyDescent="0.3">
      <c r="A392" s="68" t="s">
        <v>5338</v>
      </c>
      <c r="B392" s="3">
        <v>4000000</v>
      </c>
      <c r="C392" s="3">
        <v>0</v>
      </c>
      <c r="D392" s="63">
        <v>0</v>
      </c>
      <c r="E392" s="62">
        <v>4000000</v>
      </c>
      <c r="F392" s="63">
        <v>100</v>
      </c>
    </row>
    <row r="393" spans="1:6" x14ac:dyDescent="0.3">
      <c r="A393" s="68" t="s">
        <v>5874</v>
      </c>
      <c r="B393" s="3">
        <v>3000000</v>
      </c>
      <c r="C393" s="3">
        <v>0</v>
      </c>
      <c r="D393" s="63">
        <v>0</v>
      </c>
      <c r="E393" s="62">
        <v>3000000</v>
      </c>
      <c r="F393" s="63">
        <v>100</v>
      </c>
    </row>
    <row r="394" spans="1:6" x14ac:dyDescent="0.3">
      <c r="A394" s="67" t="s">
        <v>744</v>
      </c>
      <c r="B394" s="3">
        <v>1000000</v>
      </c>
      <c r="C394" s="3">
        <v>373682</v>
      </c>
      <c r="D394" s="63">
        <v>37.368200000000002</v>
      </c>
      <c r="E394" s="62">
        <v>626318</v>
      </c>
      <c r="F394" s="63">
        <v>62.631800000000005</v>
      </c>
    </row>
    <row r="395" spans="1:6" x14ac:dyDescent="0.3">
      <c r="A395" s="68" t="s">
        <v>5951</v>
      </c>
      <c r="B395" s="3">
        <v>1000000</v>
      </c>
      <c r="C395" s="3">
        <v>373682</v>
      </c>
      <c r="D395" s="63">
        <v>37.368200000000002</v>
      </c>
      <c r="E395" s="62">
        <v>626318</v>
      </c>
      <c r="F395" s="63">
        <v>62.631800000000005</v>
      </c>
    </row>
    <row r="396" spans="1:6" x14ac:dyDescent="0.3">
      <c r="A396" s="67" t="s">
        <v>735</v>
      </c>
      <c r="B396" s="3">
        <v>109075000</v>
      </c>
      <c r="C396" s="3">
        <v>0</v>
      </c>
      <c r="D396" s="63">
        <v>0</v>
      </c>
      <c r="E396" s="62">
        <v>109075000</v>
      </c>
      <c r="F396" s="63">
        <v>100</v>
      </c>
    </row>
    <row r="397" spans="1:6" x14ac:dyDescent="0.3">
      <c r="A397" s="68" t="s">
        <v>5952</v>
      </c>
      <c r="B397" s="3">
        <v>109075000</v>
      </c>
      <c r="C397" s="3">
        <v>0</v>
      </c>
      <c r="D397" s="63">
        <v>0</v>
      </c>
      <c r="E397" s="62">
        <v>109075000</v>
      </c>
      <c r="F397" s="63">
        <v>100</v>
      </c>
    </row>
    <row r="398" spans="1:6" x14ac:dyDescent="0.3">
      <c r="A398" s="66" t="s">
        <v>1285</v>
      </c>
      <c r="B398" s="70">
        <v>188806000</v>
      </c>
      <c r="C398" s="70">
        <v>0</v>
      </c>
      <c r="D398" s="71">
        <v>0</v>
      </c>
      <c r="E398" s="69">
        <v>188806000</v>
      </c>
      <c r="F398" s="71">
        <v>100</v>
      </c>
    </row>
    <row r="399" spans="1:6" x14ac:dyDescent="0.3">
      <c r="A399" s="67" t="s">
        <v>732</v>
      </c>
      <c r="B399" s="3">
        <v>33500000</v>
      </c>
      <c r="C399" s="3">
        <v>0</v>
      </c>
      <c r="D399" s="63">
        <v>0</v>
      </c>
      <c r="E399" s="62">
        <v>33500000</v>
      </c>
      <c r="F399" s="63">
        <v>100</v>
      </c>
    </row>
    <row r="400" spans="1:6" x14ac:dyDescent="0.3">
      <c r="A400" s="68" t="s">
        <v>5336</v>
      </c>
      <c r="B400" s="3">
        <v>13500000</v>
      </c>
      <c r="C400" s="3">
        <v>0</v>
      </c>
      <c r="D400" s="63">
        <v>0</v>
      </c>
      <c r="E400" s="62">
        <v>13500000</v>
      </c>
      <c r="F400" s="63">
        <v>100</v>
      </c>
    </row>
    <row r="401" spans="1:6" x14ac:dyDescent="0.3">
      <c r="A401" s="68" t="s">
        <v>5337</v>
      </c>
      <c r="B401" s="3">
        <v>6000000</v>
      </c>
      <c r="C401" s="3">
        <v>0</v>
      </c>
      <c r="D401" s="63">
        <v>0</v>
      </c>
      <c r="E401" s="62">
        <v>6000000</v>
      </c>
      <c r="F401" s="63">
        <v>100</v>
      </c>
    </row>
    <row r="402" spans="1:6" x14ac:dyDescent="0.3">
      <c r="A402" s="68" t="s">
        <v>5326</v>
      </c>
      <c r="B402" s="3">
        <v>6000000</v>
      </c>
      <c r="C402" s="3">
        <v>0</v>
      </c>
      <c r="D402" s="63">
        <v>0</v>
      </c>
      <c r="E402" s="62">
        <v>6000000</v>
      </c>
      <c r="F402" s="63">
        <v>100</v>
      </c>
    </row>
    <row r="403" spans="1:6" x14ac:dyDescent="0.3">
      <c r="A403" s="68" t="s">
        <v>5338</v>
      </c>
      <c r="B403" s="3">
        <v>4000000</v>
      </c>
      <c r="C403" s="3">
        <v>0</v>
      </c>
      <c r="D403" s="63">
        <v>0</v>
      </c>
      <c r="E403" s="62">
        <v>4000000</v>
      </c>
      <c r="F403" s="63">
        <v>100</v>
      </c>
    </row>
    <row r="404" spans="1:6" x14ac:dyDescent="0.3">
      <c r="A404" s="68" t="s">
        <v>5953</v>
      </c>
      <c r="B404" s="3">
        <v>4000000</v>
      </c>
      <c r="C404" s="3">
        <v>0</v>
      </c>
      <c r="D404" s="63">
        <v>0</v>
      </c>
      <c r="E404" s="62">
        <v>4000000</v>
      </c>
      <c r="F404" s="63">
        <v>100</v>
      </c>
    </row>
    <row r="405" spans="1:6" x14ac:dyDescent="0.3">
      <c r="A405" s="67" t="s">
        <v>744</v>
      </c>
      <c r="B405" s="3">
        <v>31000000</v>
      </c>
      <c r="C405" s="3">
        <v>0</v>
      </c>
      <c r="D405" s="63">
        <v>0</v>
      </c>
      <c r="E405" s="62">
        <v>31000000</v>
      </c>
      <c r="F405" s="63">
        <v>100</v>
      </c>
    </row>
    <row r="406" spans="1:6" x14ac:dyDescent="0.3">
      <c r="A406" s="68" t="s">
        <v>5951</v>
      </c>
      <c r="B406" s="3">
        <v>1000000</v>
      </c>
      <c r="C406" s="3">
        <v>0</v>
      </c>
      <c r="D406" s="63">
        <v>0</v>
      </c>
      <c r="E406" s="62">
        <v>1000000</v>
      </c>
      <c r="F406" s="63">
        <v>100</v>
      </c>
    </row>
    <row r="407" spans="1:6" x14ac:dyDescent="0.3">
      <c r="A407" s="68" t="s">
        <v>5954</v>
      </c>
      <c r="B407" s="3">
        <v>30000000</v>
      </c>
      <c r="C407" s="3">
        <v>0</v>
      </c>
      <c r="D407" s="63">
        <v>0</v>
      </c>
      <c r="E407" s="62">
        <v>30000000</v>
      </c>
      <c r="F407" s="63">
        <v>100</v>
      </c>
    </row>
    <row r="408" spans="1:6" x14ac:dyDescent="0.3">
      <c r="A408" s="67" t="s">
        <v>734</v>
      </c>
      <c r="B408" s="3">
        <v>10000000</v>
      </c>
      <c r="C408" s="3">
        <v>0</v>
      </c>
      <c r="D408" s="63">
        <v>0</v>
      </c>
      <c r="E408" s="62">
        <v>10000000</v>
      </c>
      <c r="F408" s="63">
        <v>100</v>
      </c>
    </row>
    <row r="409" spans="1:6" x14ac:dyDescent="0.3">
      <c r="A409" s="68" t="s">
        <v>5339</v>
      </c>
      <c r="B409" s="3">
        <v>10000000</v>
      </c>
      <c r="C409" s="3">
        <v>0</v>
      </c>
      <c r="D409" s="63">
        <v>0</v>
      </c>
      <c r="E409" s="62">
        <v>10000000</v>
      </c>
      <c r="F409" s="63">
        <v>100</v>
      </c>
    </row>
    <row r="410" spans="1:6" x14ac:dyDescent="0.3">
      <c r="A410" s="67" t="s">
        <v>735</v>
      </c>
      <c r="B410" s="3">
        <v>114306000</v>
      </c>
      <c r="C410" s="3">
        <v>0</v>
      </c>
      <c r="D410" s="63">
        <v>0</v>
      </c>
      <c r="E410" s="62">
        <v>114306000</v>
      </c>
      <c r="F410" s="63">
        <v>100</v>
      </c>
    </row>
    <row r="411" spans="1:6" x14ac:dyDescent="0.3">
      <c r="A411" s="68" t="s">
        <v>5955</v>
      </c>
      <c r="B411" s="3">
        <v>114306000</v>
      </c>
      <c r="C411" s="3">
        <v>0</v>
      </c>
      <c r="D411" s="63">
        <v>0</v>
      </c>
      <c r="E411" s="62">
        <v>114306000</v>
      </c>
      <c r="F411" s="63">
        <v>100</v>
      </c>
    </row>
    <row r="412" spans="1:6" x14ac:dyDescent="0.3">
      <c r="A412" s="66" t="s">
        <v>1286</v>
      </c>
      <c r="B412" s="70">
        <v>330540000</v>
      </c>
      <c r="C412" s="70">
        <v>0</v>
      </c>
      <c r="D412" s="71">
        <v>0</v>
      </c>
      <c r="E412" s="69">
        <v>330540000</v>
      </c>
      <c r="F412" s="71">
        <v>100</v>
      </c>
    </row>
    <row r="413" spans="1:6" x14ac:dyDescent="0.3">
      <c r="A413" s="67" t="s">
        <v>732</v>
      </c>
      <c r="B413" s="3">
        <v>46000000</v>
      </c>
      <c r="C413" s="3">
        <v>0</v>
      </c>
      <c r="D413" s="63">
        <v>0</v>
      </c>
      <c r="E413" s="62">
        <v>46000000</v>
      </c>
      <c r="F413" s="63">
        <v>100</v>
      </c>
    </row>
    <row r="414" spans="1:6" x14ac:dyDescent="0.3">
      <c r="A414" s="68" t="s">
        <v>5336</v>
      </c>
      <c r="B414" s="3">
        <v>21000000</v>
      </c>
      <c r="C414" s="3">
        <v>0</v>
      </c>
      <c r="D414" s="63">
        <v>0</v>
      </c>
      <c r="E414" s="62">
        <v>21000000</v>
      </c>
      <c r="F414" s="63">
        <v>100</v>
      </c>
    </row>
    <row r="415" spans="1:6" x14ac:dyDescent="0.3">
      <c r="A415" s="68" t="s">
        <v>5337</v>
      </c>
      <c r="B415" s="3">
        <v>7500000</v>
      </c>
      <c r="C415" s="3">
        <v>0</v>
      </c>
      <c r="D415" s="63">
        <v>0</v>
      </c>
      <c r="E415" s="62">
        <v>7500000</v>
      </c>
      <c r="F415" s="63">
        <v>100</v>
      </c>
    </row>
    <row r="416" spans="1:6" x14ac:dyDescent="0.3">
      <c r="A416" s="68" t="s">
        <v>5326</v>
      </c>
      <c r="B416" s="3">
        <v>6000000</v>
      </c>
      <c r="C416" s="3">
        <v>0</v>
      </c>
      <c r="D416" s="63">
        <v>0</v>
      </c>
      <c r="E416" s="62">
        <v>6000000</v>
      </c>
      <c r="F416" s="63">
        <v>100</v>
      </c>
    </row>
    <row r="417" spans="1:6" x14ac:dyDescent="0.3">
      <c r="A417" s="68" t="s">
        <v>5338</v>
      </c>
      <c r="B417" s="3">
        <v>4000000</v>
      </c>
      <c r="C417" s="3">
        <v>0</v>
      </c>
      <c r="D417" s="63">
        <v>0</v>
      </c>
      <c r="E417" s="62">
        <v>4000000</v>
      </c>
      <c r="F417" s="63">
        <v>100</v>
      </c>
    </row>
    <row r="418" spans="1:6" x14ac:dyDescent="0.3">
      <c r="A418" s="68" t="s">
        <v>5874</v>
      </c>
      <c r="B418" s="3">
        <v>7500000</v>
      </c>
      <c r="C418" s="3">
        <v>0</v>
      </c>
      <c r="D418" s="63">
        <v>0</v>
      </c>
      <c r="E418" s="62">
        <v>7500000</v>
      </c>
      <c r="F418" s="63">
        <v>100</v>
      </c>
    </row>
    <row r="419" spans="1:6" x14ac:dyDescent="0.3">
      <c r="A419" s="67" t="s">
        <v>744</v>
      </c>
      <c r="B419" s="3">
        <v>1000000</v>
      </c>
      <c r="C419" s="3">
        <v>0</v>
      </c>
      <c r="D419" s="63">
        <v>0</v>
      </c>
      <c r="E419" s="62">
        <v>1000000</v>
      </c>
      <c r="F419" s="63">
        <v>100</v>
      </c>
    </row>
    <row r="420" spans="1:6" x14ac:dyDescent="0.3">
      <c r="A420" s="68" t="s">
        <v>5951</v>
      </c>
      <c r="B420" s="3">
        <v>1000000</v>
      </c>
      <c r="C420" s="3">
        <v>0</v>
      </c>
      <c r="D420" s="63">
        <v>0</v>
      </c>
      <c r="E420" s="62">
        <v>1000000</v>
      </c>
      <c r="F420" s="63">
        <v>100</v>
      </c>
    </row>
    <row r="421" spans="1:6" x14ac:dyDescent="0.3">
      <c r="A421" s="67" t="s">
        <v>735</v>
      </c>
      <c r="B421" s="3">
        <v>283540000</v>
      </c>
      <c r="C421" s="3">
        <v>0</v>
      </c>
      <c r="D421" s="63">
        <v>0</v>
      </c>
      <c r="E421" s="62">
        <v>283540000</v>
      </c>
      <c r="F421" s="63">
        <v>100</v>
      </c>
    </row>
    <row r="422" spans="1:6" x14ac:dyDescent="0.3">
      <c r="A422" s="68" t="s">
        <v>5956</v>
      </c>
      <c r="B422" s="3">
        <v>283540000</v>
      </c>
      <c r="C422" s="3">
        <v>0</v>
      </c>
      <c r="D422" s="63">
        <v>0</v>
      </c>
      <c r="E422" s="62">
        <v>283540000</v>
      </c>
      <c r="F422" s="63">
        <v>100</v>
      </c>
    </row>
    <row r="423" spans="1:6" x14ac:dyDescent="0.3">
      <c r="A423" s="65" t="s">
        <v>787</v>
      </c>
      <c r="B423" s="92">
        <v>104311000</v>
      </c>
      <c r="C423" s="92">
        <v>10697000</v>
      </c>
      <c r="D423" s="93">
        <v>10.254910795601614</v>
      </c>
      <c r="E423" s="109">
        <v>93614000</v>
      </c>
      <c r="F423" s="93">
        <v>89.745089204398383</v>
      </c>
    </row>
    <row r="424" spans="1:6" x14ac:dyDescent="0.3">
      <c r="A424" s="66" t="s">
        <v>1287</v>
      </c>
      <c r="B424" s="70">
        <v>104311000</v>
      </c>
      <c r="C424" s="70">
        <v>10697000</v>
      </c>
      <c r="D424" s="71">
        <v>10.254910795601614</v>
      </c>
      <c r="E424" s="69">
        <v>93614000</v>
      </c>
      <c r="F424" s="71">
        <v>89.745089204398383</v>
      </c>
    </row>
    <row r="425" spans="1:6" x14ac:dyDescent="0.3">
      <c r="A425" s="67" t="s">
        <v>732</v>
      </c>
      <c r="B425" s="3">
        <v>35500000</v>
      </c>
      <c r="C425" s="3">
        <v>1560000</v>
      </c>
      <c r="D425" s="63">
        <v>4.394366197183099</v>
      </c>
      <c r="E425" s="62">
        <v>33940000</v>
      </c>
      <c r="F425" s="63">
        <v>95.605633802816897</v>
      </c>
    </row>
    <row r="426" spans="1:6" x14ac:dyDescent="0.3">
      <c r="A426" s="68" t="s">
        <v>5336</v>
      </c>
      <c r="B426" s="3">
        <v>13500000</v>
      </c>
      <c r="C426" s="3">
        <v>1560000</v>
      </c>
      <c r="D426" s="63">
        <v>11.555555555555555</v>
      </c>
      <c r="E426" s="62">
        <v>11940000</v>
      </c>
      <c r="F426" s="63">
        <v>88.444444444444443</v>
      </c>
    </row>
    <row r="427" spans="1:6" x14ac:dyDescent="0.3">
      <c r="A427" s="68" t="s">
        <v>5337</v>
      </c>
      <c r="B427" s="3">
        <v>6000000</v>
      </c>
      <c r="C427" s="3">
        <v>0</v>
      </c>
      <c r="D427" s="63">
        <v>0</v>
      </c>
      <c r="E427" s="62">
        <v>6000000</v>
      </c>
      <c r="F427" s="63">
        <v>100</v>
      </c>
    </row>
    <row r="428" spans="1:6" x14ac:dyDescent="0.3">
      <c r="A428" s="68" t="s">
        <v>5326</v>
      </c>
      <c r="B428" s="3">
        <v>6000000</v>
      </c>
      <c r="C428" s="3">
        <v>0</v>
      </c>
      <c r="D428" s="63">
        <v>0</v>
      </c>
      <c r="E428" s="62">
        <v>6000000</v>
      </c>
      <c r="F428" s="63">
        <v>100</v>
      </c>
    </row>
    <row r="429" spans="1:6" x14ac:dyDescent="0.3">
      <c r="A429" s="68" t="s">
        <v>5338</v>
      </c>
      <c r="B429" s="3">
        <v>4000000</v>
      </c>
      <c r="C429" s="3">
        <v>0</v>
      </c>
      <c r="D429" s="63">
        <v>0</v>
      </c>
      <c r="E429" s="62">
        <v>4000000</v>
      </c>
      <c r="F429" s="63">
        <v>100</v>
      </c>
    </row>
    <row r="430" spans="1:6" x14ac:dyDescent="0.3">
      <c r="A430" s="68" t="s">
        <v>5880</v>
      </c>
      <c r="B430" s="3">
        <v>6000000</v>
      </c>
      <c r="C430" s="3">
        <v>0</v>
      </c>
      <c r="D430" s="63">
        <v>0</v>
      </c>
      <c r="E430" s="62">
        <v>6000000</v>
      </c>
      <c r="F430" s="63">
        <v>100</v>
      </c>
    </row>
    <row r="431" spans="1:6" x14ac:dyDescent="0.3">
      <c r="A431" s="67" t="s">
        <v>735</v>
      </c>
      <c r="B431" s="3">
        <v>68811000</v>
      </c>
      <c r="C431" s="3">
        <v>9137000</v>
      </c>
      <c r="D431" s="63">
        <v>13.278400255773059</v>
      </c>
      <c r="E431" s="62">
        <v>59674000</v>
      </c>
      <c r="F431" s="63">
        <v>86.721599744226936</v>
      </c>
    </row>
    <row r="432" spans="1:6" x14ac:dyDescent="0.3">
      <c r="A432" s="68" t="s">
        <v>5957</v>
      </c>
      <c r="B432" s="3">
        <v>68811000</v>
      </c>
      <c r="C432" s="3">
        <v>9137000</v>
      </c>
      <c r="D432" s="63">
        <v>13.278400255773059</v>
      </c>
      <c r="E432" s="62">
        <v>59674000</v>
      </c>
      <c r="F432" s="63">
        <v>86.721599744226936</v>
      </c>
    </row>
    <row r="433" spans="1:6" x14ac:dyDescent="0.3">
      <c r="A433" s="82" t="s">
        <v>788</v>
      </c>
      <c r="B433" s="90">
        <v>528803000</v>
      </c>
      <c r="C433" s="90">
        <v>21640500</v>
      </c>
      <c r="D433" s="91">
        <v>4.0923557544113782</v>
      </c>
      <c r="E433" s="108">
        <v>507162500</v>
      </c>
      <c r="F433" s="91">
        <v>95.907644245588614</v>
      </c>
    </row>
    <row r="434" spans="1:6" x14ac:dyDescent="0.3">
      <c r="A434" s="65" t="s">
        <v>789</v>
      </c>
      <c r="B434" s="92">
        <v>528803000</v>
      </c>
      <c r="C434" s="92">
        <v>21640500</v>
      </c>
      <c r="D434" s="93">
        <v>4.0923557544113782</v>
      </c>
      <c r="E434" s="109">
        <v>507162500</v>
      </c>
      <c r="F434" s="93">
        <v>95.907644245588614</v>
      </c>
    </row>
    <row r="435" spans="1:6" x14ac:dyDescent="0.3">
      <c r="A435" s="66" t="s">
        <v>1290</v>
      </c>
      <c r="B435" s="70">
        <v>60878000</v>
      </c>
      <c r="C435" s="70">
        <v>2280000</v>
      </c>
      <c r="D435" s="71">
        <v>3.7451953086500871</v>
      </c>
      <c r="E435" s="69">
        <v>58598000</v>
      </c>
      <c r="F435" s="71">
        <v>96.254804691349918</v>
      </c>
    </row>
    <row r="436" spans="1:6" x14ac:dyDescent="0.3">
      <c r="A436" s="67" t="s">
        <v>732</v>
      </c>
      <c r="B436" s="3">
        <v>19750000</v>
      </c>
      <c r="C436" s="3">
        <v>0</v>
      </c>
      <c r="D436" s="63">
        <v>0</v>
      </c>
      <c r="E436" s="62">
        <v>19750000</v>
      </c>
      <c r="F436" s="63">
        <v>100</v>
      </c>
    </row>
    <row r="437" spans="1:6" x14ac:dyDescent="0.3">
      <c r="A437" s="68" t="s">
        <v>5336</v>
      </c>
      <c r="B437" s="3">
        <v>3750000</v>
      </c>
      <c r="C437" s="3">
        <v>0</v>
      </c>
      <c r="D437" s="63">
        <v>0</v>
      </c>
      <c r="E437" s="62">
        <v>3750000</v>
      </c>
      <c r="F437" s="63">
        <v>100</v>
      </c>
    </row>
    <row r="438" spans="1:6" x14ac:dyDescent="0.3">
      <c r="A438" s="68" t="s">
        <v>5337</v>
      </c>
      <c r="B438" s="3">
        <v>6000000</v>
      </c>
      <c r="C438" s="3">
        <v>0</v>
      </c>
      <c r="D438" s="63">
        <v>0</v>
      </c>
      <c r="E438" s="62">
        <v>6000000</v>
      </c>
      <c r="F438" s="63">
        <v>100</v>
      </c>
    </row>
    <row r="439" spans="1:6" x14ac:dyDescent="0.3">
      <c r="A439" s="68" t="s">
        <v>5326</v>
      </c>
      <c r="B439" s="3">
        <v>6000000</v>
      </c>
      <c r="C439" s="3">
        <v>0</v>
      </c>
      <c r="D439" s="63">
        <v>0</v>
      </c>
      <c r="E439" s="62">
        <v>6000000</v>
      </c>
      <c r="F439" s="63">
        <v>100</v>
      </c>
    </row>
    <row r="440" spans="1:6" x14ac:dyDescent="0.3">
      <c r="A440" s="68" t="s">
        <v>5338</v>
      </c>
      <c r="B440" s="3">
        <v>4000000</v>
      </c>
      <c r="C440" s="3">
        <v>0</v>
      </c>
      <c r="D440" s="63">
        <v>0</v>
      </c>
      <c r="E440" s="62">
        <v>4000000</v>
      </c>
      <c r="F440" s="63">
        <v>100</v>
      </c>
    </row>
    <row r="441" spans="1:6" x14ac:dyDescent="0.3">
      <c r="A441" s="67" t="s">
        <v>735</v>
      </c>
      <c r="B441" s="3">
        <v>37528000</v>
      </c>
      <c r="C441" s="3">
        <v>2280000</v>
      </c>
      <c r="D441" s="63">
        <v>6.0754636538051594</v>
      </c>
      <c r="E441" s="62">
        <v>35248000</v>
      </c>
      <c r="F441" s="63">
        <v>93.924536346194841</v>
      </c>
    </row>
    <row r="442" spans="1:6" x14ac:dyDescent="0.3">
      <c r="A442" s="68" t="s">
        <v>6011</v>
      </c>
      <c r="B442" s="3">
        <v>37528000</v>
      </c>
      <c r="C442" s="3">
        <v>2280000</v>
      </c>
      <c r="D442" s="63">
        <v>6.0754636538051594</v>
      </c>
      <c r="E442" s="62">
        <v>35248000</v>
      </c>
      <c r="F442" s="63">
        <v>93.924536346194841</v>
      </c>
    </row>
    <row r="443" spans="1:6" x14ac:dyDescent="0.3">
      <c r="A443" s="67" t="s">
        <v>105</v>
      </c>
      <c r="B443" s="3">
        <v>3600000</v>
      </c>
      <c r="C443" s="3">
        <v>0</v>
      </c>
      <c r="D443" s="63">
        <v>0</v>
      </c>
      <c r="E443" s="62">
        <v>3600000</v>
      </c>
      <c r="F443" s="63">
        <v>100</v>
      </c>
    </row>
    <row r="444" spans="1:6" x14ac:dyDescent="0.3">
      <c r="A444" s="68" t="s">
        <v>5278</v>
      </c>
      <c r="B444" s="3">
        <v>3600000</v>
      </c>
      <c r="C444" s="3">
        <v>0</v>
      </c>
      <c r="D444" s="63">
        <v>0</v>
      </c>
      <c r="E444" s="62">
        <v>3600000</v>
      </c>
      <c r="F444" s="63">
        <v>100</v>
      </c>
    </row>
    <row r="445" spans="1:6" x14ac:dyDescent="0.3">
      <c r="A445" s="66" t="s">
        <v>1291</v>
      </c>
      <c r="B445" s="70">
        <v>52320000</v>
      </c>
      <c r="C445" s="70">
        <v>4000000</v>
      </c>
      <c r="D445" s="71">
        <v>7.6452599388379197</v>
      </c>
      <c r="E445" s="69">
        <v>48320000</v>
      </c>
      <c r="F445" s="71">
        <v>92.354740061162076</v>
      </c>
    </row>
    <row r="446" spans="1:6" x14ac:dyDescent="0.3">
      <c r="A446" s="67" t="s">
        <v>732</v>
      </c>
      <c r="B446" s="3">
        <v>19000000</v>
      </c>
      <c r="C446" s="3">
        <v>4000000</v>
      </c>
      <c r="D446" s="63">
        <v>21.052631578947366</v>
      </c>
      <c r="E446" s="62">
        <v>15000000</v>
      </c>
      <c r="F446" s="63">
        <v>78.94736842105263</v>
      </c>
    </row>
    <row r="447" spans="1:6" x14ac:dyDescent="0.3">
      <c r="A447" s="68" t="s">
        <v>5336</v>
      </c>
      <c r="B447" s="3">
        <v>3000000</v>
      </c>
      <c r="C447" s="3">
        <v>0</v>
      </c>
      <c r="D447" s="63">
        <v>0</v>
      </c>
      <c r="E447" s="62">
        <v>3000000</v>
      </c>
      <c r="F447" s="63">
        <v>100</v>
      </c>
    </row>
    <row r="448" spans="1:6" x14ac:dyDescent="0.3">
      <c r="A448" s="68" t="s">
        <v>5337</v>
      </c>
      <c r="B448" s="3">
        <v>6000000</v>
      </c>
      <c r="C448" s="3">
        <v>1500000</v>
      </c>
      <c r="D448" s="63">
        <v>25</v>
      </c>
      <c r="E448" s="62">
        <v>4500000</v>
      </c>
      <c r="F448" s="63">
        <v>75</v>
      </c>
    </row>
    <row r="449" spans="1:6" x14ac:dyDescent="0.3">
      <c r="A449" s="68" t="s">
        <v>5326</v>
      </c>
      <c r="B449" s="3">
        <v>6000000</v>
      </c>
      <c r="C449" s="3">
        <v>1500000</v>
      </c>
      <c r="D449" s="63">
        <v>25</v>
      </c>
      <c r="E449" s="62">
        <v>4500000</v>
      </c>
      <c r="F449" s="63">
        <v>75</v>
      </c>
    </row>
    <row r="450" spans="1:6" x14ac:dyDescent="0.3">
      <c r="A450" s="68" t="s">
        <v>5338</v>
      </c>
      <c r="B450" s="3">
        <v>4000000</v>
      </c>
      <c r="C450" s="3">
        <v>1000000</v>
      </c>
      <c r="D450" s="63">
        <v>25</v>
      </c>
      <c r="E450" s="62">
        <v>3000000</v>
      </c>
      <c r="F450" s="63">
        <v>75</v>
      </c>
    </row>
    <row r="451" spans="1:6" x14ac:dyDescent="0.3">
      <c r="A451" s="67" t="s">
        <v>735</v>
      </c>
      <c r="B451" s="3">
        <v>32120000</v>
      </c>
      <c r="C451" s="3">
        <v>0</v>
      </c>
      <c r="D451" s="63">
        <v>0</v>
      </c>
      <c r="E451" s="62">
        <v>32120000</v>
      </c>
      <c r="F451" s="63">
        <v>100</v>
      </c>
    </row>
    <row r="452" spans="1:6" x14ac:dyDescent="0.3">
      <c r="A452" s="68" t="s">
        <v>6012</v>
      </c>
      <c r="B452" s="3">
        <v>32120000</v>
      </c>
      <c r="C452" s="3">
        <v>0</v>
      </c>
      <c r="D452" s="63">
        <v>0</v>
      </c>
      <c r="E452" s="62">
        <v>32120000</v>
      </c>
      <c r="F452" s="63">
        <v>100</v>
      </c>
    </row>
    <row r="453" spans="1:6" x14ac:dyDescent="0.3">
      <c r="A453" s="67" t="s">
        <v>105</v>
      </c>
      <c r="B453" s="3">
        <v>1200000</v>
      </c>
      <c r="C453" s="3">
        <v>0</v>
      </c>
      <c r="D453" s="63">
        <v>0</v>
      </c>
      <c r="E453" s="62">
        <v>1200000</v>
      </c>
      <c r="F453" s="63">
        <v>100</v>
      </c>
    </row>
    <row r="454" spans="1:6" x14ac:dyDescent="0.3">
      <c r="A454" s="68" t="s">
        <v>5278</v>
      </c>
      <c r="B454" s="3">
        <v>1200000</v>
      </c>
      <c r="C454" s="3">
        <v>0</v>
      </c>
      <c r="D454" s="63">
        <v>0</v>
      </c>
      <c r="E454" s="62">
        <v>1200000</v>
      </c>
      <c r="F454" s="63">
        <v>100</v>
      </c>
    </row>
    <row r="455" spans="1:6" x14ac:dyDescent="0.3">
      <c r="A455" s="66" t="s">
        <v>1292</v>
      </c>
      <c r="B455" s="70">
        <v>70870000</v>
      </c>
      <c r="C455" s="70">
        <v>0</v>
      </c>
      <c r="D455" s="71">
        <v>0</v>
      </c>
      <c r="E455" s="69">
        <v>70870000</v>
      </c>
      <c r="F455" s="71">
        <v>100</v>
      </c>
    </row>
    <row r="456" spans="1:6" x14ac:dyDescent="0.3">
      <c r="A456" s="67" t="s">
        <v>732</v>
      </c>
      <c r="B456" s="3">
        <v>28750000</v>
      </c>
      <c r="C456" s="3">
        <v>0</v>
      </c>
      <c r="D456" s="63">
        <v>0</v>
      </c>
      <c r="E456" s="62">
        <v>28750000</v>
      </c>
      <c r="F456" s="63">
        <v>100</v>
      </c>
    </row>
    <row r="457" spans="1:6" x14ac:dyDescent="0.3">
      <c r="A457" s="68" t="s">
        <v>5336</v>
      </c>
      <c r="B457" s="3">
        <v>3750000</v>
      </c>
      <c r="C457" s="3">
        <v>0</v>
      </c>
      <c r="D457" s="63">
        <v>0</v>
      </c>
      <c r="E457" s="62">
        <v>3750000</v>
      </c>
      <c r="F457" s="63">
        <v>100</v>
      </c>
    </row>
    <row r="458" spans="1:6" x14ac:dyDescent="0.3">
      <c r="A458" s="68" t="s">
        <v>6013</v>
      </c>
      <c r="B458" s="3">
        <v>9000000</v>
      </c>
      <c r="C458" s="3">
        <v>0</v>
      </c>
      <c r="D458" s="63">
        <v>0</v>
      </c>
      <c r="E458" s="62">
        <v>9000000</v>
      </c>
      <c r="F458" s="63">
        <v>100</v>
      </c>
    </row>
    <row r="459" spans="1:6" x14ac:dyDescent="0.3">
      <c r="A459" s="68" t="s">
        <v>6014</v>
      </c>
      <c r="B459" s="3">
        <v>6000000</v>
      </c>
      <c r="C459" s="3">
        <v>0</v>
      </c>
      <c r="D459" s="63">
        <v>0</v>
      </c>
      <c r="E459" s="62">
        <v>6000000</v>
      </c>
      <c r="F459" s="63">
        <v>100</v>
      </c>
    </row>
    <row r="460" spans="1:6" x14ac:dyDescent="0.3">
      <c r="A460" s="68" t="s">
        <v>889</v>
      </c>
      <c r="B460" s="3">
        <v>6000000</v>
      </c>
      <c r="C460" s="3">
        <v>0</v>
      </c>
      <c r="D460" s="63">
        <v>0</v>
      </c>
      <c r="E460" s="62">
        <v>6000000</v>
      </c>
      <c r="F460" s="63">
        <v>100</v>
      </c>
    </row>
    <row r="461" spans="1:6" x14ac:dyDescent="0.3">
      <c r="A461" s="68" t="s">
        <v>5829</v>
      </c>
      <c r="B461" s="3">
        <v>4000000</v>
      </c>
      <c r="C461" s="3">
        <v>0</v>
      </c>
      <c r="D461" s="63">
        <v>0</v>
      </c>
      <c r="E461" s="62">
        <v>4000000</v>
      </c>
      <c r="F461" s="63">
        <v>100</v>
      </c>
    </row>
    <row r="462" spans="1:6" x14ac:dyDescent="0.3">
      <c r="A462" s="67" t="s">
        <v>735</v>
      </c>
      <c r="B462" s="3">
        <v>40320000</v>
      </c>
      <c r="C462" s="3">
        <v>0</v>
      </c>
      <c r="D462" s="63">
        <v>0</v>
      </c>
      <c r="E462" s="62">
        <v>40320000</v>
      </c>
      <c r="F462" s="63">
        <v>100</v>
      </c>
    </row>
    <row r="463" spans="1:6" x14ac:dyDescent="0.3">
      <c r="A463" s="68" t="s">
        <v>6015</v>
      </c>
      <c r="B463" s="3">
        <v>40320000</v>
      </c>
      <c r="C463" s="3">
        <v>0</v>
      </c>
      <c r="D463" s="63">
        <v>0</v>
      </c>
      <c r="E463" s="62">
        <v>40320000</v>
      </c>
      <c r="F463" s="63">
        <v>100</v>
      </c>
    </row>
    <row r="464" spans="1:6" x14ac:dyDescent="0.3">
      <c r="A464" s="67" t="s">
        <v>105</v>
      </c>
      <c r="B464" s="3">
        <v>1800000</v>
      </c>
      <c r="C464" s="3">
        <v>0</v>
      </c>
      <c r="D464" s="63">
        <v>0</v>
      </c>
      <c r="E464" s="62">
        <v>1800000</v>
      </c>
      <c r="F464" s="63">
        <v>100</v>
      </c>
    </row>
    <row r="465" spans="1:6" x14ac:dyDescent="0.3">
      <c r="A465" s="68" t="s">
        <v>5278</v>
      </c>
      <c r="B465" s="3">
        <v>1800000</v>
      </c>
      <c r="C465" s="3">
        <v>0</v>
      </c>
      <c r="D465" s="63">
        <v>0</v>
      </c>
      <c r="E465" s="62">
        <v>1800000</v>
      </c>
      <c r="F465" s="63">
        <v>100</v>
      </c>
    </row>
    <row r="466" spans="1:6" x14ac:dyDescent="0.3">
      <c r="A466" s="66" t="s">
        <v>1293</v>
      </c>
      <c r="B466" s="70">
        <v>51379000</v>
      </c>
      <c r="C466" s="70">
        <v>5960000</v>
      </c>
      <c r="D466" s="71">
        <v>11.60007006753732</v>
      </c>
      <c r="E466" s="69">
        <v>45419000</v>
      </c>
      <c r="F466" s="71">
        <v>88.399929932462683</v>
      </c>
    </row>
    <row r="467" spans="1:6" x14ac:dyDescent="0.3">
      <c r="A467" s="67" t="s">
        <v>732</v>
      </c>
      <c r="B467" s="3">
        <v>28500000</v>
      </c>
      <c r="C467" s="3">
        <v>3945000</v>
      </c>
      <c r="D467" s="63">
        <v>13.842105263157894</v>
      </c>
      <c r="E467" s="62">
        <v>24555000</v>
      </c>
      <c r="F467" s="63">
        <v>86.157894736842096</v>
      </c>
    </row>
    <row r="468" spans="1:6" x14ac:dyDescent="0.3">
      <c r="A468" s="68" t="s">
        <v>5336</v>
      </c>
      <c r="B468" s="3">
        <v>4500000</v>
      </c>
      <c r="C468" s="3">
        <v>0</v>
      </c>
      <c r="D468" s="63">
        <v>0</v>
      </c>
      <c r="E468" s="62">
        <v>4500000</v>
      </c>
      <c r="F468" s="63">
        <v>100</v>
      </c>
    </row>
    <row r="469" spans="1:6" x14ac:dyDescent="0.3">
      <c r="A469" s="68" t="s">
        <v>6016</v>
      </c>
      <c r="B469" s="3">
        <v>9000000</v>
      </c>
      <c r="C469" s="3">
        <v>1495000</v>
      </c>
      <c r="D469" s="63">
        <v>16.611111111111111</v>
      </c>
      <c r="E469" s="62">
        <v>7505000</v>
      </c>
      <c r="F469" s="63">
        <v>83.388888888888886</v>
      </c>
    </row>
    <row r="470" spans="1:6" x14ac:dyDescent="0.3">
      <c r="A470" s="68" t="s">
        <v>5326</v>
      </c>
      <c r="B470" s="3">
        <v>9000000</v>
      </c>
      <c r="C470" s="3">
        <v>1450000</v>
      </c>
      <c r="D470" s="63">
        <v>16.111111111111111</v>
      </c>
      <c r="E470" s="62">
        <v>7550000</v>
      </c>
      <c r="F470" s="63">
        <v>83.888888888888886</v>
      </c>
    </row>
    <row r="471" spans="1:6" x14ac:dyDescent="0.3">
      <c r="A471" s="68" t="s">
        <v>5338</v>
      </c>
      <c r="B471" s="3">
        <v>6000000</v>
      </c>
      <c r="C471" s="3">
        <v>1000000</v>
      </c>
      <c r="D471" s="63">
        <v>16.666666666666664</v>
      </c>
      <c r="E471" s="62">
        <v>5000000</v>
      </c>
      <c r="F471" s="63">
        <v>83.333333333333343</v>
      </c>
    </row>
    <row r="472" spans="1:6" x14ac:dyDescent="0.3">
      <c r="A472" s="67" t="s">
        <v>735</v>
      </c>
      <c r="B472" s="3">
        <v>21379000</v>
      </c>
      <c r="C472" s="3">
        <v>2015000</v>
      </c>
      <c r="D472" s="63">
        <v>9.4251368165021745</v>
      </c>
      <c r="E472" s="62">
        <v>19364000</v>
      </c>
      <c r="F472" s="63">
        <v>90.574863183497826</v>
      </c>
    </row>
    <row r="473" spans="1:6" x14ac:dyDescent="0.3">
      <c r="A473" s="68" t="s">
        <v>6017</v>
      </c>
      <c r="B473" s="3">
        <v>21379000</v>
      </c>
      <c r="C473" s="3">
        <v>2015000</v>
      </c>
      <c r="D473" s="63">
        <v>9.4251368165021745</v>
      </c>
      <c r="E473" s="62">
        <v>19364000</v>
      </c>
      <c r="F473" s="63">
        <v>90.574863183497826</v>
      </c>
    </row>
    <row r="474" spans="1:6" x14ac:dyDescent="0.3">
      <c r="A474" s="67" t="s">
        <v>105</v>
      </c>
      <c r="B474" s="3">
        <v>1500000</v>
      </c>
      <c r="C474" s="3">
        <v>0</v>
      </c>
      <c r="D474" s="63">
        <v>0</v>
      </c>
      <c r="E474" s="62">
        <v>1500000</v>
      </c>
      <c r="F474" s="63">
        <v>100</v>
      </c>
    </row>
    <row r="475" spans="1:6" x14ac:dyDescent="0.3">
      <c r="A475" s="68" t="s">
        <v>5278</v>
      </c>
      <c r="B475" s="3">
        <v>1500000</v>
      </c>
      <c r="C475" s="3">
        <v>0</v>
      </c>
      <c r="D475" s="63">
        <v>0</v>
      </c>
      <c r="E475" s="62">
        <v>1500000</v>
      </c>
      <c r="F475" s="63">
        <v>100</v>
      </c>
    </row>
    <row r="476" spans="1:6" x14ac:dyDescent="0.3">
      <c r="A476" s="66" t="s">
        <v>1294</v>
      </c>
      <c r="B476" s="70">
        <v>64553000</v>
      </c>
      <c r="C476" s="70">
        <v>7960500</v>
      </c>
      <c r="D476" s="71">
        <v>12.331727417780739</v>
      </c>
      <c r="E476" s="69">
        <v>56592500</v>
      </c>
      <c r="F476" s="71">
        <v>87.668272582219259</v>
      </c>
    </row>
    <row r="477" spans="1:6" x14ac:dyDescent="0.3">
      <c r="A477" s="67" t="s">
        <v>732</v>
      </c>
      <c r="B477" s="3">
        <v>27750000</v>
      </c>
      <c r="C477" s="3">
        <v>4695500</v>
      </c>
      <c r="D477" s="63">
        <v>16.92072072072072</v>
      </c>
      <c r="E477" s="62">
        <v>23054500</v>
      </c>
      <c r="F477" s="63">
        <v>83.079279279279277</v>
      </c>
    </row>
    <row r="478" spans="1:6" x14ac:dyDescent="0.3">
      <c r="A478" s="68" t="s">
        <v>5336</v>
      </c>
      <c r="B478" s="3">
        <v>3750000</v>
      </c>
      <c r="C478" s="3">
        <v>748000</v>
      </c>
      <c r="D478" s="63">
        <v>19.946666666666665</v>
      </c>
      <c r="E478" s="62">
        <v>3002000</v>
      </c>
      <c r="F478" s="63">
        <v>80.053333333333327</v>
      </c>
    </row>
    <row r="479" spans="1:6" x14ac:dyDescent="0.3">
      <c r="A479" s="68" t="s">
        <v>6016</v>
      </c>
      <c r="B479" s="3">
        <v>9000000</v>
      </c>
      <c r="C479" s="3">
        <v>1497500</v>
      </c>
      <c r="D479" s="63">
        <v>16.638888888888889</v>
      </c>
      <c r="E479" s="62">
        <v>7502500</v>
      </c>
      <c r="F479" s="63">
        <v>83.361111111111114</v>
      </c>
    </row>
    <row r="480" spans="1:6" x14ac:dyDescent="0.3">
      <c r="A480" s="68" t="s">
        <v>5326</v>
      </c>
      <c r="B480" s="3">
        <v>9000000</v>
      </c>
      <c r="C480" s="3">
        <v>1450000</v>
      </c>
      <c r="D480" s="63">
        <v>16.111111111111111</v>
      </c>
      <c r="E480" s="62">
        <v>7550000</v>
      </c>
      <c r="F480" s="63">
        <v>83.888888888888886</v>
      </c>
    </row>
    <row r="481" spans="1:6" x14ac:dyDescent="0.3">
      <c r="A481" s="68" t="s">
        <v>5338</v>
      </c>
      <c r="B481" s="3">
        <v>6000000</v>
      </c>
      <c r="C481" s="3">
        <v>1000000</v>
      </c>
      <c r="D481" s="63">
        <v>16.666666666666664</v>
      </c>
      <c r="E481" s="62">
        <v>5000000</v>
      </c>
      <c r="F481" s="63">
        <v>83.333333333333343</v>
      </c>
    </row>
    <row r="482" spans="1:6" x14ac:dyDescent="0.3">
      <c r="A482" s="67" t="s">
        <v>735</v>
      </c>
      <c r="B482" s="3">
        <v>35003000</v>
      </c>
      <c r="C482" s="3">
        <v>3265000</v>
      </c>
      <c r="D482" s="63">
        <v>9.3277719052652621</v>
      </c>
      <c r="E482" s="62">
        <v>31738000</v>
      </c>
      <c r="F482" s="63">
        <v>90.672228094734749</v>
      </c>
    </row>
    <row r="483" spans="1:6" x14ac:dyDescent="0.3">
      <c r="A483" s="68" t="s">
        <v>6018</v>
      </c>
      <c r="B483" s="3">
        <v>35003000</v>
      </c>
      <c r="C483" s="3">
        <v>3265000</v>
      </c>
      <c r="D483" s="63">
        <v>9.3277719052652621</v>
      </c>
      <c r="E483" s="62">
        <v>31738000</v>
      </c>
      <c r="F483" s="63">
        <v>90.672228094734749</v>
      </c>
    </row>
    <row r="484" spans="1:6" x14ac:dyDescent="0.3">
      <c r="A484" s="67" t="s">
        <v>105</v>
      </c>
      <c r="B484" s="3">
        <v>1800000</v>
      </c>
      <c r="C484" s="3">
        <v>0</v>
      </c>
      <c r="D484" s="63">
        <v>0</v>
      </c>
      <c r="E484" s="62">
        <v>1800000</v>
      </c>
      <c r="F484" s="63">
        <v>100</v>
      </c>
    </row>
    <row r="485" spans="1:6" x14ac:dyDescent="0.3">
      <c r="A485" s="68" t="s">
        <v>5278</v>
      </c>
      <c r="B485" s="3">
        <v>1800000</v>
      </c>
      <c r="C485" s="3">
        <v>0</v>
      </c>
      <c r="D485" s="63">
        <v>0</v>
      </c>
      <c r="E485" s="62">
        <v>1800000</v>
      </c>
      <c r="F485" s="63">
        <v>100</v>
      </c>
    </row>
    <row r="486" spans="1:6" x14ac:dyDescent="0.3">
      <c r="A486" s="66" t="s">
        <v>1295</v>
      </c>
      <c r="B486" s="70">
        <v>150000000</v>
      </c>
      <c r="C486" s="70">
        <v>0</v>
      </c>
      <c r="D486" s="71">
        <v>0</v>
      </c>
      <c r="E486" s="69">
        <v>150000000</v>
      </c>
      <c r="F486" s="71">
        <v>100</v>
      </c>
    </row>
    <row r="487" spans="1:6" x14ac:dyDescent="0.3">
      <c r="A487" s="67" t="s">
        <v>732</v>
      </c>
      <c r="B487" s="3">
        <v>13000000</v>
      </c>
      <c r="C487" s="3">
        <v>0</v>
      </c>
      <c r="D487" s="63">
        <v>0</v>
      </c>
      <c r="E487" s="62">
        <v>13000000</v>
      </c>
      <c r="F487" s="63">
        <v>100</v>
      </c>
    </row>
    <row r="488" spans="1:6" x14ac:dyDescent="0.3">
      <c r="A488" s="68" t="s">
        <v>5336</v>
      </c>
      <c r="B488" s="3">
        <v>9000000</v>
      </c>
      <c r="C488" s="3">
        <v>0</v>
      </c>
      <c r="D488" s="63">
        <v>0</v>
      </c>
      <c r="E488" s="62">
        <v>9000000</v>
      </c>
      <c r="F488" s="63">
        <v>100</v>
      </c>
    </row>
    <row r="489" spans="1:6" x14ac:dyDescent="0.3">
      <c r="A489" s="68" t="s">
        <v>6016</v>
      </c>
      <c r="B489" s="3">
        <v>1500000</v>
      </c>
      <c r="C489" s="3">
        <v>0</v>
      </c>
      <c r="D489" s="63">
        <v>0</v>
      </c>
      <c r="E489" s="62">
        <v>1500000</v>
      </c>
      <c r="F489" s="63">
        <v>100</v>
      </c>
    </row>
    <row r="490" spans="1:6" x14ac:dyDescent="0.3">
      <c r="A490" s="68" t="s">
        <v>5326</v>
      </c>
      <c r="B490" s="3">
        <v>1500000</v>
      </c>
      <c r="C490" s="3">
        <v>0</v>
      </c>
      <c r="D490" s="63">
        <v>0</v>
      </c>
      <c r="E490" s="62">
        <v>1500000</v>
      </c>
      <c r="F490" s="63">
        <v>100</v>
      </c>
    </row>
    <row r="491" spans="1:6" x14ac:dyDescent="0.3">
      <c r="A491" s="68" t="s">
        <v>5338</v>
      </c>
      <c r="B491" s="3">
        <v>1000000</v>
      </c>
      <c r="C491" s="3">
        <v>0</v>
      </c>
      <c r="D491" s="63">
        <v>0</v>
      </c>
      <c r="E491" s="62">
        <v>1000000</v>
      </c>
      <c r="F491" s="63">
        <v>100</v>
      </c>
    </row>
    <row r="492" spans="1:6" x14ac:dyDescent="0.3">
      <c r="A492" s="67" t="s">
        <v>734</v>
      </c>
      <c r="B492" s="3">
        <v>10000000</v>
      </c>
      <c r="C492" s="3">
        <v>0</v>
      </c>
      <c r="D492" s="63">
        <v>0</v>
      </c>
      <c r="E492" s="62">
        <v>10000000</v>
      </c>
      <c r="F492" s="63">
        <v>100</v>
      </c>
    </row>
    <row r="493" spans="1:6" x14ac:dyDescent="0.3">
      <c r="A493" s="68" t="s">
        <v>5339</v>
      </c>
      <c r="B493" s="3">
        <v>10000000</v>
      </c>
      <c r="C493" s="3">
        <v>0</v>
      </c>
      <c r="D493" s="63">
        <v>0</v>
      </c>
      <c r="E493" s="62">
        <v>10000000</v>
      </c>
      <c r="F493" s="63">
        <v>100</v>
      </c>
    </row>
    <row r="494" spans="1:6" x14ac:dyDescent="0.3">
      <c r="A494" s="67" t="s">
        <v>735</v>
      </c>
      <c r="B494" s="3">
        <v>127000000</v>
      </c>
      <c r="C494" s="3">
        <v>0</v>
      </c>
      <c r="D494" s="63">
        <v>0</v>
      </c>
      <c r="E494" s="62">
        <v>127000000</v>
      </c>
      <c r="F494" s="63">
        <v>100</v>
      </c>
    </row>
    <row r="495" spans="1:6" x14ac:dyDescent="0.3">
      <c r="A495" s="68" t="s">
        <v>6019</v>
      </c>
      <c r="B495" s="3">
        <v>127000000</v>
      </c>
      <c r="C495" s="3">
        <v>0</v>
      </c>
      <c r="D495" s="63">
        <v>0</v>
      </c>
      <c r="E495" s="62">
        <v>127000000</v>
      </c>
      <c r="F495" s="63">
        <v>100</v>
      </c>
    </row>
    <row r="496" spans="1:6" x14ac:dyDescent="0.3">
      <c r="A496" s="66" t="s">
        <v>767</v>
      </c>
      <c r="B496" s="70">
        <v>78803000</v>
      </c>
      <c r="C496" s="70">
        <v>1440000</v>
      </c>
      <c r="D496" s="71">
        <v>1.8273415986701014</v>
      </c>
      <c r="E496" s="69">
        <v>77363000</v>
      </c>
      <c r="F496" s="71">
        <v>98.172658401329898</v>
      </c>
    </row>
    <row r="497" spans="1:6" x14ac:dyDescent="0.3">
      <c r="A497" s="67" t="s">
        <v>732</v>
      </c>
      <c r="B497" s="3">
        <v>15500000</v>
      </c>
      <c r="C497" s="3">
        <v>0</v>
      </c>
      <c r="D497" s="63">
        <v>0</v>
      </c>
      <c r="E497" s="62">
        <v>15500000</v>
      </c>
      <c r="F497" s="63">
        <v>100</v>
      </c>
    </row>
    <row r="498" spans="1:6" x14ac:dyDescent="0.3">
      <c r="A498" s="68" t="s">
        <v>5336</v>
      </c>
      <c r="B498" s="3">
        <v>7500000</v>
      </c>
      <c r="C498" s="3">
        <v>0</v>
      </c>
      <c r="D498" s="63">
        <v>0</v>
      </c>
      <c r="E498" s="62">
        <v>7500000</v>
      </c>
      <c r="F498" s="63">
        <v>100</v>
      </c>
    </row>
    <row r="499" spans="1:6" x14ac:dyDescent="0.3">
      <c r="A499" s="68" t="s">
        <v>6016</v>
      </c>
      <c r="B499" s="3">
        <v>3000000</v>
      </c>
      <c r="C499" s="3">
        <v>0</v>
      </c>
      <c r="D499" s="63">
        <v>0</v>
      </c>
      <c r="E499" s="62">
        <v>3000000</v>
      </c>
      <c r="F499" s="63">
        <v>100</v>
      </c>
    </row>
    <row r="500" spans="1:6" x14ac:dyDescent="0.3">
      <c r="A500" s="68" t="s">
        <v>5326</v>
      </c>
      <c r="B500" s="3">
        <v>3000000</v>
      </c>
      <c r="C500" s="3">
        <v>0</v>
      </c>
      <c r="D500" s="63">
        <v>0</v>
      </c>
      <c r="E500" s="62">
        <v>3000000</v>
      </c>
      <c r="F500" s="63">
        <v>100</v>
      </c>
    </row>
    <row r="501" spans="1:6" x14ac:dyDescent="0.3">
      <c r="A501" s="68" t="s">
        <v>5338</v>
      </c>
      <c r="B501" s="3">
        <v>2000000</v>
      </c>
      <c r="C501" s="3">
        <v>0</v>
      </c>
      <c r="D501" s="63">
        <v>0</v>
      </c>
      <c r="E501" s="62">
        <v>2000000</v>
      </c>
      <c r="F501" s="63">
        <v>100</v>
      </c>
    </row>
    <row r="502" spans="1:6" x14ac:dyDescent="0.3">
      <c r="A502" s="67" t="s">
        <v>734</v>
      </c>
      <c r="B502" s="3">
        <v>20000000</v>
      </c>
      <c r="C502" s="3">
        <v>0</v>
      </c>
      <c r="D502" s="63">
        <v>0</v>
      </c>
      <c r="E502" s="62">
        <v>20000000</v>
      </c>
      <c r="F502" s="63">
        <v>100</v>
      </c>
    </row>
    <row r="503" spans="1:6" x14ac:dyDescent="0.3">
      <c r="A503" s="68" t="s">
        <v>5339</v>
      </c>
      <c r="B503" s="3">
        <v>20000000</v>
      </c>
      <c r="C503" s="3">
        <v>0</v>
      </c>
      <c r="D503" s="63">
        <v>0</v>
      </c>
      <c r="E503" s="62">
        <v>20000000</v>
      </c>
      <c r="F503" s="63">
        <v>100</v>
      </c>
    </row>
    <row r="504" spans="1:6" x14ac:dyDescent="0.3">
      <c r="A504" s="67" t="s">
        <v>735</v>
      </c>
      <c r="B504" s="3">
        <v>43303000</v>
      </c>
      <c r="C504" s="3">
        <v>1440000</v>
      </c>
      <c r="D504" s="63">
        <v>3.325404706371383</v>
      </c>
      <c r="E504" s="62">
        <v>41863000</v>
      </c>
      <c r="F504" s="63">
        <v>96.674595293628613</v>
      </c>
    </row>
    <row r="505" spans="1:6" x14ac:dyDescent="0.3">
      <c r="A505" s="68" t="s">
        <v>6020</v>
      </c>
      <c r="B505" s="3">
        <v>43303000</v>
      </c>
      <c r="C505" s="3">
        <v>1440000</v>
      </c>
      <c r="D505" s="63">
        <v>3.325404706371383</v>
      </c>
      <c r="E505" s="62">
        <v>41863000</v>
      </c>
      <c r="F505" s="63">
        <v>96.674595293628613</v>
      </c>
    </row>
    <row r="506" spans="1:6" x14ac:dyDescent="0.3">
      <c r="A506" s="81" t="s">
        <v>753</v>
      </c>
      <c r="B506" s="85">
        <v>8500000000</v>
      </c>
      <c r="C506" s="85">
        <v>0</v>
      </c>
      <c r="D506" s="86">
        <v>0</v>
      </c>
      <c r="E506" s="103">
        <v>8500000000</v>
      </c>
      <c r="F506" s="86">
        <v>100</v>
      </c>
    </row>
    <row r="507" spans="1:6" x14ac:dyDescent="0.3">
      <c r="A507" s="89" t="s">
        <v>933</v>
      </c>
      <c r="B507" s="87">
        <v>8500000000</v>
      </c>
      <c r="C507" s="87">
        <v>0</v>
      </c>
      <c r="D507" s="88">
        <v>0</v>
      </c>
      <c r="E507" s="107">
        <v>8500000000</v>
      </c>
      <c r="F507" s="88">
        <v>100</v>
      </c>
    </row>
    <row r="508" spans="1:6" x14ac:dyDescent="0.3">
      <c r="A508" s="82" t="s">
        <v>791</v>
      </c>
      <c r="B508" s="90">
        <v>8500000000</v>
      </c>
      <c r="C508" s="90">
        <v>0</v>
      </c>
      <c r="D508" s="91">
        <v>0</v>
      </c>
      <c r="E508" s="108">
        <v>8500000000</v>
      </c>
      <c r="F508" s="91">
        <v>100</v>
      </c>
    </row>
    <row r="509" spans="1:6" x14ac:dyDescent="0.3">
      <c r="A509" s="65" t="s">
        <v>792</v>
      </c>
      <c r="B509" s="92">
        <v>8408830000</v>
      </c>
      <c r="C509" s="92">
        <v>0</v>
      </c>
      <c r="D509" s="93">
        <v>0</v>
      </c>
      <c r="E509" s="109">
        <v>8408830000</v>
      </c>
      <c r="F509" s="93">
        <v>100</v>
      </c>
    </row>
    <row r="510" spans="1:6" x14ac:dyDescent="0.3">
      <c r="A510" s="66" t="s">
        <v>934</v>
      </c>
      <c r="B510" s="70">
        <v>2523377000</v>
      </c>
      <c r="C510" s="70">
        <v>0</v>
      </c>
      <c r="D510" s="71">
        <v>0</v>
      </c>
      <c r="E510" s="69">
        <v>2523377000</v>
      </c>
      <c r="F510" s="71">
        <v>100</v>
      </c>
    </row>
    <row r="511" spans="1:6" x14ac:dyDescent="0.3">
      <c r="A511" s="67" t="s">
        <v>732</v>
      </c>
      <c r="B511" s="3">
        <v>129600000</v>
      </c>
      <c r="C511" s="3">
        <v>0</v>
      </c>
      <c r="D511" s="63">
        <v>0</v>
      </c>
      <c r="E511" s="62">
        <v>129600000</v>
      </c>
      <c r="F511" s="63">
        <v>100</v>
      </c>
    </row>
    <row r="512" spans="1:6" x14ac:dyDescent="0.3">
      <c r="A512" s="68" t="s">
        <v>5336</v>
      </c>
      <c r="B512" s="3">
        <v>28000000</v>
      </c>
      <c r="C512" s="3">
        <v>0</v>
      </c>
      <c r="D512" s="63">
        <v>0</v>
      </c>
      <c r="E512" s="62">
        <v>28000000</v>
      </c>
      <c r="F512" s="63">
        <v>100</v>
      </c>
    </row>
    <row r="513" spans="1:6" x14ac:dyDescent="0.3">
      <c r="A513" s="68" t="s">
        <v>5337</v>
      </c>
      <c r="B513" s="3">
        <v>12000000</v>
      </c>
      <c r="C513" s="3">
        <v>0</v>
      </c>
      <c r="D513" s="63">
        <v>0</v>
      </c>
      <c r="E513" s="62">
        <v>12000000</v>
      </c>
      <c r="F513" s="63">
        <v>100</v>
      </c>
    </row>
    <row r="514" spans="1:6" x14ac:dyDescent="0.3">
      <c r="A514" s="68" t="s">
        <v>5326</v>
      </c>
      <c r="B514" s="3">
        <v>12000000</v>
      </c>
      <c r="C514" s="3">
        <v>0</v>
      </c>
      <c r="D514" s="63">
        <v>0</v>
      </c>
      <c r="E514" s="62">
        <v>12000000</v>
      </c>
      <c r="F514" s="63">
        <v>100</v>
      </c>
    </row>
    <row r="515" spans="1:6" x14ac:dyDescent="0.3">
      <c r="A515" s="68" t="s">
        <v>5338</v>
      </c>
      <c r="B515" s="3">
        <v>8000000</v>
      </c>
      <c r="C515" s="3">
        <v>0</v>
      </c>
      <c r="D515" s="63">
        <v>0</v>
      </c>
      <c r="E515" s="62">
        <v>8000000</v>
      </c>
      <c r="F515" s="63">
        <v>100</v>
      </c>
    </row>
    <row r="516" spans="1:6" x14ac:dyDescent="0.3">
      <c r="A516" s="68" t="s">
        <v>6032</v>
      </c>
      <c r="B516" s="3">
        <v>33600000</v>
      </c>
      <c r="C516" s="3">
        <v>0</v>
      </c>
      <c r="D516" s="63">
        <v>0</v>
      </c>
      <c r="E516" s="62">
        <v>33600000</v>
      </c>
      <c r="F516" s="63">
        <v>100</v>
      </c>
    </row>
    <row r="517" spans="1:6" x14ac:dyDescent="0.3">
      <c r="A517" s="68" t="s">
        <v>6033</v>
      </c>
      <c r="B517" s="3">
        <v>36000000</v>
      </c>
      <c r="C517" s="3">
        <v>0</v>
      </c>
      <c r="D517" s="63">
        <v>0</v>
      </c>
      <c r="E517" s="62">
        <v>36000000</v>
      </c>
      <c r="F517" s="63">
        <v>100</v>
      </c>
    </row>
    <row r="518" spans="1:6" x14ac:dyDescent="0.3">
      <c r="A518" s="67" t="s">
        <v>744</v>
      </c>
      <c r="B518" s="3">
        <v>2072227000</v>
      </c>
      <c r="C518" s="3">
        <v>0</v>
      </c>
      <c r="D518" s="63">
        <v>0</v>
      </c>
      <c r="E518" s="62">
        <v>2072227000</v>
      </c>
      <c r="F518" s="63">
        <v>100</v>
      </c>
    </row>
    <row r="519" spans="1:6" x14ac:dyDescent="0.3">
      <c r="A519" s="68" t="s">
        <v>6034</v>
      </c>
      <c r="B519" s="3">
        <v>2071977000</v>
      </c>
      <c r="C519" s="3">
        <v>0</v>
      </c>
      <c r="D519" s="63">
        <v>0</v>
      </c>
      <c r="E519" s="62">
        <v>2071977000</v>
      </c>
      <c r="F519" s="63">
        <v>100</v>
      </c>
    </row>
    <row r="520" spans="1:6" x14ac:dyDescent="0.3">
      <c r="A520" s="68" t="s">
        <v>6035</v>
      </c>
      <c r="B520" s="3">
        <v>250000</v>
      </c>
      <c r="C520" s="3">
        <v>0</v>
      </c>
      <c r="D520" s="63">
        <v>0</v>
      </c>
      <c r="E520" s="62">
        <v>250000</v>
      </c>
      <c r="F520" s="63">
        <v>100</v>
      </c>
    </row>
    <row r="521" spans="1:6" x14ac:dyDescent="0.3">
      <c r="A521" s="67" t="s">
        <v>734</v>
      </c>
      <c r="B521" s="3">
        <v>10000000</v>
      </c>
      <c r="C521" s="3">
        <v>0</v>
      </c>
      <c r="D521" s="63">
        <v>0</v>
      </c>
      <c r="E521" s="62">
        <v>10000000</v>
      </c>
      <c r="F521" s="63">
        <v>100</v>
      </c>
    </row>
    <row r="522" spans="1:6" x14ac:dyDescent="0.3">
      <c r="A522" s="68" t="s">
        <v>5339</v>
      </c>
      <c r="B522" s="3">
        <v>10000000</v>
      </c>
      <c r="C522" s="3">
        <v>0</v>
      </c>
      <c r="D522" s="63">
        <v>0</v>
      </c>
      <c r="E522" s="62">
        <v>10000000</v>
      </c>
      <c r="F522" s="63">
        <v>100</v>
      </c>
    </row>
    <row r="523" spans="1:6" x14ac:dyDescent="0.3">
      <c r="A523" s="67" t="s">
        <v>793</v>
      </c>
      <c r="B523" s="3">
        <v>76950000</v>
      </c>
      <c r="C523" s="3">
        <v>0</v>
      </c>
      <c r="D523" s="63">
        <v>0</v>
      </c>
      <c r="E523" s="62">
        <v>76950000</v>
      </c>
      <c r="F523" s="63">
        <v>100</v>
      </c>
    </row>
    <row r="524" spans="1:6" x14ac:dyDescent="0.3">
      <c r="A524" s="68" t="s">
        <v>6036</v>
      </c>
      <c r="B524" s="3">
        <v>76950000</v>
      </c>
      <c r="C524" s="3">
        <v>0</v>
      </c>
      <c r="D524" s="63">
        <v>0</v>
      </c>
      <c r="E524" s="62">
        <v>76950000</v>
      </c>
      <c r="F524" s="63">
        <v>100</v>
      </c>
    </row>
    <row r="525" spans="1:6" x14ac:dyDescent="0.3">
      <c r="A525" s="67" t="s">
        <v>735</v>
      </c>
      <c r="B525" s="3">
        <v>234600000</v>
      </c>
      <c r="C525" s="3">
        <v>0</v>
      </c>
      <c r="D525" s="63">
        <v>0</v>
      </c>
      <c r="E525" s="62">
        <v>234600000</v>
      </c>
      <c r="F525" s="63">
        <v>100</v>
      </c>
    </row>
    <row r="526" spans="1:6" x14ac:dyDescent="0.3">
      <c r="A526" s="68" t="s">
        <v>6037</v>
      </c>
      <c r="B526" s="3">
        <v>110000000</v>
      </c>
      <c r="C526" s="3">
        <v>0</v>
      </c>
      <c r="D526" s="63">
        <v>0</v>
      </c>
      <c r="E526" s="62">
        <v>110000000</v>
      </c>
      <c r="F526" s="63">
        <v>100</v>
      </c>
    </row>
    <row r="527" spans="1:6" x14ac:dyDescent="0.3">
      <c r="A527" s="68" t="s">
        <v>6038</v>
      </c>
      <c r="B527" s="3">
        <v>124600000</v>
      </c>
      <c r="C527" s="3">
        <v>0</v>
      </c>
      <c r="D527" s="63">
        <v>0</v>
      </c>
      <c r="E527" s="62">
        <v>124600000</v>
      </c>
      <c r="F527" s="63">
        <v>100</v>
      </c>
    </row>
    <row r="528" spans="1:6" x14ac:dyDescent="0.3">
      <c r="A528" s="66" t="s">
        <v>794</v>
      </c>
      <c r="B528" s="70">
        <v>5699412000</v>
      </c>
      <c r="C528" s="70">
        <v>0</v>
      </c>
      <c r="D528" s="71">
        <v>0</v>
      </c>
      <c r="E528" s="69">
        <v>5699412000</v>
      </c>
      <c r="F528" s="71">
        <v>100</v>
      </c>
    </row>
    <row r="529" spans="1:6" x14ac:dyDescent="0.3">
      <c r="A529" s="67" t="s">
        <v>732</v>
      </c>
      <c r="B529" s="3">
        <v>64620000</v>
      </c>
      <c r="C529" s="3">
        <v>0</v>
      </c>
      <c r="D529" s="63">
        <v>0</v>
      </c>
      <c r="E529" s="62">
        <v>64620000</v>
      </c>
      <c r="F529" s="63">
        <v>100</v>
      </c>
    </row>
    <row r="530" spans="1:6" x14ac:dyDescent="0.3">
      <c r="A530" s="68" t="s">
        <v>5336</v>
      </c>
      <c r="B530" s="3">
        <v>7000000</v>
      </c>
      <c r="C530" s="3">
        <v>0</v>
      </c>
      <c r="D530" s="63">
        <v>0</v>
      </c>
      <c r="E530" s="62">
        <v>7000000</v>
      </c>
      <c r="F530" s="63">
        <v>100</v>
      </c>
    </row>
    <row r="531" spans="1:6" x14ac:dyDescent="0.3">
      <c r="A531" s="68" t="s">
        <v>5337</v>
      </c>
      <c r="B531" s="3">
        <v>12000000</v>
      </c>
      <c r="C531" s="3">
        <v>0</v>
      </c>
      <c r="D531" s="63">
        <v>0</v>
      </c>
      <c r="E531" s="62">
        <v>12000000</v>
      </c>
      <c r="F531" s="63">
        <v>100</v>
      </c>
    </row>
    <row r="532" spans="1:6" x14ac:dyDescent="0.3">
      <c r="A532" s="68" t="s">
        <v>5326</v>
      </c>
      <c r="B532" s="3">
        <v>12000000</v>
      </c>
      <c r="C532" s="3">
        <v>0</v>
      </c>
      <c r="D532" s="63">
        <v>0</v>
      </c>
      <c r="E532" s="62">
        <v>12000000</v>
      </c>
      <c r="F532" s="63">
        <v>100</v>
      </c>
    </row>
    <row r="533" spans="1:6" x14ac:dyDescent="0.3">
      <c r="A533" s="68" t="s">
        <v>5338</v>
      </c>
      <c r="B533" s="3">
        <v>8000000</v>
      </c>
      <c r="C533" s="3">
        <v>0</v>
      </c>
      <c r="D533" s="63">
        <v>0</v>
      </c>
      <c r="E533" s="62">
        <v>8000000</v>
      </c>
      <c r="F533" s="63">
        <v>100</v>
      </c>
    </row>
    <row r="534" spans="1:6" x14ac:dyDescent="0.3">
      <c r="A534" s="68" t="s">
        <v>5880</v>
      </c>
      <c r="B534" s="3">
        <v>10500000</v>
      </c>
      <c r="C534" s="3">
        <v>0</v>
      </c>
      <c r="D534" s="63">
        <v>0</v>
      </c>
      <c r="E534" s="62">
        <v>10500000</v>
      </c>
      <c r="F534" s="63">
        <v>100</v>
      </c>
    </row>
    <row r="535" spans="1:6" x14ac:dyDescent="0.3">
      <c r="A535" s="68" t="s">
        <v>5881</v>
      </c>
      <c r="B535" s="3">
        <v>15120000</v>
      </c>
      <c r="C535" s="3">
        <v>0</v>
      </c>
      <c r="D535" s="63">
        <v>0</v>
      </c>
      <c r="E535" s="62">
        <v>15120000</v>
      </c>
      <c r="F535" s="63">
        <v>100</v>
      </c>
    </row>
    <row r="536" spans="1:6" x14ac:dyDescent="0.3">
      <c r="A536" s="67" t="s">
        <v>744</v>
      </c>
      <c r="B536" s="3">
        <v>5257592000</v>
      </c>
      <c r="C536" s="3">
        <v>0</v>
      </c>
      <c r="D536" s="63">
        <v>0</v>
      </c>
      <c r="E536" s="62">
        <v>5257592000</v>
      </c>
      <c r="F536" s="63">
        <v>100</v>
      </c>
    </row>
    <row r="537" spans="1:6" x14ac:dyDescent="0.3">
      <c r="A537" s="68" t="s">
        <v>6034</v>
      </c>
      <c r="B537" s="3">
        <v>5256842000</v>
      </c>
      <c r="C537" s="3">
        <v>0</v>
      </c>
      <c r="D537" s="63">
        <v>0</v>
      </c>
      <c r="E537" s="62">
        <v>5256842000</v>
      </c>
      <c r="F537" s="63">
        <v>100</v>
      </c>
    </row>
    <row r="538" spans="1:6" x14ac:dyDescent="0.3">
      <c r="A538" s="68" t="s">
        <v>6035</v>
      </c>
      <c r="B538" s="3">
        <v>750000</v>
      </c>
      <c r="C538" s="3">
        <v>0</v>
      </c>
      <c r="D538" s="63">
        <v>0</v>
      </c>
      <c r="E538" s="62">
        <v>750000</v>
      </c>
      <c r="F538" s="63">
        <v>100</v>
      </c>
    </row>
    <row r="539" spans="1:6" x14ac:dyDescent="0.3">
      <c r="A539" s="67" t="s">
        <v>734</v>
      </c>
      <c r="B539" s="3">
        <v>20000000</v>
      </c>
      <c r="C539" s="3">
        <v>0</v>
      </c>
      <c r="D539" s="63">
        <v>0</v>
      </c>
      <c r="E539" s="62">
        <v>20000000</v>
      </c>
      <c r="F539" s="63">
        <v>100</v>
      </c>
    </row>
    <row r="540" spans="1:6" x14ac:dyDescent="0.3">
      <c r="A540" s="68" t="s">
        <v>5339</v>
      </c>
      <c r="B540" s="3">
        <v>20000000</v>
      </c>
      <c r="C540" s="3">
        <v>0</v>
      </c>
      <c r="D540" s="63">
        <v>0</v>
      </c>
      <c r="E540" s="62">
        <v>20000000</v>
      </c>
      <c r="F540" s="63">
        <v>100</v>
      </c>
    </row>
    <row r="541" spans="1:6" x14ac:dyDescent="0.3">
      <c r="A541" s="67" t="s">
        <v>735</v>
      </c>
      <c r="B541" s="3">
        <v>152000000</v>
      </c>
      <c r="C541" s="3">
        <v>0</v>
      </c>
      <c r="D541" s="63">
        <v>0</v>
      </c>
      <c r="E541" s="62">
        <v>152000000</v>
      </c>
      <c r="F541" s="63">
        <v>100</v>
      </c>
    </row>
    <row r="542" spans="1:6" x14ac:dyDescent="0.3">
      <c r="A542" s="68" t="s">
        <v>6037</v>
      </c>
      <c r="B542" s="3">
        <v>110000000</v>
      </c>
      <c r="C542" s="3">
        <v>0</v>
      </c>
      <c r="D542" s="63">
        <v>0</v>
      </c>
      <c r="E542" s="62">
        <v>110000000</v>
      </c>
      <c r="F542" s="63">
        <v>100</v>
      </c>
    </row>
    <row r="543" spans="1:6" x14ac:dyDescent="0.3">
      <c r="A543" s="68" t="s">
        <v>6038</v>
      </c>
      <c r="B543" s="3">
        <v>42000000</v>
      </c>
      <c r="C543" s="3">
        <v>0</v>
      </c>
      <c r="D543" s="63">
        <v>0</v>
      </c>
      <c r="E543" s="62">
        <v>42000000</v>
      </c>
      <c r="F543" s="63">
        <v>100</v>
      </c>
    </row>
    <row r="544" spans="1:6" x14ac:dyDescent="0.3">
      <c r="A544" s="67" t="s">
        <v>892</v>
      </c>
      <c r="B544" s="3">
        <v>205200000</v>
      </c>
      <c r="C544" s="3">
        <v>0</v>
      </c>
      <c r="D544" s="63">
        <v>0</v>
      </c>
      <c r="E544" s="62">
        <v>205200000</v>
      </c>
      <c r="F544" s="63">
        <v>100</v>
      </c>
    </row>
    <row r="545" spans="1:6" x14ac:dyDescent="0.3">
      <c r="A545" s="68" t="s">
        <v>6039</v>
      </c>
      <c r="B545" s="3">
        <v>91800000</v>
      </c>
      <c r="C545" s="3">
        <v>0</v>
      </c>
      <c r="D545" s="63">
        <v>0</v>
      </c>
      <c r="E545" s="62">
        <v>91800000</v>
      </c>
      <c r="F545" s="63">
        <v>100</v>
      </c>
    </row>
    <row r="546" spans="1:6" x14ac:dyDescent="0.3">
      <c r="A546" s="68" t="s">
        <v>6040</v>
      </c>
      <c r="B546" s="3">
        <v>24300000</v>
      </c>
      <c r="C546" s="3">
        <v>0</v>
      </c>
      <c r="D546" s="63">
        <v>0</v>
      </c>
      <c r="E546" s="62">
        <v>24300000</v>
      </c>
      <c r="F546" s="63">
        <v>100</v>
      </c>
    </row>
    <row r="547" spans="1:6" x14ac:dyDescent="0.3">
      <c r="A547" s="68" t="s">
        <v>6041</v>
      </c>
      <c r="B547" s="3">
        <v>89100000</v>
      </c>
      <c r="C547" s="3">
        <v>0</v>
      </c>
      <c r="D547" s="63">
        <v>0</v>
      </c>
      <c r="E547" s="62">
        <v>89100000</v>
      </c>
      <c r="F547" s="63">
        <v>100</v>
      </c>
    </row>
    <row r="548" spans="1:6" x14ac:dyDescent="0.3">
      <c r="A548" s="66" t="s">
        <v>795</v>
      </c>
      <c r="B548" s="70">
        <v>186041000</v>
      </c>
      <c r="C548" s="70">
        <v>0</v>
      </c>
      <c r="D548" s="71">
        <v>0</v>
      </c>
      <c r="E548" s="69">
        <v>186041000</v>
      </c>
      <c r="F548" s="71">
        <v>100</v>
      </c>
    </row>
    <row r="549" spans="1:6" x14ac:dyDescent="0.3">
      <c r="A549" s="67" t="s">
        <v>732</v>
      </c>
      <c r="B549" s="3">
        <v>24000000</v>
      </c>
      <c r="C549" s="3">
        <v>0</v>
      </c>
      <c r="D549" s="63">
        <v>0</v>
      </c>
      <c r="E549" s="62">
        <v>24000000</v>
      </c>
      <c r="F549" s="63">
        <v>100</v>
      </c>
    </row>
    <row r="550" spans="1:6" x14ac:dyDescent="0.3">
      <c r="A550" s="68" t="s">
        <v>5497</v>
      </c>
      <c r="B550" s="3">
        <v>9000000</v>
      </c>
      <c r="C550" s="3">
        <v>0</v>
      </c>
      <c r="D550" s="63">
        <v>0</v>
      </c>
      <c r="E550" s="62">
        <v>9000000</v>
      </c>
      <c r="F550" s="63">
        <v>100</v>
      </c>
    </row>
    <row r="551" spans="1:6" x14ac:dyDescent="0.3">
      <c r="A551" s="68" t="s">
        <v>5258</v>
      </c>
      <c r="B551" s="3">
        <v>9000000</v>
      </c>
      <c r="C551" s="3">
        <v>0</v>
      </c>
      <c r="D551" s="63">
        <v>0</v>
      </c>
      <c r="E551" s="62">
        <v>9000000</v>
      </c>
      <c r="F551" s="63">
        <v>100</v>
      </c>
    </row>
    <row r="552" spans="1:6" x14ac:dyDescent="0.3">
      <c r="A552" s="68" t="s">
        <v>931</v>
      </c>
      <c r="B552" s="3">
        <v>6000000</v>
      </c>
      <c r="C552" s="3">
        <v>0</v>
      </c>
      <c r="D552" s="63">
        <v>0</v>
      </c>
      <c r="E552" s="62">
        <v>6000000</v>
      </c>
      <c r="F552" s="63">
        <v>100</v>
      </c>
    </row>
    <row r="553" spans="1:6" x14ac:dyDescent="0.3">
      <c r="A553" s="67" t="s">
        <v>744</v>
      </c>
      <c r="B553" s="3">
        <v>20000000</v>
      </c>
      <c r="C553" s="3">
        <v>0</v>
      </c>
      <c r="D553" s="63">
        <v>0</v>
      </c>
      <c r="E553" s="62">
        <v>20000000</v>
      </c>
      <c r="F553" s="63">
        <v>100</v>
      </c>
    </row>
    <row r="554" spans="1:6" x14ac:dyDescent="0.3">
      <c r="A554" s="68" t="s">
        <v>6042</v>
      </c>
      <c r="B554" s="3">
        <v>20000000</v>
      </c>
      <c r="C554" s="3">
        <v>0</v>
      </c>
      <c r="D554" s="63">
        <v>0</v>
      </c>
      <c r="E554" s="62">
        <v>20000000</v>
      </c>
      <c r="F554" s="63">
        <v>100</v>
      </c>
    </row>
    <row r="555" spans="1:6" x14ac:dyDescent="0.3">
      <c r="A555" s="67" t="s">
        <v>796</v>
      </c>
      <c r="B555" s="3">
        <v>142041000</v>
      </c>
      <c r="C555" s="3">
        <v>0</v>
      </c>
      <c r="D555" s="63">
        <v>0</v>
      </c>
      <c r="E555" s="62">
        <v>142041000</v>
      </c>
      <c r="F555" s="63">
        <v>100</v>
      </c>
    </row>
    <row r="556" spans="1:6" x14ac:dyDescent="0.3">
      <c r="A556" s="68" t="s">
        <v>6043</v>
      </c>
      <c r="B556" s="3">
        <v>142041000</v>
      </c>
      <c r="C556" s="3">
        <v>0</v>
      </c>
      <c r="D556" s="63">
        <v>0</v>
      </c>
      <c r="E556" s="62">
        <v>142041000</v>
      </c>
      <c r="F556" s="63">
        <v>100</v>
      </c>
    </row>
    <row r="557" spans="1:6" x14ac:dyDescent="0.3">
      <c r="A557" s="65" t="s">
        <v>805</v>
      </c>
      <c r="B557" s="92">
        <v>91170000</v>
      </c>
      <c r="C557" s="92">
        <v>0</v>
      </c>
      <c r="D557" s="93">
        <v>0</v>
      </c>
      <c r="E557" s="109">
        <v>91170000</v>
      </c>
      <c r="F557" s="93">
        <v>100</v>
      </c>
    </row>
    <row r="558" spans="1:6" x14ac:dyDescent="0.3">
      <c r="A558" s="66" t="s">
        <v>806</v>
      </c>
      <c r="B558" s="70">
        <v>91170000</v>
      </c>
      <c r="C558" s="70">
        <v>0</v>
      </c>
      <c r="D558" s="71">
        <v>0</v>
      </c>
      <c r="E558" s="69">
        <v>91170000</v>
      </c>
      <c r="F558" s="71">
        <v>100</v>
      </c>
    </row>
    <row r="559" spans="1:6" x14ac:dyDescent="0.3">
      <c r="A559" s="67" t="s">
        <v>732</v>
      </c>
      <c r="B559" s="3">
        <v>39000000</v>
      </c>
      <c r="C559" s="3">
        <v>0</v>
      </c>
      <c r="D559" s="63">
        <v>0</v>
      </c>
      <c r="E559" s="62">
        <v>39000000</v>
      </c>
      <c r="F559" s="63">
        <v>100</v>
      </c>
    </row>
    <row r="560" spans="1:6" x14ac:dyDescent="0.3">
      <c r="A560" s="68" t="s">
        <v>5336</v>
      </c>
      <c r="B560" s="3">
        <v>7000000</v>
      </c>
      <c r="C560" s="3">
        <v>0</v>
      </c>
      <c r="D560" s="63">
        <v>0</v>
      </c>
      <c r="E560" s="62">
        <v>7000000</v>
      </c>
      <c r="F560" s="63">
        <v>100</v>
      </c>
    </row>
    <row r="561" spans="1:6" x14ac:dyDescent="0.3">
      <c r="A561" s="68" t="s">
        <v>5337</v>
      </c>
      <c r="B561" s="3">
        <v>12000000</v>
      </c>
      <c r="C561" s="3">
        <v>0</v>
      </c>
      <c r="D561" s="63">
        <v>0</v>
      </c>
      <c r="E561" s="62">
        <v>12000000</v>
      </c>
      <c r="F561" s="63">
        <v>100</v>
      </c>
    </row>
    <row r="562" spans="1:6" x14ac:dyDescent="0.3">
      <c r="A562" s="68" t="s">
        <v>5326</v>
      </c>
      <c r="B562" s="3">
        <v>12000000</v>
      </c>
      <c r="C562" s="3">
        <v>0</v>
      </c>
      <c r="D562" s="63">
        <v>0</v>
      </c>
      <c r="E562" s="62">
        <v>12000000</v>
      </c>
      <c r="F562" s="63">
        <v>100</v>
      </c>
    </row>
    <row r="563" spans="1:6" x14ac:dyDescent="0.3">
      <c r="A563" s="68" t="s">
        <v>5338</v>
      </c>
      <c r="B563" s="3">
        <v>8000000</v>
      </c>
      <c r="C563" s="3">
        <v>0</v>
      </c>
      <c r="D563" s="63">
        <v>0</v>
      </c>
      <c r="E563" s="62">
        <v>8000000</v>
      </c>
      <c r="F563" s="63">
        <v>100</v>
      </c>
    </row>
    <row r="564" spans="1:6" x14ac:dyDescent="0.3">
      <c r="A564" s="67" t="s">
        <v>735</v>
      </c>
      <c r="B564" s="3">
        <v>52170000</v>
      </c>
      <c r="C564" s="3">
        <v>0</v>
      </c>
      <c r="D564" s="63">
        <v>0</v>
      </c>
      <c r="E564" s="62">
        <v>52170000</v>
      </c>
      <c r="F564" s="63">
        <v>100</v>
      </c>
    </row>
    <row r="565" spans="1:6" x14ac:dyDescent="0.3">
      <c r="A565" s="68" t="s">
        <v>6044</v>
      </c>
      <c r="B565" s="3">
        <v>52170000</v>
      </c>
      <c r="C565" s="3">
        <v>0</v>
      </c>
      <c r="D565" s="63">
        <v>0</v>
      </c>
      <c r="E565" s="62">
        <v>52170000</v>
      </c>
      <c r="F565" s="63">
        <v>100</v>
      </c>
    </row>
    <row r="566" spans="1:6" x14ac:dyDescent="0.3">
      <c r="A566" s="6" t="s">
        <v>810</v>
      </c>
      <c r="B566" s="3">
        <v>23288180000</v>
      </c>
      <c r="C566" s="3">
        <v>887519648</v>
      </c>
      <c r="D566" s="63">
        <v>3.8110305227802259</v>
      </c>
      <c r="E566" s="62">
        <v>22400660352</v>
      </c>
      <c r="F566" s="63">
        <v>96.188969477219771</v>
      </c>
    </row>
  </sheetData>
  <printOptions horizontalCentered="1"/>
  <pageMargins left="0.70866141732283472" right="0.39370078740157483" top="0.39370078740157483" bottom="0.59055118110236227" header="0.31496062992125984" footer="0.31496062992125984"/>
  <pageSetup paperSize="9" scale="66" fitToHeight="0" orientation="portrait" horizontalDpi="0" verticalDpi="0" r:id="rId2"/>
  <headerFooter>
    <oddFooter>&amp;RHal &amp;P dari &amp;N</oddFooter>
  </headerFooter>
  <drawing r:id="rId3"/>
  <legacy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576C-D645-4449-B1DD-C2F7A004F4CD}">
  <sheetPr codeName="Sheet2">
    <tabColor rgb="FF00B050"/>
  </sheetPr>
  <dimension ref="A1:N250"/>
  <sheetViews>
    <sheetView showGridLines="0" workbookViewId="0">
      <pane xSplit="1" ySplit="9" topLeftCell="B10" activePane="bottomRight" state="frozen"/>
      <selection pane="topRight" activeCell="B1" sqref="B1"/>
      <selection pane="bottomLeft" activeCell="A10" sqref="A10"/>
      <selection pane="bottomRight" activeCell="G18" sqref="G18"/>
    </sheetView>
  </sheetViews>
  <sheetFormatPr defaultRowHeight="13.2" x14ac:dyDescent="0.25"/>
  <cols>
    <col min="1" max="1" width="105.109375" style="10" bestFit="1" customWidth="1"/>
    <col min="2" max="2" width="15.6640625" style="25" bestFit="1" customWidth="1"/>
    <col min="3" max="4" width="13.5546875" style="10" bestFit="1" customWidth="1"/>
    <col min="5" max="7" width="12.44140625" style="10" bestFit="1" customWidth="1"/>
    <col min="8" max="16384" width="8.88671875" style="10"/>
  </cols>
  <sheetData>
    <row r="1" spans="1:14" customFormat="1" ht="18" x14ac:dyDescent="0.35">
      <c r="A1" s="263" t="s">
        <v>5232</v>
      </c>
      <c r="B1" s="98"/>
      <c r="C1" s="98"/>
      <c r="D1" s="98"/>
      <c r="E1" s="98"/>
      <c r="F1" s="98"/>
      <c r="G1" s="98"/>
      <c r="H1" s="97"/>
      <c r="I1" s="97"/>
      <c r="J1" s="97"/>
      <c r="K1" s="97"/>
      <c r="L1" s="97"/>
      <c r="M1" s="97"/>
      <c r="N1" s="9"/>
    </row>
    <row r="2" spans="1:14" customFormat="1" ht="15.6" x14ac:dyDescent="0.3">
      <c r="A2" s="264" t="str">
        <f>'Setting Database'!$B14</f>
        <v>Berdasarkan DIPA Awal, TA. 2023 (30 November 2022)</v>
      </c>
      <c r="B2" s="41"/>
      <c r="C2" s="41"/>
      <c r="D2" s="41"/>
      <c r="E2" s="41"/>
      <c r="F2" s="41"/>
      <c r="G2" s="41"/>
      <c r="H2" s="8"/>
      <c r="I2" s="8"/>
      <c r="J2" s="8"/>
      <c r="K2" s="8"/>
      <c r="L2" s="8"/>
      <c r="M2" s="8"/>
      <c r="N2" s="8"/>
    </row>
    <row r="3" spans="1:14" customFormat="1" ht="15.6" x14ac:dyDescent="0.3">
      <c r="A3" s="264" t="str">
        <f ca="1">'Setting Database'!$B15</f>
        <v xml:space="preserve"> 09 Februari 2023, Pukul 15:39 WIB</v>
      </c>
      <c r="B3" s="41"/>
      <c r="C3" s="41"/>
      <c r="D3" s="41"/>
      <c r="E3" s="41"/>
      <c r="F3" s="41"/>
      <c r="G3" s="41"/>
      <c r="H3" s="8"/>
      <c r="I3" s="8"/>
      <c r="J3" s="8"/>
      <c r="K3" s="8"/>
      <c r="L3" s="8"/>
      <c r="M3" s="8"/>
      <c r="N3" s="8"/>
    </row>
    <row r="6" spans="1:14" x14ac:dyDescent="0.25">
      <c r="A6" s="244" t="s">
        <v>6070</v>
      </c>
      <c r="B6" s="243" t="s">
        <v>6063</v>
      </c>
      <c r="C6" s="43"/>
      <c r="D6" s="43"/>
    </row>
    <row r="7" spans="1:14" x14ac:dyDescent="0.25">
      <c r="A7" s="172"/>
      <c r="B7" s="172" t="s">
        <v>6067</v>
      </c>
      <c r="C7" s="172" t="s">
        <v>6068</v>
      </c>
      <c r="D7" s="43" t="s">
        <v>810</v>
      </c>
    </row>
    <row r="8" spans="1:14" x14ac:dyDescent="0.25">
      <c r="A8" s="244" t="s">
        <v>6069</v>
      </c>
      <c r="B8" s="43"/>
      <c r="C8" s="43"/>
      <c r="D8" s="43"/>
    </row>
    <row r="9" spans="1:14" x14ac:dyDescent="0.25">
      <c r="A9" s="245" t="s">
        <v>123</v>
      </c>
      <c r="B9" s="265">
        <v>204747346</v>
      </c>
      <c r="C9" s="265">
        <v>682772302</v>
      </c>
      <c r="D9" s="265">
        <v>887519648</v>
      </c>
    </row>
    <row r="10" spans="1:14" x14ac:dyDescent="0.25">
      <c r="A10" s="246" t="s">
        <v>128</v>
      </c>
      <c r="B10" s="258"/>
      <c r="C10" s="258">
        <v>14925700</v>
      </c>
      <c r="D10" s="258">
        <v>14925700</v>
      </c>
    </row>
    <row r="11" spans="1:14" x14ac:dyDescent="0.25">
      <c r="A11" s="247" t="s">
        <v>129</v>
      </c>
      <c r="B11" s="259"/>
      <c r="C11" s="259">
        <v>9488700</v>
      </c>
      <c r="D11" s="259">
        <v>9488700</v>
      </c>
    </row>
    <row r="12" spans="1:14" x14ac:dyDescent="0.25">
      <c r="A12" s="248" t="s">
        <v>1046</v>
      </c>
      <c r="B12" s="240"/>
      <c r="C12" s="240">
        <v>9488700</v>
      </c>
      <c r="D12" s="240">
        <v>9488700</v>
      </c>
    </row>
    <row r="13" spans="1:14" x14ac:dyDescent="0.25">
      <c r="A13" s="249" t="s">
        <v>739</v>
      </c>
      <c r="B13" s="240"/>
      <c r="C13" s="240">
        <v>9488700</v>
      </c>
      <c r="D13" s="240">
        <v>9488700</v>
      </c>
    </row>
    <row r="14" spans="1:14" x14ac:dyDescent="0.25">
      <c r="A14" s="250" t="s">
        <v>740</v>
      </c>
      <c r="B14" s="240"/>
      <c r="C14" s="240">
        <v>9488700</v>
      </c>
      <c r="D14" s="240">
        <v>9488700</v>
      </c>
    </row>
    <row r="15" spans="1:14" x14ac:dyDescent="0.25">
      <c r="A15" s="251" t="s">
        <v>741</v>
      </c>
      <c r="B15" s="240"/>
      <c r="C15" s="240">
        <v>9488700</v>
      </c>
      <c r="D15" s="240">
        <v>9488700</v>
      </c>
    </row>
    <row r="16" spans="1:14" x14ac:dyDescent="0.25">
      <c r="A16" s="261" t="s">
        <v>747</v>
      </c>
      <c r="B16" s="260"/>
      <c r="C16" s="260">
        <v>9488700</v>
      </c>
      <c r="D16" s="260">
        <v>9488700</v>
      </c>
    </row>
    <row r="17" spans="1:4" x14ac:dyDescent="0.25">
      <c r="A17" s="252" t="s">
        <v>1234</v>
      </c>
      <c r="B17" s="262"/>
      <c r="C17" s="262">
        <v>9488700</v>
      </c>
      <c r="D17" s="262">
        <v>9488700</v>
      </c>
    </row>
    <row r="18" spans="1:4" x14ac:dyDescent="0.25">
      <c r="A18" s="253" t="s">
        <v>732</v>
      </c>
      <c r="B18" s="240"/>
      <c r="C18" s="240">
        <v>8918700</v>
      </c>
      <c r="D18" s="240">
        <v>8918700</v>
      </c>
    </row>
    <row r="19" spans="1:4" x14ac:dyDescent="0.25">
      <c r="A19" s="254" t="s">
        <v>1964</v>
      </c>
      <c r="B19" s="240"/>
      <c r="C19" s="240">
        <v>4940000</v>
      </c>
      <c r="D19" s="240">
        <v>4940000</v>
      </c>
    </row>
    <row r="20" spans="1:4" ht="20.399999999999999" x14ac:dyDescent="0.25">
      <c r="A20" s="256" t="s">
        <v>6072</v>
      </c>
      <c r="B20" s="257"/>
      <c r="C20" s="257">
        <v>4940000</v>
      </c>
      <c r="D20" s="257">
        <v>4940000</v>
      </c>
    </row>
    <row r="21" spans="1:4" x14ac:dyDescent="0.25">
      <c r="A21" s="254" t="s">
        <v>1966</v>
      </c>
      <c r="B21" s="240"/>
      <c r="C21" s="240">
        <v>1499200</v>
      </c>
      <c r="D21" s="240">
        <v>1499200</v>
      </c>
    </row>
    <row r="22" spans="1:4" ht="20.399999999999999" x14ac:dyDescent="0.25">
      <c r="A22" s="256" t="s">
        <v>6072</v>
      </c>
      <c r="B22" s="257"/>
      <c r="C22" s="257">
        <v>1499200</v>
      </c>
      <c r="D22" s="257">
        <v>1499200</v>
      </c>
    </row>
    <row r="23" spans="1:4" x14ac:dyDescent="0.25">
      <c r="A23" s="254" t="s">
        <v>1968</v>
      </c>
      <c r="B23" s="240"/>
      <c r="C23" s="240">
        <v>1480000</v>
      </c>
      <c r="D23" s="240">
        <v>1480000</v>
      </c>
    </row>
    <row r="24" spans="1:4" ht="20.399999999999999" x14ac:dyDescent="0.25">
      <c r="A24" s="256" t="s">
        <v>6072</v>
      </c>
      <c r="B24" s="257"/>
      <c r="C24" s="257">
        <v>1480000</v>
      </c>
      <c r="D24" s="257">
        <v>1480000</v>
      </c>
    </row>
    <row r="25" spans="1:4" x14ac:dyDescent="0.25">
      <c r="A25" s="254" t="s">
        <v>1970</v>
      </c>
      <c r="B25" s="240"/>
      <c r="C25" s="240">
        <v>999500</v>
      </c>
      <c r="D25" s="240">
        <v>999500</v>
      </c>
    </row>
    <row r="26" spans="1:4" ht="20.399999999999999" x14ac:dyDescent="0.25">
      <c r="A26" s="256" t="s">
        <v>6072</v>
      </c>
      <c r="B26" s="257"/>
      <c r="C26" s="257">
        <v>999500</v>
      </c>
      <c r="D26" s="257">
        <v>999500</v>
      </c>
    </row>
    <row r="27" spans="1:4" x14ac:dyDescent="0.25">
      <c r="A27" s="253" t="s">
        <v>735</v>
      </c>
      <c r="B27" s="240"/>
      <c r="C27" s="240">
        <v>570000</v>
      </c>
      <c r="D27" s="240">
        <v>570000</v>
      </c>
    </row>
    <row r="28" spans="1:4" x14ac:dyDescent="0.25">
      <c r="A28" s="254" t="s">
        <v>1977</v>
      </c>
      <c r="B28" s="240"/>
      <c r="C28" s="240">
        <v>570000</v>
      </c>
      <c r="D28" s="240">
        <v>570000</v>
      </c>
    </row>
    <row r="29" spans="1:4" ht="20.399999999999999" x14ac:dyDescent="0.25">
      <c r="A29" s="256" t="s">
        <v>6072</v>
      </c>
      <c r="B29" s="257"/>
      <c r="C29" s="257">
        <v>570000</v>
      </c>
      <c r="D29" s="257">
        <v>570000</v>
      </c>
    </row>
    <row r="30" spans="1:4" x14ac:dyDescent="0.25">
      <c r="A30" s="247" t="s">
        <v>131</v>
      </c>
      <c r="B30" s="259"/>
      <c r="C30" s="259">
        <v>5437000</v>
      </c>
      <c r="D30" s="259">
        <v>5437000</v>
      </c>
    </row>
    <row r="31" spans="1:4" x14ac:dyDescent="0.25">
      <c r="A31" s="248" t="s">
        <v>1046</v>
      </c>
      <c r="B31" s="240"/>
      <c r="C31" s="240">
        <v>5437000</v>
      </c>
      <c r="D31" s="240">
        <v>5437000</v>
      </c>
    </row>
    <row r="32" spans="1:4" x14ac:dyDescent="0.25">
      <c r="A32" s="249" t="s">
        <v>739</v>
      </c>
      <c r="B32" s="240"/>
      <c r="C32" s="240">
        <v>5437000</v>
      </c>
      <c r="D32" s="240">
        <v>5437000</v>
      </c>
    </row>
    <row r="33" spans="1:4" x14ac:dyDescent="0.25">
      <c r="A33" s="250" t="s">
        <v>740</v>
      </c>
      <c r="B33" s="240"/>
      <c r="C33" s="240">
        <v>5437000</v>
      </c>
      <c r="D33" s="240">
        <v>5437000</v>
      </c>
    </row>
    <row r="34" spans="1:4" x14ac:dyDescent="0.25">
      <c r="A34" s="251" t="s">
        <v>741</v>
      </c>
      <c r="B34" s="240"/>
      <c r="C34" s="240">
        <v>5437000</v>
      </c>
      <c r="D34" s="240">
        <v>5437000</v>
      </c>
    </row>
    <row r="35" spans="1:4" x14ac:dyDescent="0.25">
      <c r="A35" s="261" t="s">
        <v>749</v>
      </c>
      <c r="B35" s="260"/>
      <c r="C35" s="260">
        <v>5437000</v>
      </c>
      <c r="D35" s="260">
        <v>5437000</v>
      </c>
    </row>
    <row r="36" spans="1:4" x14ac:dyDescent="0.25">
      <c r="A36" s="252" t="s">
        <v>1236</v>
      </c>
      <c r="B36" s="262"/>
      <c r="C36" s="262">
        <v>440000</v>
      </c>
      <c r="D36" s="262">
        <v>440000</v>
      </c>
    </row>
    <row r="37" spans="1:4" x14ac:dyDescent="0.25">
      <c r="A37" s="253" t="s">
        <v>732</v>
      </c>
      <c r="B37" s="240"/>
      <c r="C37" s="240">
        <v>440000</v>
      </c>
      <c r="D37" s="240">
        <v>440000</v>
      </c>
    </row>
    <row r="38" spans="1:4" x14ac:dyDescent="0.25">
      <c r="A38" s="254" t="s">
        <v>1996</v>
      </c>
      <c r="B38" s="240"/>
      <c r="C38" s="240">
        <v>440000</v>
      </c>
      <c r="D38" s="240">
        <v>440000</v>
      </c>
    </row>
    <row r="39" spans="1:4" ht="20.399999999999999" x14ac:dyDescent="0.25">
      <c r="A39" s="256" t="s">
        <v>6072</v>
      </c>
      <c r="B39" s="257"/>
      <c r="C39" s="257">
        <v>440000</v>
      </c>
      <c r="D39" s="257">
        <v>440000</v>
      </c>
    </row>
    <row r="40" spans="1:4" x14ac:dyDescent="0.25">
      <c r="A40" s="252" t="s">
        <v>1237</v>
      </c>
      <c r="B40" s="262"/>
      <c r="C40" s="262">
        <v>4997000</v>
      </c>
      <c r="D40" s="262">
        <v>4997000</v>
      </c>
    </row>
    <row r="41" spans="1:4" x14ac:dyDescent="0.25">
      <c r="A41" s="253" t="s">
        <v>732</v>
      </c>
      <c r="B41" s="240"/>
      <c r="C41" s="240">
        <v>4997000</v>
      </c>
      <c r="D41" s="240">
        <v>4997000</v>
      </c>
    </row>
    <row r="42" spans="1:4" x14ac:dyDescent="0.25">
      <c r="A42" s="254" t="s">
        <v>2010</v>
      </c>
      <c r="B42" s="240"/>
      <c r="C42" s="240">
        <v>3000000</v>
      </c>
      <c r="D42" s="240">
        <v>3000000</v>
      </c>
    </row>
    <row r="43" spans="1:4" ht="20.399999999999999" x14ac:dyDescent="0.25">
      <c r="A43" s="256" t="s">
        <v>6072</v>
      </c>
      <c r="B43" s="257"/>
      <c r="C43" s="257">
        <v>3000000</v>
      </c>
      <c r="D43" s="257">
        <v>3000000</v>
      </c>
    </row>
    <row r="44" spans="1:4" x14ac:dyDescent="0.25">
      <c r="A44" s="254" t="s">
        <v>2012</v>
      </c>
      <c r="B44" s="240"/>
      <c r="C44" s="240">
        <v>1997000</v>
      </c>
      <c r="D44" s="240">
        <v>1997000</v>
      </c>
    </row>
    <row r="45" spans="1:4" ht="20.399999999999999" x14ac:dyDescent="0.25">
      <c r="A45" s="256" t="s">
        <v>6072</v>
      </c>
      <c r="B45" s="257"/>
      <c r="C45" s="257">
        <v>1997000</v>
      </c>
      <c r="D45" s="257">
        <v>1997000</v>
      </c>
    </row>
    <row r="46" spans="1:4" x14ac:dyDescent="0.25">
      <c r="A46" s="246" t="s">
        <v>124</v>
      </c>
      <c r="B46" s="258"/>
      <c r="C46" s="258">
        <v>22306000</v>
      </c>
      <c r="D46" s="258">
        <v>22306000</v>
      </c>
    </row>
    <row r="47" spans="1:4" x14ac:dyDescent="0.25">
      <c r="A47" s="247" t="s">
        <v>125</v>
      </c>
      <c r="B47" s="259"/>
      <c r="C47" s="259">
        <v>9376000</v>
      </c>
      <c r="D47" s="259">
        <v>9376000</v>
      </c>
    </row>
    <row r="48" spans="1:4" x14ac:dyDescent="0.25">
      <c r="A48" s="248" t="s">
        <v>1046</v>
      </c>
      <c r="B48" s="240"/>
      <c r="C48" s="240">
        <v>7936000</v>
      </c>
      <c r="D48" s="240">
        <v>7936000</v>
      </c>
    </row>
    <row r="49" spans="1:4" x14ac:dyDescent="0.25">
      <c r="A49" s="249" t="s">
        <v>739</v>
      </c>
      <c r="B49" s="240"/>
      <c r="C49" s="240">
        <v>7936000</v>
      </c>
      <c r="D49" s="240">
        <v>7936000</v>
      </c>
    </row>
    <row r="50" spans="1:4" x14ac:dyDescent="0.25">
      <c r="A50" s="250" t="s">
        <v>740</v>
      </c>
      <c r="B50" s="240"/>
      <c r="C50" s="240">
        <v>7936000</v>
      </c>
      <c r="D50" s="240">
        <v>7936000</v>
      </c>
    </row>
    <row r="51" spans="1:4" x14ac:dyDescent="0.25">
      <c r="A51" s="251" t="s">
        <v>741</v>
      </c>
      <c r="B51" s="240"/>
      <c r="C51" s="240">
        <v>7936000</v>
      </c>
      <c r="D51" s="240">
        <v>7936000</v>
      </c>
    </row>
    <row r="52" spans="1:4" x14ac:dyDescent="0.25">
      <c r="A52" s="261" t="s">
        <v>742</v>
      </c>
      <c r="B52" s="260"/>
      <c r="C52" s="260">
        <v>7936000</v>
      </c>
      <c r="D52" s="260">
        <v>7936000</v>
      </c>
    </row>
    <row r="53" spans="1:4" x14ac:dyDescent="0.25">
      <c r="A53" s="252" t="s">
        <v>745</v>
      </c>
      <c r="B53" s="262"/>
      <c r="C53" s="262">
        <v>7936000</v>
      </c>
      <c r="D53" s="262">
        <v>7936000</v>
      </c>
    </row>
    <row r="54" spans="1:4" x14ac:dyDescent="0.25">
      <c r="A54" s="253" t="s">
        <v>732</v>
      </c>
      <c r="B54" s="240"/>
      <c r="C54" s="240">
        <v>1056000</v>
      </c>
      <c r="D54" s="240">
        <v>1056000</v>
      </c>
    </row>
    <row r="55" spans="1:4" x14ac:dyDescent="0.25">
      <c r="A55" s="254" t="s">
        <v>1916</v>
      </c>
      <c r="B55" s="240"/>
      <c r="C55" s="240">
        <v>1056000</v>
      </c>
      <c r="D55" s="240">
        <v>1056000</v>
      </c>
    </row>
    <row r="56" spans="1:4" ht="20.399999999999999" x14ac:dyDescent="0.25">
      <c r="A56" s="256" t="s">
        <v>6072</v>
      </c>
      <c r="B56" s="257"/>
      <c r="C56" s="257">
        <v>1056000</v>
      </c>
      <c r="D56" s="257">
        <v>1056000</v>
      </c>
    </row>
    <row r="57" spans="1:4" x14ac:dyDescent="0.25">
      <c r="A57" s="253" t="s">
        <v>735</v>
      </c>
      <c r="B57" s="240"/>
      <c r="C57" s="240">
        <v>6880000</v>
      </c>
      <c r="D57" s="240">
        <v>6880000</v>
      </c>
    </row>
    <row r="58" spans="1:4" x14ac:dyDescent="0.25">
      <c r="A58" s="254" t="s">
        <v>1931</v>
      </c>
      <c r="B58" s="240"/>
      <c r="C58" s="240">
        <v>6880000</v>
      </c>
      <c r="D58" s="240">
        <v>6880000</v>
      </c>
    </row>
    <row r="59" spans="1:4" ht="20.399999999999999" x14ac:dyDescent="0.25">
      <c r="A59" s="256" t="s">
        <v>6072</v>
      </c>
      <c r="B59" s="257"/>
      <c r="C59" s="257">
        <v>6880000</v>
      </c>
      <c r="D59" s="257">
        <v>6880000</v>
      </c>
    </row>
    <row r="60" spans="1:4" x14ac:dyDescent="0.25">
      <c r="A60" s="248" t="s">
        <v>1013</v>
      </c>
      <c r="B60" s="240"/>
      <c r="C60" s="240">
        <v>1440000</v>
      </c>
      <c r="D60" s="240">
        <v>1440000</v>
      </c>
    </row>
    <row r="61" spans="1:4" x14ac:dyDescent="0.25">
      <c r="A61" s="249" t="s">
        <v>751</v>
      </c>
      <c r="B61" s="240"/>
      <c r="C61" s="240">
        <v>1440000</v>
      </c>
      <c r="D61" s="240">
        <v>1440000</v>
      </c>
    </row>
    <row r="62" spans="1:4" x14ac:dyDescent="0.25">
      <c r="A62" s="250" t="s">
        <v>781</v>
      </c>
      <c r="B62" s="240"/>
      <c r="C62" s="240">
        <v>1440000</v>
      </c>
      <c r="D62" s="240">
        <v>1440000</v>
      </c>
    </row>
    <row r="63" spans="1:4" x14ac:dyDescent="0.25">
      <c r="A63" s="251" t="s">
        <v>788</v>
      </c>
      <c r="B63" s="240"/>
      <c r="C63" s="240">
        <v>1440000</v>
      </c>
      <c r="D63" s="240">
        <v>1440000</v>
      </c>
    </row>
    <row r="64" spans="1:4" x14ac:dyDescent="0.25">
      <c r="A64" s="261" t="s">
        <v>789</v>
      </c>
      <c r="B64" s="260"/>
      <c r="C64" s="260">
        <v>1440000</v>
      </c>
      <c r="D64" s="260">
        <v>1440000</v>
      </c>
    </row>
    <row r="65" spans="1:4" x14ac:dyDescent="0.25">
      <c r="A65" s="252" t="s">
        <v>767</v>
      </c>
      <c r="B65" s="262"/>
      <c r="C65" s="262">
        <v>1440000</v>
      </c>
      <c r="D65" s="262">
        <v>1440000</v>
      </c>
    </row>
    <row r="66" spans="1:4" x14ac:dyDescent="0.25">
      <c r="A66" s="253" t="s">
        <v>735</v>
      </c>
      <c r="B66" s="240"/>
      <c r="C66" s="240">
        <v>1440000</v>
      </c>
      <c r="D66" s="240">
        <v>1440000</v>
      </c>
    </row>
    <row r="67" spans="1:4" x14ac:dyDescent="0.25">
      <c r="A67" s="254" t="s">
        <v>5047</v>
      </c>
      <c r="B67" s="240"/>
      <c r="C67" s="240">
        <v>1440000</v>
      </c>
      <c r="D67" s="240">
        <v>1440000</v>
      </c>
    </row>
    <row r="68" spans="1:4" ht="20.399999999999999" x14ac:dyDescent="0.25">
      <c r="A68" s="256" t="s">
        <v>6072</v>
      </c>
      <c r="B68" s="257"/>
      <c r="C68" s="257">
        <v>1440000</v>
      </c>
      <c r="D68" s="257">
        <v>1440000</v>
      </c>
    </row>
    <row r="69" spans="1:4" x14ac:dyDescent="0.25">
      <c r="A69" s="247" t="s">
        <v>127</v>
      </c>
      <c r="B69" s="259"/>
      <c r="C69" s="259">
        <v>12930000</v>
      </c>
      <c r="D69" s="259">
        <v>12930000</v>
      </c>
    </row>
    <row r="70" spans="1:4" x14ac:dyDescent="0.25">
      <c r="A70" s="248" t="s">
        <v>1046</v>
      </c>
      <c r="B70" s="240"/>
      <c r="C70" s="240">
        <v>9630000</v>
      </c>
      <c r="D70" s="240">
        <v>9630000</v>
      </c>
    </row>
    <row r="71" spans="1:4" x14ac:dyDescent="0.25">
      <c r="A71" s="249" t="s">
        <v>739</v>
      </c>
      <c r="B71" s="240"/>
      <c r="C71" s="240">
        <v>9630000</v>
      </c>
      <c r="D71" s="240">
        <v>9630000</v>
      </c>
    </row>
    <row r="72" spans="1:4" x14ac:dyDescent="0.25">
      <c r="A72" s="250" t="s">
        <v>740</v>
      </c>
      <c r="B72" s="240"/>
      <c r="C72" s="240">
        <v>9630000</v>
      </c>
      <c r="D72" s="240">
        <v>9630000</v>
      </c>
    </row>
    <row r="73" spans="1:4" x14ac:dyDescent="0.25">
      <c r="A73" s="251" t="s">
        <v>741</v>
      </c>
      <c r="B73" s="240"/>
      <c r="C73" s="240">
        <v>9630000</v>
      </c>
      <c r="D73" s="240">
        <v>9630000</v>
      </c>
    </row>
    <row r="74" spans="1:4" x14ac:dyDescent="0.25">
      <c r="A74" s="261" t="s">
        <v>746</v>
      </c>
      <c r="B74" s="260"/>
      <c r="C74" s="260">
        <v>9630000</v>
      </c>
      <c r="D74" s="260">
        <v>9630000</v>
      </c>
    </row>
    <row r="75" spans="1:4" x14ac:dyDescent="0.25">
      <c r="A75" s="252" t="s">
        <v>1232</v>
      </c>
      <c r="B75" s="262"/>
      <c r="C75" s="262">
        <v>9630000</v>
      </c>
      <c r="D75" s="262">
        <v>9630000</v>
      </c>
    </row>
    <row r="76" spans="1:4" x14ac:dyDescent="0.25">
      <c r="A76" s="253" t="s">
        <v>732</v>
      </c>
      <c r="B76" s="240"/>
      <c r="C76" s="240">
        <v>770000</v>
      </c>
      <c r="D76" s="240">
        <v>770000</v>
      </c>
    </row>
    <row r="77" spans="1:4" x14ac:dyDescent="0.25">
      <c r="A77" s="254" t="s">
        <v>1934</v>
      </c>
      <c r="B77" s="240"/>
      <c r="C77" s="240">
        <v>770000</v>
      </c>
      <c r="D77" s="240">
        <v>770000</v>
      </c>
    </row>
    <row r="78" spans="1:4" ht="20.399999999999999" x14ac:dyDescent="0.25">
      <c r="A78" s="256" t="s">
        <v>6072</v>
      </c>
      <c r="B78" s="257"/>
      <c r="C78" s="257">
        <v>770000</v>
      </c>
      <c r="D78" s="257">
        <v>770000</v>
      </c>
    </row>
    <row r="79" spans="1:4" x14ac:dyDescent="0.25">
      <c r="A79" s="253" t="s">
        <v>735</v>
      </c>
      <c r="B79" s="240"/>
      <c r="C79" s="240">
        <v>8860000</v>
      </c>
      <c r="D79" s="240">
        <v>8860000</v>
      </c>
    </row>
    <row r="80" spans="1:4" x14ac:dyDescent="0.25">
      <c r="A80" s="254" t="s">
        <v>1946</v>
      </c>
      <c r="B80" s="240"/>
      <c r="C80" s="240">
        <v>8860000</v>
      </c>
      <c r="D80" s="240">
        <v>8860000</v>
      </c>
    </row>
    <row r="81" spans="1:4" ht="20.399999999999999" x14ac:dyDescent="0.25">
      <c r="A81" s="256" t="s">
        <v>6072</v>
      </c>
      <c r="B81" s="257"/>
      <c r="C81" s="257">
        <v>8860000</v>
      </c>
      <c r="D81" s="257">
        <v>8860000</v>
      </c>
    </row>
    <row r="82" spans="1:4" x14ac:dyDescent="0.25">
      <c r="A82" s="248" t="s">
        <v>1013</v>
      </c>
      <c r="B82" s="240"/>
      <c r="C82" s="240">
        <v>3300000</v>
      </c>
      <c r="D82" s="240">
        <v>3300000</v>
      </c>
    </row>
    <row r="83" spans="1:4" x14ac:dyDescent="0.25">
      <c r="A83" s="249" t="s">
        <v>751</v>
      </c>
      <c r="B83" s="240"/>
      <c r="C83" s="240">
        <v>3300000</v>
      </c>
      <c r="D83" s="240">
        <v>3300000</v>
      </c>
    </row>
    <row r="84" spans="1:4" x14ac:dyDescent="0.25">
      <c r="A84" s="250" t="s">
        <v>759</v>
      </c>
      <c r="B84" s="240"/>
      <c r="C84" s="240">
        <v>3300000</v>
      </c>
      <c r="D84" s="240">
        <v>3300000</v>
      </c>
    </row>
    <row r="85" spans="1:4" x14ac:dyDescent="0.25">
      <c r="A85" s="251" t="s">
        <v>763</v>
      </c>
      <c r="B85" s="240"/>
      <c r="C85" s="240">
        <v>3300000</v>
      </c>
      <c r="D85" s="240">
        <v>3300000</v>
      </c>
    </row>
    <row r="86" spans="1:4" x14ac:dyDescent="0.25">
      <c r="A86" s="261" t="s">
        <v>762</v>
      </c>
      <c r="B86" s="260"/>
      <c r="C86" s="260">
        <v>3300000</v>
      </c>
      <c r="D86" s="260">
        <v>3300000</v>
      </c>
    </row>
    <row r="87" spans="1:4" x14ac:dyDescent="0.25">
      <c r="A87" s="252" t="s">
        <v>1253</v>
      </c>
      <c r="B87" s="262"/>
      <c r="C87" s="262">
        <v>3300000</v>
      </c>
      <c r="D87" s="262">
        <v>3300000</v>
      </c>
    </row>
    <row r="88" spans="1:4" x14ac:dyDescent="0.25">
      <c r="A88" s="253" t="s">
        <v>735</v>
      </c>
      <c r="B88" s="240"/>
      <c r="C88" s="240">
        <v>3300000</v>
      </c>
      <c r="D88" s="240">
        <v>3300000</v>
      </c>
    </row>
    <row r="89" spans="1:4" x14ac:dyDescent="0.25">
      <c r="A89" s="254" t="s">
        <v>2753</v>
      </c>
      <c r="B89" s="240"/>
      <c r="C89" s="240">
        <v>3300000</v>
      </c>
      <c r="D89" s="240">
        <v>3300000</v>
      </c>
    </row>
    <row r="90" spans="1:4" ht="20.399999999999999" x14ac:dyDescent="0.25">
      <c r="A90" s="256" t="s">
        <v>6072</v>
      </c>
      <c r="B90" s="257"/>
      <c r="C90" s="257">
        <v>3300000</v>
      </c>
      <c r="D90" s="257">
        <v>3300000</v>
      </c>
    </row>
    <row r="91" spans="1:4" x14ac:dyDescent="0.25">
      <c r="A91" s="246" t="s">
        <v>132</v>
      </c>
      <c r="B91" s="258"/>
      <c r="C91" s="258">
        <v>11070682</v>
      </c>
      <c r="D91" s="258">
        <v>11070682</v>
      </c>
    </row>
    <row r="92" spans="1:4" x14ac:dyDescent="0.25">
      <c r="A92" s="247" t="s">
        <v>170</v>
      </c>
      <c r="B92" s="259"/>
      <c r="C92" s="259">
        <v>11070682</v>
      </c>
      <c r="D92" s="259">
        <v>11070682</v>
      </c>
    </row>
    <row r="93" spans="1:4" x14ac:dyDescent="0.25">
      <c r="A93" s="248" t="s">
        <v>1013</v>
      </c>
      <c r="B93" s="240"/>
      <c r="C93" s="240">
        <v>11070682</v>
      </c>
      <c r="D93" s="240">
        <v>11070682</v>
      </c>
    </row>
    <row r="94" spans="1:4" x14ac:dyDescent="0.25">
      <c r="A94" s="249" t="s">
        <v>751</v>
      </c>
      <c r="B94" s="240"/>
      <c r="C94" s="240">
        <v>11070682</v>
      </c>
      <c r="D94" s="240">
        <v>11070682</v>
      </c>
    </row>
    <row r="95" spans="1:4" x14ac:dyDescent="0.25">
      <c r="A95" s="250" t="s">
        <v>781</v>
      </c>
      <c r="B95" s="240"/>
      <c r="C95" s="240">
        <v>11070682</v>
      </c>
      <c r="D95" s="240">
        <v>11070682</v>
      </c>
    </row>
    <row r="96" spans="1:4" x14ac:dyDescent="0.25">
      <c r="A96" s="251" t="s">
        <v>786</v>
      </c>
      <c r="B96" s="240"/>
      <c r="C96" s="240">
        <v>11070682</v>
      </c>
      <c r="D96" s="240">
        <v>11070682</v>
      </c>
    </row>
    <row r="97" spans="1:4" x14ac:dyDescent="0.25">
      <c r="A97" s="261" t="s">
        <v>785</v>
      </c>
      <c r="B97" s="260"/>
      <c r="C97" s="260">
        <v>373682</v>
      </c>
      <c r="D97" s="260">
        <v>373682</v>
      </c>
    </row>
    <row r="98" spans="1:4" x14ac:dyDescent="0.25">
      <c r="A98" s="252" t="s">
        <v>1284</v>
      </c>
      <c r="B98" s="262"/>
      <c r="C98" s="262">
        <v>373682</v>
      </c>
      <c r="D98" s="262">
        <v>373682</v>
      </c>
    </row>
    <row r="99" spans="1:4" x14ac:dyDescent="0.25">
      <c r="A99" s="253" t="s">
        <v>744</v>
      </c>
      <c r="B99" s="240"/>
      <c r="C99" s="240">
        <v>373682</v>
      </c>
      <c r="D99" s="240">
        <v>373682</v>
      </c>
    </row>
    <row r="100" spans="1:4" x14ac:dyDescent="0.25">
      <c r="A100" s="254" t="s">
        <v>4600</v>
      </c>
      <c r="B100" s="240"/>
      <c r="C100" s="240">
        <v>373682</v>
      </c>
      <c r="D100" s="240">
        <v>373682</v>
      </c>
    </row>
    <row r="101" spans="1:4" ht="20.399999999999999" x14ac:dyDescent="0.25">
      <c r="A101" s="256" t="s">
        <v>6072</v>
      </c>
      <c r="B101" s="257"/>
      <c r="C101" s="257">
        <v>373682</v>
      </c>
      <c r="D101" s="257">
        <v>373682</v>
      </c>
    </row>
    <row r="102" spans="1:4" x14ac:dyDescent="0.25">
      <c r="A102" s="261" t="s">
        <v>787</v>
      </c>
      <c r="B102" s="260"/>
      <c r="C102" s="260">
        <v>10697000</v>
      </c>
      <c r="D102" s="260">
        <v>10697000</v>
      </c>
    </row>
    <row r="103" spans="1:4" x14ac:dyDescent="0.25">
      <c r="A103" s="252" t="s">
        <v>1287</v>
      </c>
      <c r="B103" s="262"/>
      <c r="C103" s="262">
        <v>10697000</v>
      </c>
      <c r="D103" s="262">
        <v>10697000</v>
      </c>
    </row>
    <row r="104" spans="1:4" x14ac:dyDescent="0.25">
      <c r="A104" s="253" t="s">
        <v>732</v>
      </c>
      <c r="B104" s="240"/>
      <c r="C104" s="240">
        <v>1560000</v>
      </c>
      <c r="D104" s="240">
        <v>1560000</v>
      </c>
    </row>
    <row r="105" spans="1:4" x14ac:dyDescent="0.25">
      <c r="A105" s="254" t="s">
        <v>4654</v>
      </c>
      <c r="B105" s="240"/>
      <c r="C105" s="240">
        <v>1560000</v>
      </c>
      <c r="D105" s="240">
        <v>1560000</v>
      </c>
    </row>
    <row r="106" spans="1:4" ht="20.399999999999999" x14ac:dyDescent="0.25">
      <c r="A106" s="256" t="s">
        <v>6072</v>
      </c>
      <c r="B106" s="257"/>
      <c r="C106" s="257">
        <v>1560000</v>
      </c>
      <c r="D106" s="257">
        <v>1560000</v>
      </c>
    </row>
    <row r="107" spans="1:4" x14ac:dyDescent="0.25">
      <c r="A107" s="253" t="s">
        <v>735</v>
      </c>
      <c r="B107" s="240"/>
      <c r="C107" s="240">
        <v>9137000</v>
      </c>
      <c r="D107" s="240">
        <v>9137000</v>
      </c>
    </row>
    <row r="108" spans="1:4" x14ac:dyDescent="0.25">
      <c r="A108" s="254" t="s">
        <v>4669</v>
      </c>
      <c r="B108" s="240"/>
      <c r="C108" s="240">
        <v>9137000</v>
      </c>
      <c r="D108" s="240">
        <v>9137000</v>
      </c>
    </row>
    <row r="109" spans="1:4" ht="20.399999999999999" x14ac:dyDescent="0.25">
      <c r="A109" s="256" t="s">
        <v>6072</v>
      </c>
      <c r="B109" s="257"/>
      <c r="C109" s="257">
        <v>9137000</v>
      </c>
      <c r="D109" s="257">
        <v>9137000</v>
      </c>
    </row>
    <row r="110" spans="1:4" x14ac:dyDescent="0.25">
      <c r="A110" s="246" t="s">
        <v>165</v>
      </c>
      <c r="B110" s="258">
        <v>204747346</v>
      </c>
      <c r="C110" s="258">
        <v>634469920</v>
      </c>
      <c r="D110" s="258">
        <v>839217266</v>
      </c>
    </row>
    <row r="111" spans="1:4" x14ac:dyDescent="0.25">
      <c r="A111" s="247" t="s">
        <v>135</v>
      </c>
      <c r="B111" s="259">
        <v>204747346</v>
      </c>
      <c r="C111" s="259">
        <v>536217333</v>
      </c>
      <c r="D111" s="259">
        <v>740964679</v>
      </c>
    </row>
    <row r="112" spans="1:4" x14ac:dyDescent="0.25">
      <c r="A112" s="248" t="s">
        <v>1013</v>
      </c>
      <c r="B112" s="240">
        <v>204747346</v>
      </c>
      <c r="C112" s="240">
        <v>536217333</v>
      </c>
      <c r="D112" s="240">
        <v>740964679</v>
      </c>
    </row>
    <row r="113" spans="1:4" x14ac:dyDescent="0.25">
      <c r="A113" s="249" t="s">
        <v>751</v>
      </c>
      <c r="B113" s="240">
        <v>204747346</v>
      </c>
      <c r="C113" s="240">
        <v>536217333</v>
      </c>
      <c r="D113" s="240">
        <v>740964679</v>
      </c>
    </row>
    <row r="114" spans="1:4" x14ac:dyDescent="0.25">
      <c r="A114" s="250" t="s">
        <v>759</v>
      </c>
      <c r="B114" s="240">
        <v>204747346</v>
      </c>
      <c r="C114" s="240">
        <v>516016833</v>
      </c>
      <c r="D114" s="240">
        <v>720764179</v>
      </c>
    </row>
    <row r="115" spans="1:4" x14ac:dyDescent="0.25">
      <c r="A115" s="251" t="s">
        <v>817</v>
      </c>
      <c r="B115" s="240">
        <v>204747346</v>
      </c>
      <c r="C115" s="240">
        <v>516016833</v>
      </c>
      <c r="D115" s="240">
        <v>720764179</v>
      </c>
    </row>
    <row r="116" spans="1:4" x14ac:dyDescent="0.25">
      <c r="A116" s="261" t="s">
        <v>942</v>
      </c>
      <c r="B116" s="260">
        <v>204747346</v>
      </c>
      <c r="C116" s="260">
        <v>516016833</v>
      </c>
      <c r="D116" s="260">
        <v>720764179</v>
      </c>
    </row>
    <row r="117" spans="1:4" x14ac:dyDescent="0.25">
      <c r="A117" s="252" t="s">
        <v>1256</v>
      </c>
      <c r="B117" s="262">
        <v>204747346</v>
      </c>
      <c r="C117" s="262">
        <v>516016833</v>
      </c>
      <c r="D117" s="262">
        <v>720764179</v>
      </c>
    </row>
    <row r="118" spans="1:4" x14ac:dyDescent="0.25">
      <c r="A118" s="253" t="s">
        <v>818</v>
      </c>
      <c r="B118" s="240">
        <v>159350300</v>
      </c>
      <c r="C118" s="240">
        <v>166661900</v>
      </c>
      <c r="D118" s="240">
        <v>326012200</v>
      </c>
    </row>
    <row r="119" spans="1:4" x14ac:dyDescent="0.25">
      <c r="A119" s="254" t="s">
        <v>3011</v>
      </c>
      <c r="B119" s="240">
        <v>159350300</v>
      </c>
      <c r="C119" s="240">
        <v>166661900</v>
      </c>
      <c r="D119" s="240">
        <v>326012200</v>
      </c>
    </row>
    <row r="120" spans="1:4" ht="20.399999999999999" x14ac:dyDescent="0.25">
      <c r="A120" s="256" t="s">
        <v>6073</v>
      </c>
      <c r="B120" s="257">
        <v>159350300</v>
      </c>
      <c r="C120" s="257"/>
      <c r="D120" s="257">
        <v>159350300</v>
      </c>
    </row>
    <row r="121" spans="1:4" ht="20.399999999999999" x14ac:dyDescent="0.25">
      <c r="A121" s="256" t="s">
        <v>6074</v>
      </c>
      <c r="B121" s="257"/>
      <c r="C121" s="257">
        <v>159625700</v>
      </c>
      <c r="D121" s="257">
        <v>159625700</v>
      </c>
    </row>
    <row r="122" spans="1:4" ht="20.399999999999999" x14ac:dyDescent="0.25">
      <c r="A122" s="256" t="s">
        <v>6075</v>
      </c>
      <c r="B122" s="257"/>
      <c r="C122" s="257">
        <v>7036200</v>
      </c>
      <c r="D122" s="257">
        <v>7036200</v>
      </c>
    </row>
    <row r="123" spans="1:4" x14ac:dyDescent="0.25">
      <c r="A123" s="253" t="s">
        <v>819</v>
      </c>
      <c r="B123" s="240">
        <v>2349</v>
      </c>
      <c r="C123" s="240">
        <v>4382</v>
      </c>
      <c r="D123" s="240">
        <v>6731</v>
      </c>
    </row>
    <row r="124" spans="1:4" x14ac:dyDescent="0.25">
      <c r="A124" s="254" t="s">
        <v>3014</v>
      </c>
      <c r="B124" s="240">
        <v>2349</v>
      </c>
      <c r="C124" s="240">
        <v>4382</v>
      </c>
      <c r="D124" s="240">
        <v>6731</v>
      </c>
    </row>
    <row r="125" spans="1:4" ht="20.399999999999999" x14ac:dyDescent="0.25">
      <c r="A125" s="256" t="s">
        <v>6073</v>
      </c>
      <c r="B125" s="257">
        <v>2349</v>
      </c>
      <c r="C125" s="257"/>
      <c r="D125" s="257">
        <v>2349</v>
      </c>
    </row>
    <row r="126" spans="1:4" ht="20.399999999999999" x14ac:dyDescent="0.25">
      <c r="A126" s="256" t="s">
        <v>6074</v>
      </c>
      <c r="B126" s="257"/>
      <c r="C126" s="257">
        <v>2446</v>
      </c>
      <c r="D126" s="257">
        <v>2446</v>
      </c>
    </row>
    <row r="127" spans="1:4" ht="20.399999999999999" x14ac:dyDescent="0.25">
      <c r="A127" s="256" t="s">
        <v>6076</v>
      </c>
      <c r="B127" s="257"/>
      <c r="C127" s="257">
        <v>1900</v>
      </c>
      <c r="D127" s="257">
        <v>1900</v>
      </c>
    </row>
    <row r="128" spans="1:4" ht="20.399999999999999" x14ac:dyDescent="0.25">
      <c r="A128" s="256" t="s">
        <v>6075</v>
      </c>
      <c r="B128" s="257"/>
      <c r="C128" s="257">
        <v>36</v>
      </c>
      <c r="D128" s="257">
        <v>36</v>
      </c>
    </row>
    <row r="129" spans="1:4" x14ac:dyDescent="0.25">
      <c r="A129" s="253" t="s">
        <v>820</v>
      </c>
      <c r="B129" s="240">
        <v>10734680</v>
      </c>
      <c r="C129" s="240">
        <v>10754970</v>
      </c>
      <c r="D129" s="240">
        <v>21489650</v>
      </c>
    </row>
    <row r="130" spans="1:4" x14ac:dyDescent="0.25">
      <c r="A130" s="254" t="s">
        <v>3017</v>
      </c>
      <c r="B130" s="240">
        <v>10734680</v>
      </c>
      <c r="C130" s="240">
        <v>10754970</v>
      </c>
      <c r="D130" s="240">
        <v>21489650</v>
      </c>
    </row>
    <row r="131" spans="1:4" ht="20.399999999999999" x14ac:dyDescent="0.25">
      <c r="A131" s="256" t="s">
        <v>6073</v>
      </c>
      <c r="B131" s="257">
        <v>10734680</v>
      </c>
      <c r="C131" s="257"/>
      <c r="D131" s="257">
        <v>10734680</v>
      </c>
    </row>
    <row r="132" spans="1:4" ht="20.399999999999999" x14ac:dyDescent="0.25">
      <c r="A132" s="256" t="s">
        <v>6074</v>
      </c>
      <c r="B132" s="257"/>
      <c r="C132" s="257">
        <v>10754970</v>
      </c>
      <c r="D132" s="257">
        <v>10754970</v>
      </c>
    </row>
    <row r="133" spans="1:4" x14ac:dyDescent="0.25">
      <c r="A133" s="253" t="s">
        <v>821</v>
      </c>
      <c r="B133" s="240">
        <v>3273546</v>
      </c>
      <c r="C133" s="240">
        <v>3278410</v>
      </c>
      <c r="D133" s="240">
        <v>6551956</v>
      </c>
    </row>
    <row r="134" spans="1:4" x14ac:dyDescent="0.25">
      <c r="A134" s="254" t="s">
        <v>3020</v>
      </c>
      <c r="B134" s="240">
        <v>3273546</v>
      </c>
      <c r="C134" s="240">
        <v>3278410</v>
      </c>
      <c r="D134" s="240">
        <v>6551956</v>
      </c>
    </row>
    <row r="135" spans="1:4" ht="20.399999999999999" x14ac:dyDescent="0.25">
      <c r="A135" s="256" t="s">
        <v>6073</v>
      </c>
      <c r="B135" s="257">
        <v>3273546</v>
      </c>
      <c r="C135" s="257"/>
      <c r="D135" s="257">
        <v>3273546</v>
      </c>
    </row>
    <row r="136" spans="1:4" ht="20.399999999999999" x14ac:dyDescent="0.25">
      <c r="A136" s="256" t="s">
        <v>6074</v>
      </c>
      <c r="B136" s="257"/>
      <c r="C136" s="257">
        <v>3278410</v>
      </c>
      <c r="D136" s="257">
        <v>3278410</v>
      </c>
    </row>
    <row r="137" spans="1:4" x14ac:dyDescent="0.25">
      <c r="A137" s="253" t="s">
        <v>822</v>
      </c>
      <c r="B137" s="240">
        <v>5770000</v>
      </c>
      <c r="C137" s="240">
        <v>5770000</v>
      </c>
      <c r="D137" s="240">
        <v>11540000</v>
      </c>
    </row>
    <row r="138" spans="1:4" x14ac:dyDescent="0.25">
      <c r="A138" s="254" t="s">
        <v>3023</v>
      </c>
      <c r="B138" s="240">
        <v>5770000</v>
      </c>
      <c r="C138" s="240">
        <v>5770000</v>
      </c>
      <c r="D138" s="240">
        <v>11540000</v>
      </c>
    </row>
    <row r="139" spans="1:4" ht="20.399999999999999" x14ac:dyDescent="0.25">
      <c r="A139" s="256" t="s">
        <v>6073</v>
      </c>
      <c r="B139" s="257">
        <v>5770000</v>
      </c>
      <c r="C139" s="257"/>
      <c r="D139" s="257">
        <v>5770000</v>
      </c>
    </row>
    <row r="140" spans="1:4" ht="20.399999999999999" x14ac:dyDescent="0.25">
      <c r="A140" s="256" t="s">
        <v>6074</v>
      </c>
      <c r="B140" s="257"/>
      <c r="C140" s="257">
        <v>5770000</v>
      </c>
      <c r="D140" s="257">
        <v>5770000</v>
      </c>
    </row>
    <row r="141" spans="1:4" x14ac:dyDescent="0.25">
      <c r="A141" s="253" t="s">
        <v>823</v>
      </c>
      <c r="B141" s="240">
        <v>11820000</v>
      </c>
      <c r="C141" s="240">
        <v>86480000</v>
      </c>
      <c r="D141" s="240">
        <v>98300000</v>
      </c>
    </row>
    <row r="142" spans="1:4" x14ac:dyDescent="0.25">
      <c r="A142" s="254" t="s">
        <v>3025</v>
      </c>
      <c r="B142" s="240">
        <v>11820000</v>
      </c>
      <c r="C142" s="240">
        <v>86480000</v>
      </c>
      <c r="D142" s="240">
        <v>98300000</v>
      </c>
    </row>
    <row r="143" spans="1:4" ht="20.399999999999999" x14ac:dyDescent="0.25">
      <c r="A143" s="256" t="s">
        <v>6073</v>
      </c>
      <c r="B143" s="257">
        <v>11820000</v>
      </c>
      <c r="C143" s="257"/>
      <c r="D143" s="257">
        <v>11820000</v>
      </c>
    </row>
    <row r="144" spans="1:4" ht="20.399999999999999" x14ac:dyDescent="0.25">
      <c r="A144" s="256" t="s">
        <v>6074</v>
      </c>
      <c r="B144" s="257"/>
      <c r="C144" s="257">
        <v>11080000</v>
      </c>
      <c r="D144" s="257">
        <v>11080000</v>
      </c>
    </row>
    <row r="145" spans="1:4" ht="20.399999999999999" x14ac:dyDescent="0.25">
      <c r="A145" s="256" t="s">
        <v>6076</v>
      </c>
      <c r="B145" s="257"/>
      <c r="C145" s="257">
        <v>75400000</v>
      </c>
      <c r="D145" s="257">
        <v>75400000</v>
      </c>
    </row>
    <row r="146" spans="1:4" x14ac:dyDescent="0.25">
      <c r="A146" s="253" t="s">
        <v>824</v>
      </c>
      <c r="B146" s="240">
        <v>306071</v>
      </c>
      <c r="C146" s="240">
        <v>548481</v>
      </c>
      <c r="D146" s="240">
        <v>854552</v>
      </c>
    </row>
    <row r="147" spans="1:4" x14ac:dyDescent="0.25">
      <c r="A147" s="254" t="s">
        <v>3027</v>
      </c>
      <c r="B147" s="240">
        <v>306071</v>
      </c>
      <c r="C147" s="240">
        <v>548481</v>
      </c>
      <c r="D147" s="240">
        <v>854552</v>
      </c>
    </row>
    <row r="148" spans="1:4" ht="20.399999999999999" x14ac:dyDescent="0.25">
      <c r="A148" s="256" t="s">
        <v>6073</v>
      </c>
      <c r="B148" s="257">
        <v>306071</v>
      </c>
      <c r="C148" s="257"/>
      <c r="D148" s="257">
        <v>306071</v>
      </c>
    </row>
    <row r="149" spans="1:4" ht="20.399999999999999" x14ac:dyDescent="0.25">
      <c r="A149" s="256" t="s">
        <v>6074</v>
      </c>
      <c r="B149" s="257"/>
      <c r="C149" s="257">
        <v>283271</v>
      </c>
      <c r="D149" s="257">
        <v>283271</v>
      </c>
    </row>
    <row r="150" spans="1:4" ht="20.399999999999999" x14ac:dyDescent="0.25">
      <c r="A150" s="256" t="s">
        <v>6076</v>
      </c>
      <c r="B150" s="257"/>
      <c r="C150" s="257">
        <v>265210</v>
      </c>
      <c r="D150" s="257">
        <v>265210</v>
      </c>
    </row>
    <row r="151" spans="1:4" x14ac:dyDescent="0.25">
      <c r="A151" s="253" t="s">
        <v>825</v>
      </c>
      <c r="B151" s="240">
        <v>8690400</v>
      </c>
      <c r="C151" s="240">
        <v>8835240</v>
      </c>
      <c r="D151" s="240">
        <v>17525640</v>
      </c>
    </row>
    <row r="152" spans="1:4" x14ac:dyDescent="0.25">
      <c r="A152" s="254" t="s">
        <v>3030</v>
      </c>
      <c r="B152" s="240">
        <v>8690400</v>
      </c>
      <c r="C152" s="240">
        <v>8835240</v>
      </c>
      <c r="D152" s="240">
        <v>17525640</v>
      </c>
    </row>
    <row r="153" spans="1:4" ht="20.399999999999999" x14ac:dyDescent="0.25">
      <c r="A153" s="256" t="s">
        <v>6073</v>
      </c>
      <c r="B153" s="257">
        <v>8690400</v>
      </c>
      <c r="C153" s="257"/>
      <c r="D153" s="257">
        <v>8690400</v>
      </c>
    </row>
    <row r="154" spans="1:4" ht="20.399999999999999" x14ac:dyDescent="0.25">
      <c r="A154" s="256" t="s">
        <v>6074</v>
      </c>
      <c r="B154" s="257"/>
      <c r="C154" s="257">
        <v>8690400</v>
      </c>
      <c r="D154" s="257">
        <v>8690400</v>
      </c>
    </row>
    <row r="155" spans="1:4" ht="20.399999999999999" x14ac:dyDescent="0.25">
      <c r="A155" s="256" t="s">
        <v>6075</v>
      </c>
      <c r="B155" s="257"/>
      <c r="C155" s="257">
        <v>144840</v>
      </c>
      <c r="D155" s="257">
        <v>144840</v>
      </c>
    </row>
    <row r="156" spans="1:4" x14ac:dyDescent="0.25">
      <c r="A156" s="253" t="s">
        <v>827</v>
      </c>
      <c r="B156" s="240">
        <v>4800000</v>
      </c>
      <c r="C156" s="240">
        <v>5170000</v>
      </c>
      <c r="D156" s="240">
        <v>9970000</v>
      </c>
    </row>
    <row r="157" spans="1:4" x14ac:dyDescent="0.25">
      <c r="A157" s="254" t="s">
        <v>3034</v>
      </c>
      <c r="B157" s="240">
        <v>4800000</v>
      </c>
      <c r="C157" s="240">
        <v>5170000</v>
      </c>
      <c r="D157" s="240">
        <v>9970000</v>
      </c>
    </row>
    <row r="158" spans="1:4" ht="20.399999999999999" x14ac:dyDescent="0.25">
      <c r="A158" s="256" t="s">
        <v>6073</v>
      </c>
      <c r="B158" s="257">
        <v>4800000</v>
      </c>
      <c r="C158" s="257"/>
      <c r="D158" s="257">
        <v>4800000</v>
      </c>
    </row>
    <row r="159" spans="1:4" ht="20.399999999999999" x14ac:dyDescent="0.25">
      <c r="A159" s="256" t="s">
        <v>6074</v>
      </c>
      <c r="B159" s="257"/>
      <c r="C159" s="257">
        <v>4800000</v>
      </c>
      <c r="D159" s="257">
        <v>4800000</v>
      </c>
    </row>
    <row r="160" spans="1:4" ht="20.399999999999999" x14ac:dyDescent="0.25">
      <c r="A160" s="256" t="s">
        <v>6075</v>
      </c>
      <c r="B160" s="257"/>
      <c r="C160" s="257">
        <v>370000</v>
      </c>
      <c r="D160" s="257">
        <v>370000</v>
      </c>
    </row>
    <row r="161" spans="1:4" x14ac:dyDescent="0.25">
      <c r="A161" s="253" t="s">
        <v>828</v>
      </c>
      <c r="B161" s="240"/>
      <c r="C161" s="240">
        <v>228513450</v>
      </c>
      <c r="D161" s="240">
        <v>228513450</v>
      </c>
    </row>
    <row r="162" spans="1:4" x14ac:dyDescent="0.25">
      <c r="A162" s="254" t="s">
        <v>3039</v>
      </c>
      <c r="B162" s="240"/>
      <c r="C162" s="240">
        <v>228513450</v>
      </c>
      <c r="D162" s="240">
        <v>228513450</v>
      </c>
    </row>
    <row r="163" spans="1:4" ht="20.399999999999999" x14ac:dyDescent="0.25">
      <c r="A163" s="256" t="s">
        <v>6077</v>
      </c>
      <c r="B163" s="257"/>
      <c r="C163" s="257">
        <v>228513450</v>
      </c>
      <c r="D163" s="257">
        <v>228513450</v>
      </c>
    </row>
    <row r="164" spans="1:4" x14ac:dyDescent="0.25">
      <c r="A164" s="250" t="s">
        <v>781</v>
      </c>
      <c r="B164" s="240"/>
      <c r="C164" s="240">
        <v>20200500</v>
      </c>
      <c r="D164" s="240">
        <v>20200500</v>
      </c>
    </row>
    <row r="165" spans="1:4" x14ac:dyDescent="0.25">
      <c r="A165" s="251" t="s">
        <v>788</v>
      </c>
      <c r="B165" s="240"/>
      <c r="C165" s="240">
        <v>20200500</v>
      </c>
      <c r="D165" s="240">
        <v>20200500</v>
      </c>
    </row>
    <row r="166" spans="1:4" x14ac:dyDescent="0.25">
      <c r="A166" s="261" t="s">
        <v>789</v>
      </c>
      <c r="B166" s="260"/>
      <c r="C166" s="260">
        <v>20200500</v>
      </c>
      <c r="D166" s="260">
        <v>20200500</v>
      </c>
    </row>
    <row r="167" spans="1:4" x14ac:dyDescent="0.25">
      <c r="A167" s="252" t="s">
        <v>1290</v>
      </c>
      <c r="B167" s="262"/>
      <c r="C167" s="262">
        <v>2280000</v>
      </c>
      <c r="D167" s="262">
        <v>2280000</v>
      </c>
    </row>
    <row r="168" spans="1:4" x14ac:dyDescent="0.25">
      <c r="A168" s="253" t="s">
        <v>735</v>
      </c>
      <c r="B168" s="240"/>
      <c r="C168" s="240">
        <v>2280000</v>
      </c>
      <c r="D168" s="240">
        <v>2280000</v>
      </c>
    </row>
    <row r="169" spans="1:4" x14ac:dyDescent="0.25">
      <c r="A169" s="254" t="s">
        <v>4933</v>
      </c>
      <c r="B169" s="240"/>
      <c r="C169" s="240">
        <v>2280000</v>
      </c>
      <c r="D169" s="240">
        <v>2280000</v>
      </c>
    </row>
    <row r="170" spans="1:4" ht="20.399999999999999" x14ac:dyDescent="0.25">
      <c r="A170" s="256" t="s">
        <v>6072</v>
      </c>
      <c r="B170" s="257"/>
      <c r="C170" s="257">
        <v>2280000</v>
      </c>
      <c r="D170" s="257">
        <v>2280000</v>
      </c>
    </row>
    <row r="171" spans="1:4" x14ac:dyDescent="0.25">
      <c r="A171" s="252" t="s">
        <v>1291</v>
      </c>
      <c r="B171" s="262"/>
      <c r="C171" s="262">
        <v>4000000</v>
      </c>
      <c r="D171" s="262">
        <v>4000000</v>
      </c>
    </row>
    <row r="172" spans="1:4" x14ac:dyDescent="0.25">
      <c r="A172" s="253" t="s">
        <v>732</v>
      </c>
      <c r="B172" s="240"/>
      <c r="C172" s="240">
        <v>4000000</v>
      </c>
      <c r="D172" s="240">
        <v>4000000</v>
      </c>
    </row>
    <row r="173" spans="1:4" x14ac:dyDescent="0.25">
      <c r="A173" s="254" t="s">
        <v>4942</v>
      </c>
      <c r="B173" s="240"/>
      <c r="C173" s="240">
        <v>1500000</v>
      </c>
      <c r="D173" s="240">
        <v>1500000</v>
      </c>
    </row>
    <row r="174" spans="1:4" ht="20.399999999999999" x14ac:dyDescent="0.25">
      <c r="A174" s="256" t="s">
        <v>6072</v>
      </c>
      <c r="B174" s="257"/>
      <c r="C174" s="257">
        <v>1500000</v>
      </c>
      <c r="D174" s="257">
        <v>1500000</v>
      </c>
    </row>
    <row r="175" spans="1:4" x14ac:dyDescent="0.25">
      <c r="A175" s="254" t="s">
        <v>4945</v>
      </c>
      <c r="B175" s="240"/>
      <c r="C175" s="240">
        <v>1500000</v>
      </c>
      <c r="D175" s="240">
        <v>1500000</v>
      </c>
    </row>
    <row r="176" spans="1:4" ht="20.399999999999999" x14ac:dyDescent="0.25">
      <c r="A176" s="256" t="s">
        <v>6072</v>
      </c>
      <c r="B176" s="257"/>
      <c r="C176" s="257">
        <v>1500000</v>
      </c>
      <c r="D176" s="257">
        <v>1500000</v>
      </c>
    </row>
    <row r="177" spans="1:4" x14ac:dyDescent="0.25">
      <c r="A177" s="254" t="s">
        <v>4948</v>
      </c>
      <c r="B177" s="240"/>
      <c r="C177" s="240">
        <v>1000000</v>
      </c>
      <c r="D177" s="240">
        <v>1000000</v>
      </c>
    </row>
    <row r="178" spans="1:4" ht="20.399999999999999" x14ac:dyDescent="0.25">
      <c r="A178" s="256" t="s">
        <v>6072</v>
      </c>
      <c r="B178" s="257"/>
      <c r="C178" s="257">
        <v>1000000</v>
      </c>
      <c r="D178" s="257">
        <v>1000000</v>
      </c>
    </row>
    <row r="179" spans="1:4" x14ac:dyDescent="0.25">
      <c r="A179" s="252" t="s">
        <v>1293</v>
      </c>
      <c r="B179" s="262"/>
      <c r="C179" s="262">
        <v>5960000</v>
      </c>
      <c r="D179" s="262">
        <v>5960000</v>
      </c>
    </row>
    <row r="180" spans="1:4" x14ac:dyDescent="0.25">
      <c r="A180" s="253" t="s">
        <v>732</v>
      </c>
      <c r="B180" s="240"/>
      <c r="C180" s="240">
        <v>3945000</v>
      </c>
      <c r="D180" s="240">
        <v>3945000</v>
      </c>
    </row>
    <row r="181" spans="1:4" x14ac:dyDescent="0.25">
      <c r="A181" s="254" t="s">
        <v>4981</v>
      </c>
      <c r="B181" s="240"/>
      <c r="C181" s="240">
        <v>1495000</v>
      </c>
      <c r="D181" s="240">
        <v>1495000</v>
      </c>
    </row>
    <row r="182" spans="1:4" ht="20.399999999999999" x14ac:dyDescent="0.25">
      <c r="A182" s="256" t="s">
        <v>6072</v>
      </c>
      <c r="B182" s="257"/>
      <c r="C182" s="257">
        <v>1495000</v>
      </c>
      <c r="D182" s="257">
        <v>1495000</v>
      </c>
    </row>
    <row r="183" spans="1:4" x14ac:dyDescent="0.25">
      <c r="A183" s="254" t="s">
        <v>4984</v>
      </c>
      <c r="B183" s="240"/>
      <c r="C183" s="240">
        <v>1450000</v>
      </c>
      <c r="D183" s="240">
        <v>1450000</v>
      </c>
    </row>
    <row r="184" spans="1:4" ht="20.399999999999999" x14ac:dyDescent="0.25">
      <c r="A184" s="256" t="s">
        <v>6072</v>
      </c>
      <c r="B184" s="257"/>
      <c r="C184" s="257">
        <v>1450000</v>
      </c>
      <c r="D184" s="257">
        <v>1450000</v>
      </c>
    </row>
    <row r="185" spans="1:4" x14ac:dyDescent="0.25">
      <c r="A185" s="254" t="s">
        <v>4987</v>
      </c>
      <c r="B185" s="240"/>
      <c r="C185" s="240">
        <v>1000000</v>
      </c>
      <c r="D185" s="240">
        <v>1000000</v>
      </c>
    </row>
    <row r="186" spans="1:4" ht="20.399999999999999" x14ac:dyDescent="0.25">
      <c r="A186" s="256" t="s">
        <v>6072</v>
      </c>
      <c r="B186" s="257"/>
      <c r="C186" s="257">
        <v>1000000</v>
      </c>
      <c r="D186" s="257">
        <v>1000000</v>
      </c>
    </row>
    <row r="187" spans="1:4" x14ac:dyDescent="0.25">
      <c r="A187" s="253" t="s">
        <v>735</v>
      </c>
      <c r="B187" s="240"/>
      <c r="C187" s="240">
        <v>2015000</v>
      </c>
      <c r="D187" s="240">
        <v>2015000</v>
      </c>
    </row>
    <row r="188" spans="1:4" x14ac:dyDescent="0.25">
      <c r="A188" s="254" t="s">
        <v>4990</v>
      </c>
      <c r="B188" s="240"/>
      <c r="C188" s="240">
        <v>2015000</v>
      </c>
      <c r="D188" s="240">
        <v>2015000</v>
      </c>
    </row>
    <row r="189" spans="1:4" ht="20.399999999999999" x14ac:dyDescent="0.25">
      <c r="A189" s="256" t="s">
        <v>6072</v>
      </c>
      <c r="B189" s="257"/>
      <c r="C189" s="257">
        <v>2015000</v>
      </c>
      <c r="D189" s="257">
        <v>2015000</v>
      </c>
    </row>
    <row r="190" spans="1:4" x14ac:dyDescent="0.25">
      <c r="A190" s="252" t="s">
        <v>1294</v>
      </c>
      <c r="B190" s="262"/>
      <c r="C190" s="262">
        <v>7960500</v>
      </c>
      <c r="D190" s="262">
        <v>7960500</v>
      </c>
    </row>
    <row r="191" spans="1:4" x14ac:dyDescent="0.25">
      <c r="A191" s="253" t="s">
        <v>732</v>
      </c>
      <c r="B191" s="240"/>
      <c r="C191" s="240">
        <v>4695500</v>
      </c>
      <c r="D191" s="240">
        <v>4695500</v>
      </c>
    </row>
    <row r="192" spans="1:4" x14ac:dyDescent="0.25">
      <c r="A192" s="254" t="s">
        <v>4996</v>
      </c>
      <c r="B192" s="240"/>
      <c r="C192" s="240">
        <v>748000</v>
      </c>
      <c r="D192" s="240">
        <v>748000</v>
      </c>
    </row>
    <row r="193" spans="1:4" ht="20.399999999999999" x14ac:dyDescent="0.25">
      <c r="A193" s="256" t="s">
        <v>6072</v>
      </c>
      <c r="B193" s="257"/>
      <c r="C193" s="257">
        <v>748000</v>
      </c>
      <c r="D193" s="257">
        <v>748000</v>
      </c>
    </row>
    <row r="194" spans="1:4" x14ac:dyDescent="0.25">
      <c r="A194" s="254" t="s">
        <v>4999</v>
      </c>
      <c r="B194" s="240"/>
      <c r="C194" s="240">
        <v>1497500</v>
      </c>
      <c r="D194" s="240">
        <v>1497500</v>
      </c>
    </row>
    <row r="195" spans="1:4" ht="20.399999999999999" x14ac:dyDescent="0.25">
      <c r="A195" s="256" t="s">
        <v>6072</v>
      </c>
      <c r="B195" s="257"/>
      <c r="C195" s="257">
        <v>1497500</v>
      </c>
      <c r="D195" s="257">
        <v>1497500</v>
      </c>
    </row>
    <row r="196" spans="1:4" x14ac:dyDescent="0.25">
      <c r="A196" s="254" t="s">
        <v>5002</v>
      </c>
      <c r="B196" s="240"/>
      <c r="C196" s="240">
        <v>1450000</v>
      </c>
      <c r="D196" s="240">
        <v>1450000</v>
      </c>
    </row>
    <row r="197" spans="1:4" ht="20.399999999999999" x14ac:dyDescent="0.25">
      <c r="A197" s="256" t="s">
        <v>6072</v>
      </c>
      <c r="B197" s="257"/>
      <c r="C197" s="257">
        <v>1450000</v>
      </c>
      <c r="D197" s="257">
        <v>1450000</v>
      </c>
    </row>
    <row r="198" spans="1:4" x14ac:dyDescent="0.25">
      <c r="A198" s="254" t="s">
        <v>5005</v>
      </c>
      <c r="B198" s="240"/>
      <c r="C198" s="240">
        <v>1000000</v>
      </c>
      <c r="D198" s="240">
        <v>1000000</v>
      </c>
    </row>
    <row r="199" spans="1:4" ht="20.399999999999999" x14ac:dyDescent="0.25">
      <c r="A199" s="256" t="s">
        <v>6072</v>
      </c>
      <c r="B199" s="257"/>
      <c r="C199" s="257">
        <v>1000000</v>
      </c>
      <c r="D199" s="257">
        <v>1000000</v>
      </c>
    </row>
    <row r="200" spans="1:4" x14ac:dyDescent="0.25">
      <c r="A200" s="253" t="s">
        <v>735</v>
      </c>
      <c r="B200" s="240"/>
      <c r="C200" s="240">
        <v>3265000</v>
      </c>
      <c r="D200" s="240">
        <v>3265000</v>
      </c>
    </row>
    <row r="201" spans="1:4" x14ac:dyDescent="0.25">
      <c r="A201" s="254" t="s">
        <v>5008</v>
      </c>
      <c r="B201" s="240"/>
      <c r="C201" s="240">
        <v>3265000</v>
      </c>
      <c r="D201" s="240">
        <v>3265000</v>
      </c>
    </row>
    <row r="202" spans="1:4" ht="20.399999999999999" x14ac:dyDescent="0.25">
      <c r="A202" s="256" t="s">
        <v>6072</v>
      </c>
      <c r="B202" s="257"/>
      <c r="C202" s="257">
        <v>3265000</v>
      </c>
      <c r="D202" s="257">
        <v>3265000</v>
      </c>
    </row>
    <row r="203" spans="1:4" x14ac:dyDescent="0.25">
      <c r="A203" s="247" t="s">
        <v>149</v>
      </c>
      <c r="B203" s="259"/>
      <c r="C203" s="259">
        <v>98252587</v>
      </c>
      <c r="D203" s="259">
        <v>98252587</v>
      </c>
    </row>
    <row r="204" spans="1:4" x14ac:dyDescent="0.25">
      <c r="A204" s="248" t="s">
        <v>1013</v>
      </c>
      <c r="B204" s="240"/>
      <c r="C204" s="240">
        <v>98252587</v>
      </c>
      <c r="D204" s="240">
        <v>98252587</v>
      </c>
    </row>
    <row r="205" spans="1:4" x14ac:dyDescent="0.25">
      <c r="A205" s="249" t="s">
        <v>751</v>
      </c>
      <c r="B205" s="240"/>
      <c r="C205" s="240">
        <v>98252587</v>
      </c>
      <c r="D205" s="240">
        <v>98252587</v>
      </c>
    </row>
    <row r="206" spans="1:4" x14ac:dyDescent="0.25">
      <c r="A206" s="250" t="s">
        <v>759</v>
      </c>
      <c r="B206" s="240"/>
      <c r="C206" s="240">
        <v>98252587</v>
      </c>
      <c r="D206" s="240">
        <v>98252587</v>
      </c>
    </row>
    <row r="207" spans="1:4" x14ac:dyDescent="0.25">
      <c r="A207" s="251" t="s">
        <v>763</v>
      </c>
      <c r="B207" s="240"/>
      <c r="C207" s="240">
        <v>24196300</v>
      </c>
      <c r="D207" s="240">
        <v>24196300</v>
      </c>
    </row>
    <row r="208" spans="1:4" x14ac:dyDescent="0.25">
      <c r="A208" s="261" t="s">
        <v>762</v>
      </c>
      <c r="B208" s="260"/>
      <c r="C208" s="260">
        <v>24196300</v>
      </c>
      <c r="D208" s="260">
        <v>24196300</v>
      </c>
    </row>
    <row r="209" spans="1:4" x14ac:dyDescent="0.25">
      <c r="A209" s="252" t="s">
        <v>1249</v>
      </c>
      <c r="B209" s="262"/>
      <c r="C209" s="262">
        <v>7096000</v>
      </c>
      <c r="D209" s="262">
        <v>7096000</v>
      </c>
    </row>
    <row r="210" spans="1:4" x14ac:dyDescent="0.25">
      <c r="A210" s="253" t="s">
        <v>735</v>
      </c>
      <c r="B210" s="240"/>
      <c r="C210" s="240">
        <v>7096000</v>
      </c>
      <c r="D210" s="240">
        <v>7096000</v>
      </c>
    </row>
    <row r="211" spans="1:4" x14ac:dyDescent="0.25">
      <c r="A211" s="254" t="s">
        <v>2626</v>
      </c>
      <c r="B211" s="240"/>
      <c r="C211" s="240">
        <v>7096000</v>
      </c>
      <c r="D211" s="240">
        <v>7096000</v>
      </c>
    </row>
    <row r="212" spans="1:4" ht="20.399999999999999" x14ac:dyDescent="0.25">
      <c r="A212" s="256" t="s">
        <v>6072</v>
      </c>
      <c r="B212" s="257"/>
      <c r="C212" s="257">
        <v>7096000</v>
      </c>
      <c r="D212" s="257">
        <v>7096000</v>
      </c>
    </row>
    <row r="213" spans="1:4" x14ac:dyDescent="0.25">
      <c r="A213" s="252" t="s">
        <v>1250</v>
      </c>
      <c r="B213" s="262"/>
      <c r="C213" s="262">
        <v>15310300</v>
      </c>
      <c r="D213" s="262">
        <v>15310300</v>
      </c>
    </row>
    <row r="214" spans="1:4" x14ac:dyDescent="0.25">
      <c r="A214" s="253" t="s">
        <v>735</v>
      </c>
      <c r="B214" s="240"/>
      <c r="C214" s="240">
        <v>15310300</v>
      </c>
      <c r="D214" s="240">
        <v>15310300</v>
      </c>
    </row>
    <row r="215" spans="1:4" x14ac:dyDescent="0.25">
      <c r="A215" s="254" t="s">
        <v>2641</v>
      </c>
      <c r="B215" s="240"/>
      <c r="C215" s="240">
        <v>15310300</v>
      </c>
      <c r="D215" s="240">
        <v>15310300</v>
      </c>
    </row>
    <row r="216" spans="1:4" ht="20.399999999999999" x14ac:dyDescent="0.25">
      <c r="A216" s="256" t="s">
        <v>6072</v>
      </c>
      <c r="B216" s="257"/>
      <c r="C216" s="257">
        <v>15310300</v>
      </c>
      <c r="D216" s="257">
        <v>15310300</v>
      </c>
    </row>
    <row r="217" spans="1:4" x14ac:dyDescent="0.25">
      <c r="A217" s="252" t="s">
        <v>764</v>
      </c>
      <c r="B217" s="262"/>
      <c r="C217" s="262">
        <v>410000</v>
      </c>
      <c r="D217" s="262">
        <v>410000</v>
      </c>
    </row>
    <row r="218" spans="1:4" x14ac:dyDescent="0.25">
      <c r="A218" s="253" t="s">
        <v>735</v>
      </c>
      <c r="B218" s="240"/>
      <c r="C218" s="240">
        <v>410000</v>
      </c>
      <c r="D218" s="240">
        <v>410000</v>
      </c>
    </row>
    <row r="219" spans="1:4" x14ac:dyDescent="0.25">
      <c r="A219" s="254" t="s">
        <v>2662</v>
      </c>
      <c r="B219" s="240"/>
      <c r="C219" s="240">
        <v>410000</v>
      </c>
      <c r="D219" s="240">
        <v>410000</v>
      </c>
    </row>
    <row r="220" spans="1:4" ht="20.399999999999999" x14ac:dyDescent="0.25">
      <c r="A220" s="256" t="s">
        <v>6072</v>
      </c>
      <c r="B220" s="257"/>
      <c r="C220" s="257">
        <v>410000</v>
      </c>
      <c r="D220" s="257">
        <v>410000</v>
      </c>
    </row>
    <row r="221" spans="1:4" x14ac:dyDescent="0.25">
      <c r="A221" s="252" t="s">
        <v>765</v>
      </c>
      <c r="B221" s="262"/>
      <c r="C221" s="262">
        <v>1380000</v>
      </c>
      <c r="D221" s="262">
        <v>1380000</v>
      </c>
    </row>
    <row r="222" spans="1:4" x14ac:dyDescent="0.25">
      <c r="A222" s="253" t="s">
        <v>735</v>
      </c>
      <c r="B222" s="240"/>
      <c r="C222" s="240">
        <v>1380000</v>
      </c>
      <c r="D222" s="240">
        <v>1380000</v>
      </c>
    </row>
    <row r="223" spans="1:4" x14ac:dyDescent="0.25">
      <c r="A223" s="254" t="s">
        <v>2701</v>
      </c>
      <c r="B223" s="240"/>
      <c r="C223" s="240">
        <v>1380000</v>
      </c>
      <c r="D223" s="240">
        <v>1380000</v>
      </c>
    </row>
    <row r="224" spans="1:4" ht="20.399999999999999" x14ac:dyDescent="0.25">
      <c r="A224" s="256" t="s">
        <v>6072</v>
      </c>
      <c r="B224" s="257"/>
      <c r="C224" s="257">
        <v>1380000</v>
      </c>
      <c r="D224" s="257">
        <v>1380000</v>
      </c>
    </row>
    <row r="225" spans="1:4" x14ac:dyDescent="0.25">
      <c r="A225" s="251" t="s">
        <v>817</v>
      </c>
      <c r="B225" s="240"/>
      <c r="C225" s="240">
        <v>74056287</v>
      </c>
      <c r="D225" s="240">
        <v>74056287</v>
      </c>
    </row>
    <row r="226" spans="1:4" x14ac:dyDescent="0.25">
      <c r="A226" s="261" t="s">
        <v>724</v>
      </c>
      <c r="B226" s="260"/>
      <c r="C226" s="260">
        <v>74056287</v>
      </c>
      <c r="D226" s="260">
        <v>74056287</v>
      </c>
    </row>
    <row r="227" spans="1:4" x14ac:dyDescent="0.25">
      <c r="A227" s="252" t="s">
        <v>768</v>
      </c>
      <c r="B227" s="262"/>
      <c r="C227" s="262">
        <v>73363287</v>
      </c>
      <c r="D227" s="262">
        <v>73363287</v>
      </c>
    </row>
    <row r="228" spans="1:4" x14ac:dyDescent="0.25">
      <c r="A228" s="253" t="s">
        <v>769</v>
      </c>
      <c r="B228" s="240"/>
      <c r="C228" s="240">
        <v>71683287</v>
      </c>
      <c r="D228" s="240">
        <v>71683287</v>
      </c>
    </row>
    <row r="229" spans="1:4" x14ac:dyDescent="0.25">
      <c r="A229" s="254" t="s">
        <v>3464</v>
      </c>
      <c r="B229" s="240"/>
      <c r="C229" s="240">
        <v>1976000</v>
      </c>
      <c r="D229" s="240">
        <v>1976000</v>
      </c>
    </row>
    <row r="230" spans="1:4" ht="20.399999999999999" x14ac:dyDescent="0.25">
      <c r="A230" s="256" t="s">
        <v>6072</v>
      </c>
      <c r="B230" s="257"/>
      <c r="C230" s="257">
        <v>1976000</v>
      </c>
      <c r="D230" s="257">
        <v>1976000</v>
      </c>
    </row>
    <row r="231" spans="1:4" x14ac:dyDescent="0.25">
      <c r="A231" s="254" t="s">
        <v>3473</v>
      </c>
      <c r="B231" s="240"/>
      <c r="C231" s="240">
        <v>61200000</v>
      </c>
      <c r="D231" s="240">
        <v>61200000</v>
      </c>
    </row>
    <row r="232" spans="1:4" ht="20.399999999999999" x14ac:dyDescent="0.25">
      <c r="A232" s="256" t="s">
        <v>6078</v>
      </c>
      <c r="B232" s="257"/>
      <c r="C232" s="257">
        <v>61200000</v>
      </c>
      <c r="D232" s="257">
        <v>61200000</v>
      </c>
    </row>
    <row r="233" spans="1:4" x14ac:dyDescent="0.25">
      <c r="A233" s="254" t="s">
        <v>3476</v>
      </c>
      <c r="B233" s="240"/>
      <c r="C233" s="240">
        <v>5600000</v>
      </c>
      <c r="D233" s="240">
        <v>5600000</v>
      </c>
    </row>
    <row r="234" spans="1:4" ht="20.399999999999999" x14ac:dyDescent="0.25">
      <c r="A234" s="256" t="s">
        <v>6078</v>
      </c>
      <c r="B234" s="257"/>
      <c r="C234" s="257">
        <v>5600000</v>
      </c>
      <c r="D234" s="257">
        <v>5600000</v>
      </c>
    </row>
    <row r="235" spans="1:4" x14ac:dyDescent="0.25">
      <c r="A235" s="254" t="s">
        <v>3479</v>
      </c>
      <c r="B235" s="240"/>
      <c r="C235" s="240">
        <v>360720</v>
      </c>
      <c r="D235" s="240">
        <v>360720</v>
      </c>
    </row>
    <row r="236" spans="1:4" ht="20.399999999999999" x14ac:dyDescent="0.25">
      <c r="A236" s="256" t="s">
        <v>6072</v>
      </c>
      <c r="B236" s="257"/>
      <c r="C236" s="257">
        <v>360720</v>
      </c>
      <c r="D236" s="257">
        <v>360720</v>
      </c>
    </row>
    <row r="237" spans="1:4" x14ac:dyDescent="0.25">
      <c r="A237" s="254" t="s">
        <v>3488</v>
      </c>
      <c r="B237" s="240"/>
      <c r="C237" s="240">
        <v>796567</v>
      </c>
      <c r="D237" s="240">
        <v>796567</v>
      </c>
    </row>
    <row r="238" spans="1:4" ht="20.399999999999999" x14ac:dyDescent="0.25">
      <c r="A238" s="256" t="s">
        <v>6072</v>
      </c>
      <c r="B238" s="257"/>
      <c r="C238" s="257">
        <v>796567</v>
      </c>
      <c r="D238" s="257">
        <v>796567</v>
      </c>
    </row>
    <row r="239" spans="1:4" x14ac:dyDescent="0.25">
      <c r="A239" s="254" t="s">
        <v>3491</v>
      </c>
      <c r="B239" s="240"/>
      <c r="C239" s="240">
        <v>1750000</v>
      </c>
      <c r="D239" s="240">
        <v>1750000</v>
      </c>
    </row>
    <row r="240" spans="1:4" ht="20.399999999999999" x14ac:dyDescent="0.25">
      <c r="A240" s="256" t="s">
        <v>6072</v>
      </c>
      <c r="B240" s="257"/>
      <c r="C240" s="257">
        <v>1750000</v>
      </c>
      <c r="D240" s="257">
        <v>1750000</v>
      </c>
    </row>
    <row r="241" spans="1:4" x14ac:dyDescent="0.25">
      <c r="A241" s="253" t="s">
        <v>748</v>
      </c>
      <c r="B241" s="240"/>
      <c r="C241" s="240">
        <v>1680000</v>
      </c>
      <c r="D241" s="240">
        <v>1680000</v>
      </c>
    </row>
    <row r="242" spans="1:4" x14ac:dyDescent="0.25">
      <c r="A242" s="254" t="s">
        <v>3509</v>
      </c>
      <c r="B242" s="240"/>
      <c r="C242" s="240">
        <v>800000</v>
      </c>
      <c r="D242" s="240">
        <v>800000</v>
      </c>
    </row>
    <row r="243" spans="1:4" ht="20.399999999999999" x14ac:dyDescent="0.25">
      <c r="A243" s="256" t="s">
        <v>6072</v>
      </c>
      <c r="B243" s="257"/>
      <c r="C243" s="257">
        <v>800000</v>
      </c>
      <c r="D243" s="257">
        <v>800000</v>
      </c>
    </row>
    <row r="244" spans="1:4" x14ac:dyDescent="0.25">
      <c r="A244" s="254" t="s">
        <v>3512</v>
      </c>
      <c r="B244" s="240"/>
      <c r="C244" s="240">
        <v>880000</v>
      </c>
      <c r="D244" s="240">
        <v>880000</v>
      </c>
    </row>
    <row r="245" spans="1:4" ht="20.399999999999999" x14ac:dyDescent="0.25">
      <c r="A245" s="256" t="s">
        <v>6072</v>
      </c>
      <c r="B245" s="257"/>
      <c r="C245" s="257">
        <v>880000</v>
      </c>
      <c r="D245" s="257">
        <v>880000</v>
      </c>
    </row>
    <row r="246" spans="1:4" x14ac:dyDescent="0.25">
      <c r="A246" s="252" t="s">
        <v>770</v>
      </c>
      <c r="B246" s="262"/>
      <c r="C246" s="262">
        <v>693000</v>
      </c>
      <c r="D246" s="262">
        <v>693000</v>
      </c>
    </row>
    <row r="247" spans="1:4" x14ac:dyDescent="0.25">
      <c r="A247" s="253" t="s">
        <v>771</v>
      </c>
      <c r="B247" s="240"/>
      <c r="C247" s="240">
        <v>693000</v>
      </c>
      <c r="D247" s="240">
        <v>693000</v>
      </c>
    </row>
    <row r="248" spans="1:4" x14ac:dyDescent="0.25">
      <c r="A248" s="254" t="s">
        <v>3524</v>
      </c>
      <c r="B248" s="240"/>
      <c r="C248" s="240">
        <v>693000</v>
      </c>
      <c r="D248" s="240">
        <v>693000</v>
      </c>
    </row>
    <row r="249" spans="1:4" ht="20.399999999999999" x14ac:dyDescent="0.25">
      <c r="A249" s="256" t="s">
        <v>6072</v>
      </c>
      <c r="B249" s="257"/>
      <c r="C249" s="257">
        <v>693000</v>
      </c>
      <c r="D249" s="257">
        <v>693000</v>
      </c>
    </row>
    <row r="250" spans="1:4" x14ac:dyDescent="0.25">
      <c r="A250" s="255" t="s">
        <v>810</v>
      </c>
      <c r="B250" s="240">
        <v>204747346</v>
      </c>
      <c r="C250" s="240">
        <v>682772302</v>
      </c>
      <c r="D250" s="240">
        <v>887519648</v>
      </c>
    </row>
  </sheetData>
  <autoFilter ref="A6:D250" xr:uid="{F586576C-D645-4449-B1DD-C2F7A004F4CD}"/>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0AA77-7A5C-407E-AA82-436E2B9D40D6}">
  <sheetPr codeName="Sheet5">
    <tabColor rgb="FF00B050"/>
  </sheetPr>
  <dimension ref="A1:N513"/>
  <sheetViews>
    <sheetView showGridLines="0" workbookViewId="0">
      <selection activeCell="E19" sqref="E19"/>
    </sheetView>
  </sheetViews>
  <sheetFormatPr defaultRowHeight="13.2" x14ac:dyDescent="0.25"/>
  <cols>
    <col min="1" max="1" width="46.33203125" style="10" bestFit="1" customWidth="1"/>
    <col min="2" max="2" width="16.21875" style="25" bestFit="1" customWidth="1"/>
    <col min="3" max="4" width="14.109375" style="10" bestFit="1" customWidth="1"/>
    <col min="5" max="7" width="12.44140625" style="10" bestFit="1" customWidth="1"/>
    <col min="8" max="16384" width="8.88671875" style="10"/>
  </cols>
  <sheetData>
    <row r="1" spans="1:14" customFormat="1" ht="18" x14ac:dyDescent="0.35">
      <c r="A1" s="263" t="s">
        <v>5232</v>
      </c>
      <c r="B1" s="98"/>
      <c r="C1" s="98"/>
      <c r="D1" s="98"/>
      <c r="E1" s="98"/>
      <c r="F1" s="98"/>
      <c r="G1" s="98"/>
      <c r="H1" s="97"/>
      <c r="I1" s="97"/>
      <c r="J1" s="97"/>
      <c r="K1" s="97"/>
      <c r="L1" s="97"/>
      <c r="M1" s="97"/>
      <c r="N1" s="9"/>
    </row>
    <row r="2" spans="1:14" customFormat="1" ht="15.6" x14ac:dyDescent="0.3">
      <c r="A2" s="264" t="str">
        <f>'Setting Database'!$B14</f>
        <v>Berdasarkan DIPA Awal, TA. 2023 (30 November 2022)</v>
      </c>
      <c r="B2" s="41"/>
      <c r="C2" s="41"/>
      <c r="D2" s="41"/>
      <c r="E2" s="41"/>
      <c r="F2" s="41"/>
      <c r="G2" s="41"/>
      <c r="H2" s="8"/>
      <c r="I2" s="8"/>
      <c r="J2" s="8"/>
      <c r="K2" s="8"/>
      <c r="L2" s="8"/>
      <c r="M2" s="8"/>
      <c r="N2" s="8"/>
    </row>
    <row r="3" spans="1:14" customFormat="1" ht="15.6" x14ac:dyDescent="0.3">
      <c r="A3" s="264" t="str">
        <f ca="1">'Setting Database'!$B15</f>
        <v xml:space="preserve"> 09 Februari 2023, Pukul 15:39 WIB</v>
      </c>
      <c r="B3" s="41"/>
      <c r="C3" s="41"/>
      <c r="D3" s="41"/>
      <c r="E3" s="41"/>
      <c r="F3" s="41"/>
      <c r="G3" s="41"/>
      <c r="H3" s="8"/>
      <c r="I3" s="8"/>
      <c r="J3" s="8"/>
      <c r="K3" s="8"/>
      <c r="L3" s="8"/>
      <c r="M3" s="8"/>
      <c r="N3" s="8"/>
    </row>
    <row r="6" spans="1:14" x14ac:dyDescent="0.25">
      <c r="A6" s="244" t="s">
        <v>6071</v>
      </c>
      <c r="B6" s="243" t="s">
        <v>6063</v>
      </c>
      <c r="C6" s="43"/>
      <c r="D6" s="43"/>
    </row>
    <row r="7" spans="1:14" x14ac:dyDescent="0.25">
      <c r="A7" s="172"/>
      <c r="B7" s="172" t="s">
        <v>6067</v>
      </c>
      <c r="C7" s="172" t="s">
        <v>6068</v>
      </c>
      <c r="D7" s="43" t="s">
        <v>810</v>
      </c>
    </row>
    <row r="8" spans="1:14" hidden="1" x14ac:dyDescent="0.25">
      <c r="A8" s="244" t="s">
        <v>6069</v>
      </c>
      <c r="B8" s="43"/>
      <c r="C8" s="43"/>
      <c r="D8" s="43"/>
    </row>
    <row r="9" spans="1:14" x14ac:dyDescent="0.25">
      <c r="A9" s="245" t="s">
        <v>917</v>
      </c>
      <c r="B9" s="265">
        <v>196596462</v>
      </c>
      <c r="C9" s="265">
        <v>740590184</v>
      </c>
      <c r="D9" s="265">
        <v>937186646</v>
      </c>
    </row>
    <row r="10" spans="1:14" x14ac:dyDescent="0.25">
      <c r="A10" s="245" t="s">
        <v>123</v>
      </c>
      <c r="B10" s="265">
        <v>204747346</v>
      </c>
      <c r="C10" s="265">
        <v>682772302</v>
      </c>
      <c r="D10" s="265">
        <v>887519648</v>
      </c>
    </row>
    <row r="11" spans="1:14" x14ac:dyDescent="0.25">
      <c r="A11" s="245" t="s">
        <v>846</v>
      </c>
      <c r="B11" s="265">
        <v>928971599</v>
      </c>
      <c r="C11" s="265">
        <v>1699781196</v>
      </c>
      <c r="D11" s="265">
        <v>2628752795</v>
      </c>
    </row>
    <row r="12" spans="1:14" x14ac:dyDescent="0.25">
      <c r="A12" s="172" t="s">
        <v>810</v>
      </c>
      <c r="B12" s="240">
        <v>1330315407</v>
      </c>
      <c r="C12" s="240">
        <v>3123143682</v>
      </c>
      <c r="D12" s="240">
        <v>4453459089</v>
      </c>
    </row>
    <row r="13" spans="1:14" x14ac:dyDescent="0.25">
      <c r="A13"/>
      <c r="B13"/>
      <c r="C13"/>
      <c r="D13"/>
    </row>
    <row r="14" spans="1:14" x14ac:dyDescent="0.25">
      <c r="A14"/>
      <c r="B14"/>
      <c r="C14"/>
      <c r="D14"/>
    </row>
    <row r="15" spans="1:14" x14ac:dyDescent="0.25">
      <c r="A15"/>
      <c r="B15"/>
      <c r="C15"/>
      <c r="D15"/>
    </row>
    <row r="16" spans="1:14" x14ac:dyDescent="0.25">
      <c r="A16"/>
      <c r="B16"/>
      <c r="C16"/>
      <c r="D16"/>
    </row>
    <row r="17" spans="1:4" x14ac:dyDescent="0.25">
      <c r="A17"/>
      <c r="B17"/>
      <c r="C17"/>
      <c r="D17"/>
    </row>
    <row r="18" spans="1:4" ht="14.4" x14ac:dyDescent="0.3">
      <c r="A18"/>
      <c r="B18"/>
      <c r="C18"/>
      <c r="D18"/>
    </row>
    <row r="19" spans="1:4" x14ac:dyDescent="0.25">
      <c r="A19"/>
      <c r="B19"/>
      <c r="C19"/>
      <c r="D19"/>
    </row>
    <row r="20" spans="1:4" x14ac:dyDescent="0.25">
      <c r="A20"/>
      <c r="B20"/>
      <c r="C20"/>
      <c r="D20"/>
    </row>
    <row r="21" spans="1:4" x14ac:dyDescent="0.25">
      <c r="A21"/>
      <c r="B21"/>
      <c r="C21"/>
      <c r="D21"/>
    </row>
    <row r="22" spans="1:4" ht="14.4" x14ac:dyDescent="0.3">
      <c r="A22"/>
      <c r="B22"/>
      <c r="C22"/>
      <c r="D22"/>
    </row>
    <row r="23" spans="1:4" ht="14.4" x14ac:dyDescent="0.3">
      <c r="A23"/>
      <c r="B23"/>
      <c r="C23"/>
      <c r="D23"/>
    </row>
    <row r="24" spans="1:4" x14ac:dyDescent="0.25">
      <c r="A24"/>
      <c r="B24"/>
      <c r="C24"/>
      <c r="D24"/>
    </row>
    <row r="25" spans="1:4" x14ac:dyDescent="0.25">
      <c r="A25"/>
      <c r="B25"/>
      <c r="C25"/>
      <c r="D25"/>
    </row>
    <row r="26" spans="1:4" x14ac:dyDescent="0.25">
      <c r="A26"/>
      <c r="B26"/>
      <c r="C26"/>
      <c r="D26"/>
    </row>
    <row r="27" spans="1:4" x14ac:dyDescent="0.25">
      <c r="A27"/>
      <c r="B27"/>
      <c r="C27"/>
      <c r="D27"/>
    </row>
    <row r="28" spans="1:4" x14ac:dyDescent="0.25">
      <c r="A28"/>
      <c r="B28"/>
      <c r="C28"/>
      <c r="D28"/>
    </row>
    <row r="29" spans="1:4" ht="14.4" x14ac:dyDescent="0.3">
      <c r="A29"/>
      <c r="B29"/>
      <c r="C29"/>
      <c r="D29"/>
    </row>
    <row r="30" spans="1:4" ht="14.4" x14ac:dyDescent="0.3">
      <c r="A30"/>
      <c r="B30"/>
      <c r="C30"/>
      <c r="D30"/>
    </row>
    <row r="31" spans="1:4" x14ac:dyDescent="0.25">
      <c r="A31"/>
      <c r="B31"/>
      <c r="C31"/>
      <c r="D31"/>
    </row>
    <row r="32" spans="1:4" x14ac:dyDescent="0.25">
      <c r="A32"/>
      <c r="B32"/>
      <c r="C32"/>
      <c r="D32"/>
    </row>
    <row r="33" spans="1:4" ht="14.4" x14ac:dyDescent="0.3">
      <c r="A33"/>
      <c r="B33"/>
      <c r="C33"/>
      <c r="D33"/>
    </row>
    <row r="34" spans="1:4" ht="14.4" x14ac:dyDescent="0.3">
      <c r="A34"/>
      <c r="B34"/>
      <c r="C34"/>
      <c r="D34"/>
    </row>
    <row r="35" spans="1:4" x14ac:dyDescent="0.25">
      <c r="A35"/>
      <c r="B35"/>
      <c r="C35"/>
      <c r="D35"/>
    </row>
    <row r="36" spans="1:4" x14ac:dyDescent="0.25">
      <c r="A36"/>
      <c r="B36"/>
      <c r="C36"/>
      <c r="D36"/>
    </row>
    <row r="37" spans="1:4" ht="14.4" x14ac:dyDescent="0.3">
      <c r="A37"/>
      <c r="B37"/>
      <c r="C37"/>
      <c r="D37"/>
    </row>
    <row r="38" spans="1:4" ht="14.4" x14ac:dyDescent="0.3">
      <c r="A38"/>
      <c r="B38"/>
      <c r="C38"/>
      <c r="D38"/>
    </row>
    <row r="39" spans="1:4" x14ac:dyDescent="0.25">
      <c r="A39"/>
      <c r="B39"/>
      <c r="C39"/>
      <c r="D39"/>
    </row>
    <row r="40" spans="1:4" x14ac:dyDescent="0.25">
      <c r="A40"/>
      <c r="B40"/>
      <c r="C40"/>
      <c r="D40"/>
    </row>
    <row r="41" spans="1:4" ht="14.4" x14ac:dyDescent="0.3">
      <c r="A41"/>
      <c r="B41"/>
      <c r="C41"/>
      <c r="D41"/>
    </row>
    <row r="42" spans="1:4" ht="14.4" x14ac:dyDescent="0.3">
      <c r="A42"/>
      <c r="B42"/>
      <c r="C42"/>
      <c r="D42"/>
    </row>
    <row r="43" spans="1:4" x14ac:dyDescent="0.25">
      <c r="A43"/>
      <c r="B43"/>
      <c r="C43"/>
      <c r="D43"/>
    </row>
    <row r="44" spans="1:4" x14ac:dyDescent="0.25">
      <c r="A44"/>
      <c r="B44"/>
      <c r="C44"/>
      <c r="D44"/>
    </row>
    <row r="45" spans="1:4" ht="14.4" x14ac:dyDescent="0.3">
      <c r="A45"/>
      <c r="B45"/>
      <c r="C45"/>
      <c r="D45"/>
    </row>
    <row r="46" spans="1:4" ht="14.4" x14ac:dyDescent="0.3">
      <c r="A46"/>
      <c r="B46"/>
      <c r="C46"/>
      <c r="D46"/>
    </row>
    <row r="47" spans="1:4" x14ac:dyDescent="0.25">
      <c r="A47"/>
      <c r="B47"/>
      <c r="C47"/>
      <c r="D47"/>
    </row>
    <row r="48" spans="1:4" x14ac:dyDescent="0.25">
      <c r="A48"/>
      <c r="B48"/>
      <c r="C48"/>
      <c r="D48"/>
    </row>
    <row r="49" spans="1:4" ht="14.4" x14ac:dyDescent="0.3">
      <c r="A49"/>
      <c r="B49"/>
      <c r="C49"/>
      <c r="D49"/>
    </row>
    <row r="50" spans="1:4" ht="14.4" x14ac:dyDescent="0.3">
      <c r="A50"/>
      <c r="B50"/>
      <c r="C50"/>
      <c r="D50"/>
    </row>
    <row r="51" spans="1:4" ht="14.4" x14ac:dyDescent="0.3">
      <c r="A51"/>
      <c r="B51"/>
      <c r="C51"/>
      <c r="D51"/>
    </row>
    <row r="52" spans="1:4" x14ac:dyDescent="0.25">
      <c r="A52"/>
      <c r="B52"/>
      <c r="C52"/>
      <c r="D52"/>
    </row>
    <row r="53" spans="1:4" x14ac:dyDescent="0.25">
      <c r="A53"/>
      <c r="B53"/>
      <c r="C53"/>
      <c r="D53"/>
    </row>
    <row r="54" spans="1:4" ht="14.4" x14ac:dyDescent="0.3">
      <c r="A54"/>
      <c r="B54"/>
      <c r="C54"/>
      <c r="D54"/>
    </row>
    <row r="55" spans="1:4" ht="14.4" x14ac:dyDescent="0.3">
      <c r="A55"/>
      <c r="B55"/>
      <c r="C55"/>
      <c r="D55"/>
    </row>
    <row r="56" spans="1:4" ht="14.4" x14ac:dyDescent="0.3">
      <c r="A56"/>
      <c r="B56"/>
      <c r="C56"/>
      <c r="D56"/>
    </row>
    <row r="57" spans="1:4" x14ac:dyDescent="0.25">
      <c r="A57"/>
      <c r="B57"/>
      <c r="C57"/>
      <c r="D57"/>
    </row>
    <row r="58" spans="1:4" x14ac:dyDescent="0.25">
      <c r="A58"/>
      <c r="B58"/>
      <c r="C58"/>
      <c r="D58"/>
    </row>
    <row r="59" spans="1:4" ht="14.4" x14ac:dyDescent="0.3">
      <c r="A59"/>
      <c r="B59"/>
      <c r="C59"/>
      <c r="D59"/>
    </row>
    <row r="60" spans="1:4" ht="14.4" x14ac:dyDescent="0.3">
      <c r="A60"/>
      <c r="B60"/>
      <c r="C60"/>
      <c r="D60"/>
    </row>
    <row r="61" spans="1:4" x14ac:dyDescent="0.25">
      <c r="A61"/>
      <c r="B61"/>
      <c r="C61"/>
      <c r="D61"/>
    </row>
    <row r="62" spans="1:4" x14ac:dyDescent="0.25">
      <c r="A62"/>
      <c r="B62"/>
      <c r="C62"/>
      <c r="D62"/>
    </row>
    <row r="63" spans="1:4" ht="14.4" x14ac:dyDescent="0.3">
      <c r="A63"/>
      <c r="B63"/>
      <c r="C63"/>
      <c r="D63"/>
    </row>
    <row r="64" spans="1:4" ht="14.4" x14ac:dyDescent="0.3">
      <c r="A64"/>
      <c r="B64"/>
      <c r="C64"/>
      <c r="D64"/>
    </row>
    <row r="65" spans="1:4" x14ac:dyDescent="0.25">
      <c r="A65"/>
      <c r="B65"/>
      <c r="C65"/>
      <c r="D65"/>
    </row>
    <row r="66" spans="1:4" x14ac:dyDescent="0.25">
      <c r="A66"/>
      <c r="B66"/>
      <c r="C66"/>
      <c r="D66"/>
    </row>
    <row r="67" spans="1:4" ht="14.4" x14ac:dyDescent="0.3">
      <c r="A67"/>
      <c r="B67"/>
      <c r="C67"/>
      <c r="D67"/>
    </row>
    <row r="68" spans="1:4" x14ac:dyDescent="0.25">
      <c r="A68"/>
      <c r="B68"/>
      <c r="C68"/>
      <c r="D68"/>
    </row>
    <row r="69" spans="1:4" x14ac:dyDescent="0.25">
      <c r="A69"/>
      <c r="B69"/>
      <c r="C69"/>
      <c r="D69"/>
    </row>
    <row r="70" spans="1:4" x14ac:dyDescent="0.25">
      <c r="A70"/>
      <c r="B70"/>
      <c r="C70"/>
      <c r="D70"/>
    </row>
    <row r="71" spans="1:4" x14ac:dyDescent="0.25">
      <c r="A71"/>
      <c r="B71"/>
      <c r="C71"/>
      <c r="D71"/>
    </row>
    <row r="72" spans="1:4" ht="14.4" x14ac:dyDescent="0.3">
      <c r="A72"/>
      <c r="B72"/>
      <c r="C72"/>
      <c r="D72"/>
    </row>
    <row r="73" spans="1:4" x14ac:dyDescent="0.25">
      <c r="A73"/>
      <c r="B73"/>
      <c r="C73"/>
      <c r="D73"/>
    </row>
    <row r="74" spans="1:4" ht="14.4" x14ac:dyDescent="0.3">
      <c r="A74"/>
      <c r="B74"/>
      <c r="C74"/>
      <c r="D74"/>
    </row>
    <row r="75" spans="1:4" x14ac:dyDescent="0.25">
      <c r="A75"/>
      <c r="B75"/>
      <c r="C75"/>
      <c r="D75"/>
    </row>
    <row r="76" spans="1:4" x14ac:dyDescent="0.25">
      <c r="A76"/>
      <c r="B76"/>
      <c r="C76"/>
      <c r="D76"/>
    </row>
    <row r="77" spans="1:4" ht="14.4" x14ac:dyDescent="0.3">
      <c r="A77"/>
      <c r="B77"/>
      <c r="C77"/>
      <c r="D77"/>
    </row>
    <row r="78" spans="1:4" x14ac:dyDescent="0.25">
      <c r="A78"/>
      <c r="B78"/>
      <c r="C78"/>
      <c r="D78"/>
    </row>
    <row r="79" spans="1:4" ht="14.4" x14ac:dyDescent="0.3">
      <c r="A79"/>
      <c r="B79"/>
      <c r="C79"/>
      <c r="D79"/>
    </row>
    <row r="80" spans="1:4" x14ac:dyDescent="0.25">
      <c r="A80"/>
      <c r="B80"/>
      <c r="C80"/>
      <c r="D80"/>
    </row>
    <row r="81" spans="1:4" x14ac:dyDescent="0.25">
      <c r="A81"/>
      <c r="B81"/>
      <c r="C81"/>
      <c r="D81"/>
    </row>
    <row r="82" spans="1:4" x14ac:dyDescent="0.25">
      <c r="A82"/>
      <c r="B82"/>
      <c r="C82"/>
      <c r="D82"/>
    </row>
    <row r="83" spans="1:4" x14ac:dyDescent="0.25">
      <c r="A83"/>
      <c r="B83"/>
      <c r="C83"/>
      <c r="D83"/>
    </row>
    <row r="84" spans="1:4" x14ac:dyDescent="0.25">
      <c r="A84"/>
      <c r="B84"/>
      <c r="C84"/>
      <c r="D84"/>
    </row>
    <row r="85" spans="1:4" x14ac:dyDescent="0.25">
      <c r="A85"/>
      <c r="B85"/>
      <c r="C85"/>
      <c r="D85"/>
    </row>
    <row r="86" spans="1:4" x14ac:dyDescent="0.25">
      <c r="A86"/>
      <c r="B86"/>
      <c r="C86"/>
      <c r="D86"/>
    </row>
    <row r="87" spans="1:4" x14ac:dyDescent="0.25">
      <c r="A87"/>
      <c r="B87"/>
      <c r="C87"/>
      <c r="D87"/>
    </row>
    <row r="88" spans="1:4" x14ac:dyDescent="0.25">
      <c r="A88"/>
      <c r="B88"/>
      <c r="C88"/>
      <c r="D88"/>
    </row>
    <row r="89" spans="1:4" ht="14.4" x14ac:dyDescent="0.3">
      <c r="A89"/>
      <c r="B89"/>
      <c r="C89"/>
      <c r="D89"/>
    </row>
    <row r="90" spans="1:4" x14ac:dyDescent="0.25">
      <c r="A90"/>
      <c r="B90"/>
      <c r="C90"/>
      <c r="D90"/>
    </row>
    <row r="91" spans="1:4" x14ac:dyDescent="0.25">
      <c r="A91"/>
      <c r="B91"/>
      <c r="C91"/>
      <c r="D91"/>
    </row>
    <row r="92" spans="1:4" ht="14.4" x14ac:dyDescent="0.3">
      <c r="A92"/>
      <c r="B92"/>
      <c r="C92"/>
      <c r="D92"/>
    </row>
    <row r="93" spans="1:4" x14ac:dyDescent="0.25">
      <c r="A93"/>
      <c r="B93"/>
      <c r="C93"/>
      <c r="D93"/>
    </row>
    <row r="94" spans="1:4" x14ac:dyDescent="0.25">
      <c r="A94"/>
      <c r="B94"/>
      <c r="C94"/>
      <c r="D94"/>
    </row>
    <row r="95" spans="1:4" x14ac:dyDescent="0.25">
      <c r="A95"/>
      <c r="B95"/>
      <c r="C95"/>
      <c r="D95"/>
    </row>
    <row r="96" spans="1:4" x14ac:dyDescent="0.25">
      <c r="A96"/>
      <c r="B96"/>
      <c r="C96"/>
      <c r="D96"/>
    </row>
    <row r="97" spans="1:4" ht="14.4" x14ac:dyDescent="0.3">
      <c r="A97"/>
      <c r="B97"/>
      <c r="C97"/>
      <c r="D97"/>
    </row>
    <row r="98" spans="1:4" x14ac:dyDescent="0.25">
      <c r="A98"/>
      <c r="B98"/>
      <c r="C98"/>
      <c r="D98"/>
    </row>
    <row r="99" spans="1:4" x14ac:dyDescent="0.25">
      <c r="A99"/>
      <c r="B99"/>
      <c r="C99"/>
      <c r="D99"/>
    </row>
    <row r="100" spans="1:4" ht="14.4" x14ac:dyDescent="0.3">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ht="14.4" x14ac:dyDescent="0.3">
      <c r="A105"/>
      <c r="B105"/>
      <c r="C105"/>
      <c r="D105"/>
    </row>
    <row r="106" spans="1:4" x14ac:dyDescent="0.25">
      <c r="A106"/>
      <c r="B106"/>
      <c r="C106"/>
      <c r="D106"/>
    </row>
    <row r="107" spans="1:4" ht="14.4" x14ac:dyDescent="0.3">
      <c r="A107"/>
      <c r="B107"/>
      <c r="C107"/>
      <c r="D107"/>
    </row>
    <row r="108" spans="1:4" x14ac:dyDescent="0.25">
      <c r="A108"/>
      <c r="B108"/>
      <c r="C108"/>
      <c r="D108"/>
    </row>
    <row r="109" spans="1:4" ht="14.4" x14ac:dyDescent="0.3">
      <c r="A109"/>
      <c r="B109"/>
      <c r="C109"/>
      <c r="D109"/>
    </row>
    <row r="110" spans="1:4" x14ac:dyDescent="0.25">
      <c r="A110"/>
      <c r="B110"/>
      <c r="C110"/>
      <c r="D110"/>
    </row>
    <row r="111" spans="1:4" ht="14.4" x14ac:dyDescent="0.3">
      <c r="A111"/>
      <c r="B111"/>
      <c r="C111"/>
      <c r="D111"/>
    </row>
    <row r="112" spans="1:4" x14ac:dyDescent="0.25">
      <c r="A112"/>
      <c r="B112"/>
      <c r="C112"/>
      <c r="D112"/>
    </row>
    <row r="113" spans="1:4" x14ac:dyDescent="0.25">
      <c r="A113"/>
      <c r="B113"/>
      <c r="C113"/>
      <c r="D113"/>
    </row>
    <row r="114" spans="1:4" ht="14.4" x14ac:dyDescent="0.3">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ht="14.4" x14ac:dyDescent="0.3">
      <c r="A119"/>
      <c r="B119"/>
      <c r="C119"/>
      <c r="D119"/>
    </row>
    <row r="120" spans="1:4" x14ac:dyDescent="0.25">
      <c r="A120"/>
      <c r="B120"/>
      <c r="C120"/>
      <c r="D120"/>
    </row>
    <row r="121" spans="1:4" x14ac:dyDescent="0.25">
      <c r="A121"/>
      <c r="B121"/>
      <c r="C121"/>
      <c r="D121"/>
    </row>
    <row r="122" spans="1:4" x14ac:dyDescent="0.25">
      <c r="A122"/>
      <c r="B122"/>
      <c r="C122"/>
      <c r="D122"/>
    </row>
    <row r="123" spans="1:4" ht="14.4" x14ac:dyDescent="0.3">
      <c r="A123"/>
      <c r="B123"/>
      <c r="C123"/>
      <c r="D123"/>
    </row>
    <row r="124" spans="1:4" x14ac:dyDescent="0.25">
      <c r="A124"/>
      <c r="B124"/>
      <c r="C124"/>
      <c r="D124"/>
    </row>
    <row r="125" spans="1:4" ht="14.4" x14ac:dyDescent="0.3">
      <c r="A125"/>
      <c r="B125"/>
      <c r="C125"/>
      <c r="D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ht="14.4" x14ac:dyDescent="0.3">
      <c r="A134"/>
      <c r="B134"/>
      <c r="C134"/>
      <c r="D134"/>
    </row>
    <row r="135" spans="1:4" x14ac:dyDescent="0.25">
      <c r="A135"/>
      <c r="B135"/>
      <c r="C135"/>
      <c r="D135"/>
    </row>
    <row r="136" spans="1:4" x14ac:dyDescent="0.25">
      <c r="A136"/>
      <c r="B136"/>
      <c r="C136"/>
      <c r="D136"/>
    </row>
    <row r="137" spans="1:4" x14ac:dyDescent="0.25">
      <c r="A137"/>
      <c r="B137"/>
      <c r="C137"/>
      <c r="D137"/>
    </row>
    <row r="138" spans="1:4" ht="14.4" x14ac:dyDescent="0.3">
      <c r="A138"/>
      <c r="B138"/>
      <c r="C138"/>
      <c r="D138"/>
    </row>
    <row r="139" spans="1:4" x14ac:dyDescent="0.25">
      <c r="A139"/>
      <c r="B139"/>
      <c r="C139"/>
      <c r="D139"/>
    </row>
    <row r="140" spans="1:4" x14ac:dyDescent="0.25">
      <c r="A140"/>
      <c r="B140"/>
      <c r="C140"/>
      <c r="D140"/>
    </row>
    <row r="141" spans="1:4" x14ac:dyDescent="0.25">
      <c r="A141"/>
      <c r="B141"/>
      <c r="C141"/>
      <c r="D141"/>
    </row>
    <row r="142" spans="1:4" ht="14.4" x14ac:dyDescent="0.3">
      <c r="A142"/>
      <c r="B142"/>
      <c r="C142"/>
      <c r="D142"/>
    </row>
    <row r="143" spans="1:4" x14ac:dyDescent="0.25">
      <c r="A143"/>
      <c r="B143"/>
      <c r="C143"/>
      <c r="D143"/>
    </row>
    <row r="144" spans="1:4" x14ac:dyDescent="0.25">
      <c r="A144"/>
      <c r="B144"/>
      <c r="C144"/>
      <c r="D144"/>
    </row>
    <row r="145" spans="1:4" x14ac:dyDescent="0.25">
      <c r="A145"/>
      <c r="B145"/>
      <c r="C145"/>
      <c r="D145"/>
    </row>
    <row r="146" spans="1:4" ht="14.4" x14ac:dyDescent="0.3">
      <c r="A146"/>
      <c r="B146"/>
      <c r="C146"/>
      <c r="D146"/>
    </row>
    <row r="147" spans="1:4" x14ac:dyDescent="0.25">
      <c r="A147"/>
      <c r="B147"/>
      <c r="C147"/>
      <c r="D147"/>
    </row>
    <row r="148" spans="1:4" x14ac:dyDescent="0.25">
      <c r="A148"/>
      <c r="B148"/>
      <c r="C148"/>
      <c r="D148"/>
    </row>
    <row r="149" spans="1:4" x14ac:dyDescent="0.25">
      <c r="A149"/>
      <c r="B149"/>
      <c r="C149"/>
      <c r="D149"/>
    </row>
    <row r="150" spans="1:4" ht="14.4" x14ac:dyDescent="0.3">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ht="14.4" x14ac:dyDescent="0.3">
      <c r="A156"/>
      <c r="B156"/>
      <c r="C156"/>
      <c r="D156"/>
    </row>
    <row r="157" spans="1:4" ht="14.4" x14ac:dyDescent="0.3">
      <c r="A157"/>
      <c r="B157"/>
      <c r="C157"/>
      <c r="D157"/>
    </row>
    <row r="158" spans="1:4" ht="14.4" x14ac:dyDescent="0.3">
      <c r="A158"/>
      <c r="B158"/>
      <c r="C158"/>
      <c r="D158"/>
    </row>
    <row r="159" spans="1:4" x14ac:dyDescent="0.25">
      <c r="A159"/>
      <c r="B159"/>
      <c r="C159"/>
      <c r="D159"/>
    </row>
    <row r="160" spans="1:4" x14ac:dyDescent="0.25">
      <c r="A160"/>
      <c r="B160"/>
      <c r="C160"/>
      <c r="D160"/>
    </row>
    <row r="161" spans="1:4" ht="14.4" x14ac:dyDescent="0.3">
      <c r="A161"/>
      <c r="B161"/>
      <c r="C161"/>
      <c r="D161"/>
    </row>
    <row r="162" spans="1:4" ht="14.4" x14ac:dyDescent="0.3">
      <c r="A162"/>
      <c r="B162"/>
      <c r="C162"/>
      <c r="D162"/>
    </row>
    <row r="163" spans="1:4" ht="14.4" x14ac:dyDescent="0.3">
      <c r="A163"/>
      <c r="B163"/>
      <c r="C163"/>
      <c r="D163"/>
    </row>
    <row r="164" spans="1:4" ht="14.4" x14ac:dyDescent="0.3">
      <c r="A164"/>
      <c r="B164"/>
      <c r="C164"/>
      <c r="D164"/>
    </row>
    <row r="165" spans="1:4" x14ac:dyDescent="0.25">
      <c r="A165"/>
      <c r="B165"/>
      <c r="C165"/>
      <c r="D165"/>
    </row>
    <row r="166" spans="1:4" x14ac:dyDescent="0.25">
      <c r="A166"/>
      <c r="B166"/>
      <c r="C166"/>
      <c r="D166"/>
    </row>
    <row r="167" spans="1:4" ht="14.4" x14ac:dyDescent="0.3">
      <c r="A167"/>
      <c r="B167"/>
      <c r="C167"/>
      <c r="D167"/>
    </row>
    <row r="168" spans="1:4" ht="14.4" x14ac:dyDescent="0.3">
      <c r="A168"/>
      <c r="B168"/>
      <c r="C168"/>
      <c r="D168"/>
    </row>
    <row r="169" spans="1:4" x14ac:dyDescent="0.25">
      <c r="A169"/>
      <c r="B169"/>
      <c r="C169"/>
      <c r="D169"/>
    </row>
    <row r="170" spans="1:4" x14ac:dyDescent="0.25">
      <c r="A170"/>
      <c r="B170"/>
      <c r="C170"/>
      <c r="D170"/>
    </row>
    <row r="171" spans="1:4" ht="14.4" x14ac:dyDescent="0.3">
      <c r="A171"/>
      <c r="B171"/>
      <c r="C171"/>
      <c r="D171"/>
    </row>
    <row r="172" spans="1:4" ht="14.4" x14ac:dyDescent="0.3">
      <c r="A172"/>
      <c r="B172"/>
      <c r="C172"/>
      <c r="D172"/>
    </row>
    <row r="173" spans="1:4" x14ac:dyDescent="0.25">
      <c r="A173"/>
      <c r="B173"/>
      <c r="C173"/>
      <c r="D173"/>
    </row>
    <row r="174" spans="1:4" x14ac:dyDescent="0.25">
      <c r="A174"/>
      <c r="B174"/>
      <c r="C174"/>
      <c r="D174"/>
    </row>
    <row r="175" spans="1:4" ht="14.4" x14ac:dyDescent="0.3">
      <c r="A175"/>
      <c r="B175"/>
      <c r="C175"/>
      <c r="D175"/>
    </row>
    <row r="176" spans="1:4" ht="14.4" x14ac:dyDescent="0.3">
      <c r="A176"/>
      <c r="B176"/>
      <c r="C176"/>
      <c r="D176"/>
    </row>
    <row r="177" spans="1:4" x14ac:dyDescent="0.25">
      <c r="A177"/>
      <c r="B177"/>
      <c r="C177"/>
      <c r="D177"/>
    </row>
    <row r="178" spans="1:4" x14ac:dyDescent="0.25">
      <c r="A178"/>
      <c r="B178"/>
      <c r="C178"/>
      <c r="D178"/>
    </row>
    <row r="179" spans="1:4" ht="14.4" x14ac:dyDescent="0.3">
      <c r="A179"/>
      <c r="B179"/>
      <c r="C179"/>
      <c r="D179"/>
    </row>
    <row r="180" spans="1:4" ht="14.4" x14ac:dyDescent="0.3">
      <c r="A180"/>
      <c r="B180"/>
      <c r="C180"/>
      <c r="D180"/>
    </row>
    <row r="181" spans="1:4" ht="14.4" x14ac:dyDescent="0.3">
      <c r="A181"/>
      <c r="B181"/>
      <c r="C181"/>
      <c r="D181"/>
    </row>
    <row r="182" spans="1:4" x14ac:dyDescent="0.25">
      <c r="A182"/>
      <c r="B182"/>
      <c r="C182"/>
      <c r="D182"/>
    </row>
    <row r="183" spans="1:4" x14ac:dyDescent="0.25">
      <c r="A183"/>
      <c r="B183"/>
      <c r="C183"/>
      <c r="D183"/>
    </row>
    <row r="184" spans="1:4" ht="14.4" x14ac:dyDescent="0.3">
      <c r="A184"/>
      <c r="B184"/>
      <c r="C184"/>
      <c r="D184"/>
    </row>
    <row r="185" spans="1:4" ht="14.4" x14ac:dyDescent="0.3">
      <c r="A185"/>
      <c r="B185"/>
      <c r="C185"/>
      <c r="D185"/>
    </row>
    <row r="186" spans="1:4" ht="14.4" x14ac:dyDescent="0.3">
      <c r="A186"/>
      <c r="B186"/>
      <c r="C186"/>
      <c r="D186"/>
    </row>
    <row r="187" spans="1:4" x14ac:dyDescent="0.25">
      <c r="A187"/>
      <c r="B187"/>
      <c r="C187"/>
      <c r="D187"/>
    </row>
    <row r="188" spans="1:4" x14ac:dyDescent="0.25">
      <c r="A188"/>
      <c r="B188"/>
      <c r="C188"/>
      <c r="D188"/>
    </row>
    <row r="189" spans="1:4" ht="14.4" x14ac:dyDescent="0.3">
      <c r="A189"/>
      <c r="B189"/>
      <c r="C189"/>
      <c r="D189"/>
    </row>
    <row r="190" spans="1:4" ht="14.4" x14ac:dyDescent="0.3">
      <c r="A190"/>
      <c r="B190"/>
      <c r="C190"/>
      <c r="D190"/>
    </row>
    <row r="191" spans="1:4" ht="14.4" x14ac:dyDescent="0.3">
      <c r="A191"/>
      <c r="B191"/>
      <c r="C191"/>
      <c r="D191"/>
    </row>
    <row r="192" spans="1:4" x14ac:dyDescent="0.25">
      <c r="A192"/>
      <c r="B192"/>
      <c r="C192"/>
      <c r="D192"/>
    </row>
    <row r="193" spans="1:4" x14ac:dyDescent="0.25">
      <c r="A193"/>
      <c r="B193"/>
      <c r="C193"/>
      <c r="D193"/>
    </row>
    <row r="194" spans="1:4" ht="14.4" x14ac:dyDescent="0.3">
      <c r="A194"/>
      <c r="B194"/>
      <c r="C194"/>
      <c r="D194"/>
    </row>
    <row r="195" spans="1:4" ht="14.4" x14ac:dyDescent="0.3">
      <c r="A195"/>
      <c r="B195"/>
      <c r="C195"/>
      <c r="D195"/>
    </row>
    <row r="196" spans="1:4" ht="14.4" x14ac:dyDescent="0.3">
      <c r="A196"/>
      <c r="B196"/>
      <c r="C196"/>
      <c r="D196"/>
    </row>
    <row r="197" spans="1:4" x14ac:dyDescent="0.25">
      <c r="A197"/>
      <c r="B197"/>
      <c r="C197"/>
      <c r="D197"/>
    </row>
    <row r="198" spans="1:4" x14ac:dyDescent="0.25">
      <c r="A198"/>
      <c r="B198"/>
      <c r="C198"/>
      <c r="D198"/>
    </row>
    <row r="199" spans="1:4" ht="14.4" x14ac:dyDescent="0.3">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ht="14.4" x14ac:dyDescent="0.3">
      <c r="A204"/>
      <c r="B204"/>
      <c r="C204"/>
      <c r="D204"/>
    </row>
    <row r="205" spans="1:4" x14ac:dyDescent="0.25">
      <c r="A205"/>
      <c r="B205"/>
      <c r="C205"/>
      <c r="D205"/>
    </row>
    <row r="206" spans="1:4" ht="14.4" x14ac:dyDescent="0.3">
      <c r="A206"/>
      <c r="B206"/>
      <c r="C206"/>
      <c r="D206"/>
    </row>
    <row r="207" spans="1:4" x14ac:dyDescent="0.25">
      <c r="A207"/>
      <c r="B207"/>
      <c r="C207"/>
      <c r="D207"/>
    </row>
    <row r="208" spans="1:4" ht="14.4" x14ac:dyDescent="0.3">
      <c r="A208"/>
      <c r="B208"/>
      <c r="C208"/>
      <c r="D208"/>
    </row>
    <row r="209" spans="1:4" x14ac:dyDescent="0.25">
      <c r="A209"/>
      <c r="B209"/>
      <c r="C209"/>
      <c r="D209"/>
    </row>
    <row r="210" spans="1:4" ht="14.4" x14ac:dyDescent="0.3">
      <c r="A210"/>
      <c r="B210"/>
      <c r="C210"/>
      <c r="D210"/>
    </row>
    <row r="211" spans="1:4" x14ac:dyDescent="0.25">
      <c r="A211"/>
      <c r="B211"/>
      <c r="C211"/>
      <c r="D211"/>
    </row>
    <row r="212" spans="1:4" ht="14.4" x14ac:dyDescent="0.3">
      <c r="A212"/>
      <c r="B212"/>
      <c r="C212"/>
      <c r="D212"/>
    </row>
    <row r="213" spans="1:4" x14ac:dyDescent="0.25">
      <c r="A213"/>
      <c r="B213"/>
      <c r="C213"/>
      <c r="D213"/>
    </row>
    <row r="214" spans="1:4" ht="14.4" x14ac:dyDescent="0.3">
      <c r="A214"/>
      <c r="B214"/>
      <c r="C214"/>
      <c r="D214"/>
    </row>
    <row r="215" spans="1:4" x14ac:dyDescent="0.25">
      <c r="A215"/>
      <c r="B215"/>
      <c r="C215"/>
      <c r="D215"/>
    </row>
    <row r="216" spans="1:4" x14ac:dyDescent="0.25">
      <c r="A216"/>
      <c r="B216"/>
      <c r="C216"/>
      <c r="D216"/>
    </row>
    <row r="217" spans="1:4" ht="14.4" x14ac:dyDescent="0.3">
      <c r="A217"/>
      <c r="B217"/>
      <c r="C217"/>
      <c r="D217"/>
    </row>
    <row r="218" spans="1:4" x14ac:dyDescent="0.25">
      <c r="A218"/>
      <c r="B218"/>
      <c r="C218"/>
      <c r="D218"/>
    </row>
    <row r="219" spans="1:4" ht="14.4" x14ac:dyDescent="0.3">
      <c r="A219"/>
      <c r="B219"/>
      <c r="C219"/>
      <c r="D219"/>
    </row>
    <row r="220" spans="1:4" x14ac:dyDescent="0.25">
      <c r="A220"/>
      <c r="B220"/>
      <c r="C220"/>
      <c r="D220"/>
    </row>
    <row r="221" spans="1:4" x14ac:dyDescent="0.25">
      <c r="A221"/>
      <c r="B221"/>
      <c r="C221"/>
      <c r="D221"/>
    </row>
    <row r="222" spans="1:4" x14ac:dyDescent="0.25">
      <c r="A222"/>
      <c r="B222"/>
      <c r="C222"/>
      <c r="D222"/>
    </row>
    <row r="223" spans="1:4" ht="14.4" x14ac:dyDescent="0.3">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ht="14.4" x14ac:dyDescent="0.3">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ht="14.4" x14ac:dyDescent="0.3">
      <c r="A235"/>
      <c r="B235"/>
      <c r="C235"/>
      <c r="D235"/>
    </row>
    <row r="236" spans="1:4" x14ac:dyDescent="0.25">
      <c r="A236"/>
      <c r="B236"/>
      <c r="C236"/>
      <c r="D236"/>
    </row>
    <row r="237" spans="1:4" x14ac:dyDescent="0.25">
      <c r="A237"/>
      <c r="B237"/>
      <c r="C237"/>
      <c r="D237"/>
    </row>
    <row r="238" spans="1:4" ht="14.4" x14ac:dyDescent="0.3">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ht="14.4" x14ac:dyDescent="0.3">
      <c r="A244"/>
      <c r="B244"/>
      <c r="C244"/>
      <c r="D244"/>
    </row>
    <row r="245" spans="1:4" x14ac:dyDescent="0.25">
      <c r="A245"/>
      <c r="B245"/>
      <c r="C245"/>
      <c r="D245"/>
    </row>
    <row r="246" spans="1:4" x14ac:dyDescent="0.25">
      <c r="A246"/>
      <c r="B246"/>
      <c r="C246"/>
      <c r="D246"/>
    </row>
    <row r="247" spans="1:4" x14ac:dyDescent="0.25">
      <c r="A247"/>
      <c r="B247"/>
      <c r="C247"/>
      <c r="D247"/>
    </row>
    <row r="248" spans="1:4" ht="14.4" x14ac:dyDescent="0.3">
      <c r="A248"/>
      <c r="B248"/>
      <c r="C248"/>
      <c r="D248"/>
    </row>
    <row r="249" spans="1:4" x14ac:dyDescent="0.25">
      <c r="A249"/>
      <c r="B249"/>
      <c r="C249"/>
      <c r="D249"/>
    </row>
    <row r="250" spans="1:4" ht="14.4" x14ac:dyDescent="0.3">
      <c r="A250"/>
      <c r="B250"/>
      <c r="C250"/>
      <c r="D250"/>
    </row>
    <row r="251" spans="1:4" x14ac:dyDescent="0.25">
      <c r="A251"/>
      <c r="B251"/>
      <c r="C251"/>
      <c r="D251"/>
    </row>
    <row r="252" spans="1:4" ht="14.4" x14ac:dyDescent="0.3">
      <c r="A252"/>
      <c r="B252"/>
      <c r="C252"/>
      <c r="D252"/>
    </row>
    <row r="253" spans="1:4" x14ac:dyDescent="0.25">
      <c r="A253"/>
      <c r="B253"/>
      <c r="C253"/>
      <c r="D253"/>
    </row>
    <row r="254" spans="1:4" x14ac:dyDescent="0.25">
      <c r="A254"/>
      <c r="B254"/>
      <c r="C254"/>
      <c r="D254"/>
    </row>
    <row r="255" spans="1:4" x14ac:dyDescent="0.25">
      <c r="A255"/>
      <c r="B255"/>
      <c r="C255"/>
      <c r="D255"/>
    </row>
    <row r="256" spans="1:4" ht="14.4" x14ac:dyDescent="0.3">
      <c r="A256"/>
      <c r="B256"/>
      <c r="C256"/>
      <c r="D256"/>
    </row>
    <row r="257" spans="1:4" x14ac:dyDescent="0.25">
      <c r="A257"/>
      <c r="B257"/>
      <c r="C257"/>
      <c r="D257"/>
    </row>
    <row r="258" spans="1:4" ht="14.4" x14ac:dyDescent="0.3">
      <c r="A258"/>
      <c r="B258"/>
      <c r="C258"/>
      <c r="D258"/>
    </row>
    <row r="259" spans="1:4" x14ac:dyDescent="0.25">
      <c r="A259"/>
      <c r="B259"/>
      <c r="C259"/>
      <c r="D259"/>
    </row>
    <row r="260" spans="1:4" ht="14.4" x14ac:dyDescent="0.3">
      <c r="A260"/>
      <c r="B260"/>
      <c r="C260"/>
      <c r="D260"/>
    </row>
    <row r="261" spans="1:4" x14ac:dyDescent="0.25">
      <c r="A261"/>
      <c r="B261"/>
      <c r="C261"/>
      <c r="D261"/>
    </row>
    <row r="262" spans="1:4" x14ac:dyDescent="0.25">
      <c r="A262"/>
      <c r="B262"/>
      <c r="C262"/>
      <c r="D262"/>
    </row>
    <row r="263" spans="1:4" ht="14.4" x14ac:dyDescent="0.3">
      <c r="A263"/>
      <c r="B263"/>
      <c r="C263"/>
      <c r="D263"/>
    </row>
    <row r="264" spans="1:4" x14ac:dyDescent="0.25">
      <c r="A264"/>
      <c r="B264"/>
      <c r="C264"/>
      <c r="D264"/>
    </row>
    <row r="265" spans="1:4" x14ac:dyDescent="0.25">
      <c r="A265"/>
      <c r="B265"/>
      <c r="C265"/>
      <c r="D265"/>
    </row>
    <row r="266" spans="1:4" x14ac:dyDescent="0.25">
      <c r="A266"/>
      <c r="B266"/>
      <c r="C266"/>
      <c r="D266"/>
    </row>
    <row r="267" spans="1:4" ht="14.4" x14ac:dyDescent="0.3">
      <c r="A267"/>
      <c r="B267"/>
      <c r="C267"/>
      <c r="D267"/>
    </row>
    <row r="268" spans="1:4" x14ac:dyDescent="0.25">
      <c r="A268"/>
      <c r="B268"/>
      <c r="C268"/>
      <c r="D268"/>
    </row>
    <row r="269" spans="1:4" ht="14.4" x14ac:dyDescent="0.3">
      <c r="A269"/>
      <c r="B269"/>
      <c r="C269"/>
      <c r="D269"/>
    </row>
    <row r="270" spans="1:4" x14ac:dyDescent="0.25">
      <c r="A270"/>
      <c r="B270"/>
      <c r="C270"/>
      <c r="D270"/>
    </row>
    <row r="271" spans="1:4" ht="14.4" x14ac:dyDescent="0.3">
      <c r="A271"/>
      <c r="B271"/>
      <c r="C271"/>
      <c r="D271"/>
    </row>
    <row r="272" spans="1:4" x14ac:dyDescent="0.25">
      <c r="A272"/>
      <c r="B272"/>
      <c r="C272"/>
      <c r="D272"/>
    </row>
    <row r="273" spans="1:4" ht="14.4" x14ac:dyDescent="0.3">
      <c r="A273"/>
      <c r="B273"/>
      <c r="C273"/>
      <c r="D273"/>
    </row>
    <row r="274" spans="1:4" x14ac:dyDescent="0.25">
      <c r="A274"/>
      <c r="B274"/>
      <c r="C274"/>
      <c r="D274"/>
    </row>
    <row r="275" spans="1:4" x14ac:dyDescent="0.25">
      <c r="A275"/>
      <c r="B275"/>
      <c r="C275"/>
      <c r="D275"/>
    </row>
    <row r="276" spans="1:4" ht="14.4" x14ac:dyDescent="0.3">
      <c r="A276"/>
      <c r="B276"/>
      <c r="C276"/>
      <c r="D276"/>
    </row>
    <row r="277" spans="1:4" x14ac:dyDescent="0.25">
      <c r="A277"/>
      <c r="B277"/>
      <c r="C277"/>
      <c r="D277"/>
    </row>
    <row r="278" spans="1:4" x14ac:dyDescent="0.25">
      <c r="A278"/>
      <c r="B278"/>
      <c r="C278"/>
      <c r="D278"/>
    </row>
    <row r="279" spans="1:4" x14ac:dyDescent="0.25">
      <c r="A279"/>
      <c r="B279"/>
      <c r="C279"/>
      <c r="D279"/>
    </row>
    <row r="280" spans="1:4" ht="14.4" x14ac:dyDescent="0.3">
      <c r="A280"/>
      <c r="B280"/>
      <c r="C280"/>
      <c r="D280"/>
    </row>
    <row r="281" spans="1:4" x14ac:dyDescent="0.25">
      <c r="A281"/>
      <c r="B281"/>
      <c r="C281"/>
      <c r="D281"/>
    </row>
    <row r="282" spans="1:4" x14ac:dyDescent="0.25">
      <c r="A282"/>
      <c r="B282"/>
      <c r="C282"/>
      <c r="D282"/>
    </row>
    <row r="283" spans="1:4" x14ac:dyDescent="0.25">
      <c r="A283"/>
      <c r="B283"/>
      <c r="C283"/>
      <c r="D283"/>
    </row>
    <row r="284" spans="1:4" x14ac:dyDescent="0.25">
      <c r="A284"/>
      <c r="B284"/>
      <c r="C284"/>
      <c r="D284"/>
    </row>
    <row r="285" spans="1:4" x14ac:dyDescent="0.25">
      <c r="A285"/>
      <c r="B285"/>
      <c r="C285"/>
      <c r="D285"/>
    </row>
    <row r="286" spans="1:4" x14ac:dyDescent="0.25">
      <c r="A286"/>
      <c r="B286"/>
      <c r="C286"/>
      <c r="D286"/>
    </row>
    <row r="287" spans="1:4" x14ac:dyDescent="0.25">
      <c r="A287"/>
      <c r="B287"/>
      <c r="C287"/>
      <c r="D287"/>
    </row>
    <row r="288" spans="1:4" x14ac:dyDescent="0.25">
      <c r="A288"/>
      <c r="B288"/>
      <c r="C288"/>
      <c r="D288"/>
    </row>
    <row r="289" spans="1:4" x14ac:dyDescent="0.25">
      <c r="A289"/>
      <c r="B289"/>
      <c r="C289"/>
      <c r="D289"/>
    </row>
    <row r="290" spans="1:4" ht="14.4" x14ac:dyDescent="0.3">
      <c r="A290"/>
      <c r="B290"/>
      <c r="C290"/>
      <c r="D290"/>
    </row>
    <row r="291" spans="1:4" x14ac:dyDescent="0.25">
      <c r="A291"/>
      <c r="B291"/>
      <c r="C291"/>
      <c r="D291"/>
    </row>
    <row r="292" spans="1:4" x14ac:dyDescent="0.25">
      <c r="A292"/>
      <c r="B292"/>
      <c r="C292"/>
      <c r="D292"/>
    </row>
    <row r="293" spans="1:4" x14ac:dyDescent="0.25">
      <c r="A293"/>
      <c r="B293"/>
      <c r="C293"/>
      <c r="D293"/>
    </row>
    <row r="294" spans="1:4" x14ac:dyDescent="0.25">
      <c r="A294"/>
      <c r="B294"/>
      <c r="C294"/>
      <c r="D294"/>
    </row>
    <row r="295" spans="1:4" x14ac:dyDescent="0.25">
      <c r="A295"/>
      <c r="B295"/>
      <c r="C295"/>
      <c r="D295"/>
    </row>
    <row r="296" spans="1:4" ht="14.4" x14ac:dyDescent="0.3">
      <c r="A296"/>
      <c r="B296"/>
      <c r="C296"/>
      <c r="D296"/>
    </row>
    <row r="297" spans="1:4" ht="14.4" x14ac:dyDescent="0.3">
      <c r="A297"/>
      <c r="B297"/>
      <c r="C297"/>
      <c r="D297"/>
    </row>
    <row r="298" spans="1:4" x14ac:dyDescent="0.25">
      <c r="A298"/>
      <c r="B298"/>
      <c r="C298"/>
      <c r="D298"/>
    </row>
    <row r="299" spans="1:4" x14ac:dyDescent="0.25">
      <c r="A299"/>
      <c r="B299"/>
      <c r="C299"/>
      <c r="D299"/>
    </row>
    <row r="300" spans="1:4" ht="14.4" x14ac:dyDescent="0.3">
      <c r="A300"/>
      <c r="B300"/>
      <c r="C300"/>
      <c r="D300"/>
    </row>
    <row r="301" spans="1:4" ht="14.4" x14ac:dyDescent="0.3">
      <c r="A301"/>
      <c r="B301"/>
      <c r="C301"/>
      <c r="D301"/>
    </row>
    <row r="302" spans="1:4" ht="14.4" x14ac:dyDescent="0.3">
      <c r="A302"/>
      <c r="B302"/>
      <c r="C302"/>
      <c r="D302"/>
    </row>
    <row r="303" spans="1:4" x14ac:dyDescent="0.25">
      <c r="A303"/>
      <c r="B303"/>
      <c r="C303"/>
      <c r="D303"/>
    </row>
    <row r="304" spans="1:4" x14ac:dyDescent="0.25">
      <c r="A304"/>
      <c r="B304"/>
      <c r="C304"/>
      <c r="D304"/>
    </row>
    <row r="305" spans="1:4" x14ac:dyDescent="0.25">
      <c r="A305"/>
      <c r="B305"/>
      <c r="C305"/>
      <c r="D305"/>
    </row>
    <row r="306" spans="1:4" x14ac:dyDescent="0.25">
      <c r="A306"/>
      <c r="B306"/>
      <c r="C306"/>
      <c r="D306"/>
    </row>
    <row r="307" spans="1:4" ht="14.4" x14ac:dyDescent="0.3">
      <c r="A307"/>
      <c r="B307"/>
      <c r="C307"/>
      <c r="D307"/>
    </row>
    <row r="308" spans="1:4" x14ac:dyDescent="0.25">
      <c r="A308"/>
      <c r="B308"/>
      <c r="C308"/>
      <c r="D308"/>
    </row>
    <row r="309" spans="1:4" x14ac:dyDescent="0.25">
      <c r="A309"/>
      <c r="B309"/>
      <c r="C309"/>
      <c r="D309"/>
    </row>
    <row r="310" spans="1:4" x14ac:dyDescent="0.25">
      <c r="A310"/>
      <c r="B310"/>
      <c r="C310"/>
      <c r="D310"/>
    </row>
    <row r="311" spans="1:4" x14ac:dyDescent="0.25">
      <c r="A311"/>
      <c r="B311"/>
      <c r="C311"/>
      <c r="D311"/>
    </row>
    <row r="312" spans="1:4" x14ac:dyDescent="0.25">
      <c r="A312"/>
      <c r="B312"/>
      <c r="C312"/>
      <c r="D312"/>
    </row>
    <row r="313" spans="1:4" ht="14.4" x14ac:dyDescent="0.3">
      <c r="A313"/>
      <c r="B313"/>
      <c r="C313"/>
      <c r="D313"/>
    </row>
    <row r="314" spans="1:4" x14ac:dyDescent="0.25">
      <c r="A314"/>
      <c r="B314"/>
      <c r="C314"/>
      <c r="D314"/>
    </row>
    <row r="315" spans="1:4" ht="14.4" x14ac:dyDescent="0.3">
      <c r="A315"/>
      <c r="B315"/>
      <c r="C315"/>
      <c r="D315"/>
    </row>
    <row r="316" spans="1:4" ht="14.4" x14ac:dyDescent="0.3">
      <c r="A316"/>
      <c r="B316"/>
      <c r="C316"/>
      <c r="D316"/>
    </row>
    <row r="317" spans="1:4" x14ac:dyDescent="0.25">
      <c r="A317"/>
      <c r="B317"/>
      <c r="C317"/>
      <c r="D317"/>
    </row>
    <row r="318" spans="1:4" ht="14.4" x14ac:dyDescent="0.3">
      <c r="A318"/>
      <c r="B318"/>
      <c r="C318"/>
      <c r="D318"/>
    </row>
    <row r="319" spans="1:4" ht="14.4" x14ac:dyDescent="0.3">
      <c r="A319"/>
      <c r="B319"/>
      <c r="C319"/>
      <c r="D319"/>
    </row>
    <row r="320" spans="1:4" x14ac:dyDescent="0.25">
      <c r="A320"/>
      <c r="B320"/>
      <c r="C320"/>
      <c r="D320"/>
    </row>
    <row r="321" spans="1:4" x14ac:dyDescent="0.25">
      <c r="A321"/>
      <c r="B321"/>
      <c r="C321"/>
      <c r="D321"/>
    </row>
    <row r="322" spans="1:4" ht="14.4" x14ac:dyDescent="0.3">
      <c r="A322"/>
      <c r="B322"/>
      <c r="C322"/>
      <c r="D322"/>
    </row>
    <row r="323" spans="1:4" x14ac:dyDescent="0.25">
      <c r="A323"/>
      <c r="B323"/>
      <c r="C323"/>
      <c r="D323"/>
    </row>
    <row r="324" spans="1:4" ht="14.4" x14ac:dyDescent="0.3">
      <c r="A324"/>
      <c r="B324"/>
      <c r="C324"/>
      <c r="D324"/>
    </row>
    <row r="325" spans="1:4" x14ac:dyDescent="0.25">
      <c r="A325"/>
      <c r="B325"/>
      <c r="C325"/>
      <c r="D325"/>
    </row>
    <row r="326" spans="1:4" x14ac:dyDescent="0.25">
      <c r="A326"/>
      <c r="B326"/>
      <c r="C326"/>
      <c r="D326"/>
    </row>
    <row r="327" spans="1:4" x14ac:dyDescent="0.25">
      <c r="A327"/>
      <c r="B327"/>
      <c r="C327"/>
      <c r="D327"/>
    </row>
    <row r="328" spans="1:4" x14ac:dyDescent="0.25">
      <c r="A328"/>
      <c r="B328"/>
      <c r="C328"/>
      <c r="D328"/>
    </row>
    <row r="329" spans="1:4" x14ac:dyDescent="0.25">
      <c r="A329"/>
      <c r="B329"/>
      <c r="C329"/>
      <c r="D329"/>
    </row>
    <row r="330" spans="1:4" ht="14.4" x14ac:dyDescent="0.3">
      <c r="A330"/>
      <c r="B330"/>
      <c r="C330"/>
      <c r="D330"/>
    </row>
    <row r="331" spans="1:4" ht="14.4" x14ac:dyDescent="0.3">
      <c r="A331"/>
      <c r="B331"/>
      <c r="C331"/>
      <c r="D331"/>
    </row>
    <row r="332" spans="1:4" ht="14.4" x14ac:dyDescent="0.3">
      <c r="A332"/>
      <c r="B332"/>
      <c r="C332"/>
      <c r="D332"/>
    </row>
    <row r="333" spans="1:4" x14ac:dyDescent="0.25">
      <c r="A333"/>
      <c r="B333"/>
      <c r="C333"/>
      <c r="D333"/>
    </row>
    <row r="334" spans="1:4" x14ac:dyDescent="0.25">
      <c r="A334"/>
      <c r="B334"/>
      <c r="C334"/>
      <c r="D334"/>
    </row>
    <row r="335" spans="1:4" ht="14.4" x14ac:dyDescent="0.3">
      <c r="A335"/>
      <c r="B335"/>
      <c r="C335"/>
      <c r="D335"/>
    </row>
    <row r="336" spans="1:4" ht="14.4" x14ac:dyDescent="0.3">
      <c r="A336"/>
      <c r="B336"/>
      <c r="C336"/>
      <c r="D336"/>
    </row>
    <row r="337" spans="1:4" ht="14.4" x14ac:dyDescent="0.3">
      <c r="A337"/>
      <c r="B337"/>
      <c r="C337"/>
      <c r="D337"/>
    </row>
    <row r="338" spans="1:4" x14ac:dyDescent="0.25">
      <c r="A338"/>
      <c r="B338"/>
      <c r="C338"/>
      <c r="D338"/>
    </row>
    <row r="339" spans="1:4" x14ac:dyDescent="0.25">
      <c r="A339"/>
      <c r="B339"/>
      <c r="C339"/>
      <c r="D339"/>
    </row>
    <row r="340" spans="1:4" ht="14.4" x14ac:dyDescent="0.3">
      <c r="A340"/>
      <c r="B340"/>
      <c r="C340"/>
      <c r="D340"/>
    </row>
    <row r="341" spans="1:4" ht="14.4" x14ac:dyDescent="0.3">
      <c r="A341"/>
      <c r="B341"/>
      <c r="C341"/>
      <c r="D341"/>
    </row>
    <row r="342" spans="1:4" x14ac:dyDescent="0.25">
      <c r="A342"/>
      <c r="B342"/>
      <c r="C342"/>
      <c r="D342"/>
    </row>
    <row r="343" spans="1:4" x14ac:dyDescent="0.25">
      <c r="A343"/>
      <c r="B343"/>
      <c r="C343"/>
      <c r="D343"/>
    </row>
    <row r="344" spans="1:4" ht="14.4" x14ac:dyDescent="0.3">
      <c r="A344"/>
      <c r="B344"/>
      <c r="C344"/>
      <c r="D344"/>
    </row>
    <row r="345" spans="1:4" ht="14.4" x14ac:dyDescent="0.3">
      <c r="A345"/>
      <c r="B345"/>
      <c r="C345"/>
      <c r="D345"/>
    </row>
    <row r="346" spans="1:4" x14ac:dyDescent="0.25">
      <c r="A346"/>
      <c r="B346"/>
      <c r="C346"/>
      <c r="D346"/>
    </row>
    <row r="347" spans="1:4" x14ac:dyDescent="0.25">
      <c r="A347"/>
      <c r="B347"/>
      <c r="C347"/>
      <c r="D347"/>
    </row>
    <row r="348" spans="1:4" ht="14.4" x14ac:dyDescent="0.3">
      <c r="A348"/>
      <c r="B348"/>
      <c r="C348"/>
      <c r="D348"/>
    </row>
    <row r="349" spans="1:4" ht="14.4" x14ac:dyDescent="0.3">
      <c r="A349"/>
      <c r="B349"/>
      <c r="C349"/>
      <c r="D349"/>
    </row>
    <row r="350" spans="1:4" x14ac:dyDescent="0.25">
      <c r="A350"/>
      <c r="B350"/>
      <c r="C350"/>
      <c r="D350"/>
    </row>
    <row r="351" spans="1:4" x14ac:dyDescent="0.25">
      <c r="A351"/>
      <c r="B351"/>
      <c r="C351"/>
      <c r="D351"/>
    </row>
    <row r="352" spans="1:4" ht="14.4" x14ac:dyDescent="0.3">
      <c r="A352"/>
      <c r="B352"/>
      <c r="C352"/>
      <c r="D352"/>
    </row>
    <row r="353" spans="1:4" ht="14.4" x14ac:dyDescent="0.3">
      <c r="A353"/>
      <c r="B353"/>
      <c r="C353"/>
      <c r="D353"/>
    </row>
    <row r="354" spans="1:4" ht="14.4" x14ac:dyDescent="0.3">
      <c r="A354"/>
      <c r="B354"/>
      <c r="C354"/>
      <c r="D354"/>
    </row>
    <row r="355" spans="1:4" x14ac:dyDescent="0.25">
      <c r="A355"/>
      <c r="B355"/>
      <c r="C355"/>
      <c r="D355"/>
    </row>
    <row r="356" spans="1:4" x14ac:dyDescent="0.25">
      <c r="A356"/>
      <c r="B356"/>
      <c r="C356"/>
      <c r="D356"/>
    </row>
    <row r="357" spans="1:4" ht="14.4" x14ac:dyDescent="0.3">
      <c r="A357"/>
      <c r="B357"/>
      <c r="C357"/>
      <c r="D357"/>
    </row>
    <row r="358" spans="1:4" ht="14.4" x14ac:dyDescent="0.3">
      <c r="A358"/>
      <c r="B358"/>
      <c r="C358"/>
      <c r="D358"/>
    </row>
    <row r="359" spans="1:4" x14ac:dyDescent="0.25">
      <c r="A359"/>
      <c r="B359"/>
      <c r="C359"/>
      <c r="D359"/>
    </row>
    <row r="360" spans="1:4" x14ac:dyDescent="0.25">
      <c r="A360"/>
      <c r="B360"/>
      <c r="C360"/>
      <c r="D360"/>
    </row>
    <row r="361" spans="1:4" ht="14.4" x14ac:dyDescent="0.3">
      <c r="A361"/>
      <c r="B361"/>
      <c r="C361"/>
      <c r="D361"/>
    </row>
    <row r="362" spans="1:4" ht="14.4" x14ac:dyDescent="0.3">
      <c r="A362"/>
      <c r="B362"/>
      <c r="C362"/>
      <c r="D362"/>
    </row>
    <row r="363" spans="1:4" ht="14.4" x14ac:dyDescent="0.3">
      <c r="A363"/>
      <c r="B363"/>
      <c r="C363"/>
      <c r="D363"/>
    </row>
    <row r="364" spans="1:4" x14ac:dyDescent="0.25">
      <c r="A364"/>
      <c r="B364"/>
      <c r="C364"/>
      <c r="D364"/>
    </row>
    <row r="365" spans="1:4" x14ac:dyDescent="0.25">
      <c r="A365"/>
      <c r="B365"/>
      <c r="C365"/>
      <c r="D365"/>
    </row>
    <row r="366" spans="1:4" ht="14.4" x14ac:dyDescent="0.3">
      <c r="A366"/>
      <c r="B366"/>
      <c r="C366"/>
      <c r="D366"/>
    </row>
    <row r="367" spans="1:4" ht="14.4" x14ac:dyDescent="0.3">
      <c r="A367"/>
      <c r="B367"/>
      <c r="C367"/>
      <c r="D367"/>
    </row>
    <row r="368" spans="1:4" ht="14.4" x14ac:dyDescent="0.3">
      <c r="A368"/>
      <c r="B368"/>
      <c r="C368"/>
      <c r="D368"/>
    </row>
    <row r="369" spans="1:4" x14ac:dyDescent="0.25">
      <c r="A369"/>
      <c r="B369"/>
      <c r="C369"/>
      <c r="D369"/>
    </row>
    <row r="370" spans="1:4" x14ac:dyDescent="0.25">
      <c r="A370"/>
      <c r="B370"/>
      <c r="C370"/>
      <c r="D370"/>
    </row>
    <row r="371" spans="1:4" ht="14.4" x14ac:dyDescent="0.3">
      <c r="A371"/>
      <c r="B371"/>
      <c r="C371"/>
      <c r="D371"/>
    </row>
    <row r="372" spans="1:4" x14ac:dyDescent="0.25">
      <c r="A372"/>
      <c r="B372"/>
      <c r="C372"/>
      <c r="D372"/>
    </row>
    <row r="373" spans="1:4" x14ac:dyDescent="0.25">
      <c r="A373"/>
      <c r="B373"/>
      <c r="C373"/>
      <c r="D373"/>
    </row>
    <row r="374" spans="1:4" x14ac:dyDescent="0.25">
      <c r="A374"/>
      <c r="B374"/>
      <c r="C374"/>
      <c r="D374"/>
    </row>
    <row r="375" spans="1:4" x14ac:dyDescent="0.25">
      <c r="A375"/>
      <c r="B375"/>
      <c r="C375"/>
      <c r="D375"/>
    </row>
    <row r="376" spans="1:4" ht="14.4" x14ac:dyDescent="0.3">
      <c r="A376"/>
      <c r="B376"/>
      <c r="C376"/>
      <c r="D376"/>
    </row>
    <row r="377" spans="1:4" x14ac:dyDescent="0.25">
      <c r="A377"/>
      <c r="B377"/>
      <c r="C377"/>
      <c r="D377"/>
    </row>
    <row r="378" spans="1:4" ht="14.4" x14ac:dyDescent="0.3">
      <c r="A378"/>
      <c r="B378"/>
      <c r="C378"/>
      <c r="D378"/>
    </row>
    <row r="379" spans="1:4" x14ac:dyDescent="0.25">
      <c r="A379"/>
      <c r="B379"/>
      <c r="C379"/>
      <c r="D379"/>
    </row>
    <row r="380" spans="1:4" x14ac:dyDescent="0.25">
      <c r="A380"/>
      <c r="B380"/>
      <c r="C380"/>
      <c r="D380"/>
    </row>
    <row r="381" spans="1:4" x14ac:dyDescent="0.25">
      <c r="A381"/>
      <c r="B381"/>
      <c r="C381"/>
      <c r="D381"/>
    </row>
    <row r="382" spans="1:4" ht="14.4" x14ac:dyDescent="0.3">
      <c r="A382"/>
      <c r="B382"/>
      <c r="C382"/>
      <c r="D382"/>
    </row>
    <row r="383" spans="1:4" x14ac:dyDescent="0.25">
      <c r="A383"/>
      <c r="B383"/>
      <c r="C383"/>
      <c r="D383"/>
    </row>
    <row r="384" spans="1:4" ht="14.4" x14ac:dyDescent="0.3">
      <c r="A384"/>
      <c r="B384"/>
      <c r="C384"/>
      <c r="D384"/>
    </row>
    <row r="385" spans="1:4" x14ac:dyDescent="0.25">
      <c r="A385"/>
      <c r="B385"/>
      <c r="C385"/>
      <c r="D385"/>
    </row>
    <row r="386" spans="1:4" ht="14.4" x14ac:dyDescent="0.3">
      <c r="A386"/>
      <c r="B386"/>
      <c r="C386"/>
      <c r="D386"/>
    </row>
    <row r="387" spans="1:4" x14ac:dyDescent="0.25">
      <c r="A387"/>
      <c r="B387"/>
      <c r="C387"/>
      <c r="D387"/>
    </row>
    <row r="388" spans="1:4" ht="14.4" x14ac:dyDescent="0.3">
      <c r="A388"/>
      <c r="B388"/>
      <c r="C388"/>
      <c r="D388"/>
    </row>
    <row r="389" spans="1:4" x14ac:dyDescent="0.25">
      <c r="A389"/>
      <c r="B389"/>
      <c r="C389"/>
      <c r="D389"/>
    </row>
    <row r="390" spans="1:4" x14ac:dyDescent="0.25">
      <c r="A390"/>
      <c r="B390"/>
      <c r="C390"/>
      <c r="D390"/>
    </row>
    <row r="391" spans="1:4" ht="14.4" x14ac:dyDescent="0.3">
      <c r="A391"/>
      <c r="B391"/>
      <c r="C391"/>
      <c r="D391"/>
    </row>
    <row r="392" spans="1:4" x14ac:dyDescent="0.25">
      <c r="A392"/>
      <c r="B392"/>
      <c r="C392"/>
      <c r="D392"/>
    </row>
    <row r="393" spans="1:4" x14ac:dyDescent="0.25">
      <c r="A393"/>
      <c r="B393"/>
      <c r="C393"/>
      <c r="D393"/>
    </row>
    <row r="394" spans="1:4" ht="14.4" x14ac:dyDescent="0.3">
      <c r="A394"/>
      <c r="B394"/>
      <c r="C394"/>
      <c r="D394"/>
    </row>
    <row r="395" spans="1:4" x14ac:dyDescent="0.25">
      <c r="A395"/>
      <c r="B395"/>
      <c r="C395"/>
      <c r="D395"/>
    </row>
    <row r="396" spans="1:4" x14ac:dyDescent="0.25">
      <c r="A396"/>
      <c r="B396"/>
      <c r="C396"/>
      <c r="D396"/>
    </row>
    <row r="397" spans="1:4" x14ac:dyDescent="0.25">
      <c r="A397"/>
      <c r="B397"/>
      <c r="C397"/>
      <c r="D397"/>
    </row>
    <row r="398" spans="1:4" ht="14.4" x14ac:dyDescent="0.3">
      <c r="A398"/>
      <c r="B398"/>
      <c r="C398"/>
      <c r="D398"/>
    </row>
    <row r="399" spans="1:4" ht="14.4" x14ac:dyDescent="0.3">
      <c r="A399"/>
      <c r="B399"/>
      <c r="C399"/>
      <c r="D399"/>
    </row>
    <row r="400" spans="1:4" x14ac:dyDescent="0.25">
      <c r="A400"/>
      <c r="B400"/>
      <c r="C400"/>
      <c r="D400"/>
    </row>
    <row r="401" spans="1:4" x14ac:dyDescent="0.25">
      <c r="A401"/>
      <c r="B401"/>
      <c r="C401"/>
      <c r="D401"/>
    </row>
    <row r="402" spans="1:4" ht="14.4" x14ac:dyDescent="0.3">
      <c r="A402"/>
      <c r="B402"/>
      <c r="C402"/>
      <c r="D402"/>
    </row>
    <row r="403" spans="1:4" x14ac:dyDescent="0.25">
      <c r="A403"/>
      <c r="B403"/>
      <c r="C403"/>
      <c r="D403"/>
    </row>
    <row r="404" spans="1:4" x14ac:dyDescent="0.25">
      <c r="A404"/>
      <c r="B404"/>
      <c r="C404"/>
      <c r="D404"/>
    </row>
    <row r="405" spans="1:4" ht="14.4" x14ac:dyDescent="0.3">
      <c r="A405"/>
      <c r="B405"/>
      <c r="C405"/>
      <c r="D405"/>
    </row>
    <row r="406" spans="1:4" x14ac:dyDescent="0.25">
      <c r="A406"/>
      <c r="B406"/>
      <c r="C406"/>
      <c r="D406"/>
    </row>
    <row r="407" spans="1:4" x14ac:dyDescent="0.25">
      <c r="A407"/>
      <c r="B407"/>
      <c r="C407"/>
      <c r="D407"/>
    </row>
    <row r="408" spans="1:4" x14ac:dyDescent="0.25">
      <c r="A408"/>
      <c r="B408"/>
      <c r="C408"/>
      <c r="D408"/>
    </row>
    <row r="409" spans="1:4" x14ac:dyDescent="0.25">
      <c r="A409"/>
      <c r="B409"/>
      <c r="C409"/>
      <c r="D409"/>
    </row>
    <row r="410" spans="1:4" x14ac:dyDescent="0.25">
      <c r="A410"/>
      <c r="B410"/>
      <c r="C410"/>
      <c r="D410"/>
    </row>
    <row r="411" spans="1:4" x14ac:dyDescent="0.25">
      <c r="A411"/>
      <c r="B411"/>
      <c r="C411"/>
      <c r="D411"/>
    </row>
    <row r="412" spans="1:4" ht="14.4" x14ac:dyDescent="0.3">
      <c r="A412"/>
      <c r="B412"/>
      <c r="C412"/>
      <c r="D412"/>
    </row>
    <row r="413" spans="1:4" x14ac:dyDescent="0.25">
      <c r="A413"/>
      <c r="B413"/>
      <c r="C413"/>
      <c r="D413"/>
    </row>
    <row r="414" spans="1:4" x14ac:dyDescent="0.25">
      <c r="A414"/>
      <c r="B414"/>
      <c r="C414"/>
      <c r="D414"/>
    </row>
    <row r="415" spans="1:4" ht="14.4" x14ac:dyDescent="0.3">
      <c r="A415"/>
      <c r="B415"/>
      <c r="C415"/>
      <c r="D415"/>
    </row>
    <row r="416" spans="1:4" x14ac:dyDescent="0.25">
      <c r="A416"/>
      <c r="B416"/>
      <c r="C416"/>
      <c r="D416"/>
    </row>
    <row r="417" spans="1:4" x14ac:dyDescent="0.25">
      <c r="A417"/>
      <c r="B417"/>
      <c r="C417"/>
      <c r="D417"/>
    </row>
    <row r="418" spans="1:4" ht="14.4" x14ac:dyDescent="0.3">
      <c r="A418"/>
      <c r="B418"/>
      <c r="C418"/>
      <c r="D418"/>
    </row>
    <row r="419" spans="1:4" x14ac:dyDescent="0.25">
      <c r="A419"/>
      <c r="B419"/>
      <c r="C419"/>
      <c r="D419"/>
    </row>
    <row r="420" spans="1:4" x14ac:dyDescent="0.25">
      <c r="A420"/>
      <c r="B420"/>
      <c r="C420"/>
      <c r="D420"/>
    </row>
    <row r="421" spans="1:4" x14ac:dyDescent="0.25">
      <c r="A421"/>
      <c r="B421"/>
      <c r="C421"/>
      <c r="D421"/>
    </row>
    <row r="422" spans="1:4" x14ac:dyDescent="0.25">
      <c r="A422"/>
      <c r="B422"/>
      <c r="C422"/>
      <c r="D422"/>
    </row>
    <row r="423" spans="1:4" x14ac:dyDescent="0.25">
      <c r="A423"/>
      <c r="B423"/>
      <c r="C423"/>
      <c r="D423"/>
    </row>
    <row r="424" spans="1:4" x14ac:dyDescent="0.25">
      <c r="A424"/>
      <c r="B424"/>
      <c r="C424"/>
      <c r="D424"/>
    </row>
    <row r="425" spans="1:4" ht="14.4" x14ac:dyDescent="0.3">
      <c r="A425"/>
      <c r="B425"/>
      <c r="C425"/>
      <c r="D425"/>
    </row>
    <row r="426" spans="1:4" x14ac:dyDescent="0.25">
      <c r="A426"/>
      <c r="B426"/>
      <c r="C426"/>
      <c r="D426"/>
    </row>
    <row r="427" spans="1:4" x14ac:dyDescent="0.25">
      <c r="A427"/>
      <c r="B427"/>
      <c r="C427"/>
      <c r="D427"/>
    </row>
    <row r="428" spans="1:4" ht="14.4" x14ac:dyDescent="0.3">
      <c r="A428"/>
      <c r="B428"/>
      <c r="C428"/>
      <c r="D428"/>
    </row>
    <row r="429" spans="1:4" x14ac:dyDescent="0.25">
      <c r="A429"/>
      <c r="B429"/>
      <c r="C429"/>
      <c r="D429"/>
    </row>
    <row r="430" spans="1:4" x14ac:dyDescent="0.25">
      <c r="A430"/>
      <c r="B430"/>
      <c r="C430"/>
      <c r="D430"/>
    </row>
    <row r="431" spans="1:4" x14ac:dyDescent="0.25">
      <c r="A431"/>
      <c r="B431"/>
      <c r="C431"/>
      <c r="D431"/>
    </row>
    <row r="432" spans="1:4" ht="14.4" x14ac:dyDescent="0.3">
      <c r="A432"/>
      <c r="B432"/>
      <c r="C432"/>
      <c r="D432"/>
    </row>
    <row r="433" spans="1:4" x14ac:dyDescent="0.25">
      <c r="A433"/>
      <c r="B433"/>
      <c r="C433"/>
      <c r="D433"/>
    </row>
    <row r="434" spans="1:4" x14ac:dyDescent="0.25">
      <c r="A434"/>
      <c r="B434"/>
      <c r="C434"/>
      <c r="D434"/>
    </row>
    <row r="435" spans="1:4" x14ac:dyDescent="0.25">
      <c r="A435"/>
      <c r="B435"/>
      <c r="C435"/>
      <c r="D435"/>
    </row>
    <row r="436" spans="1:4" ht="14.4" x14ac:dyDescent="0.3">
      <c r="A436"/>
      <c r="B436"/>
      <c r="C436"/>
      <c r="D436"/>
    </row>
    <row r="437" spans="1:4" x14ac:dyDescent="0.25">
      <c r="A437"/>
      <c r="B437"/>
      <c r="C437"/>
      <c r="D437"/>
    </row>
    <row r="438" spans="1:4" ht="14.4" x14ac:dyDescent="0.3">
      <c r="A438"/>
      <c r="B438"/>
      <c r="C438"/>
      <c r="D438"/>
    </row>
    <row r="439" spans="1:4" x14ac:dyDescent="0.25">
      <c r="A439"/>
      <c r="B439"/>
      <c r="C439"/>
      <c r="D439"/>
    </row>
    <row r="440" spans="1:4" x14ac:dyDescent="0.25">
      <c r="A440"/>
      <c r="B440"/>
      <c r="C440"/>
      <c r="D440"/>
    </row>
    <row r="441" spans="1:4" x14ac:dyDescent="0.25">
      <c r="A441"/>
      <c r="B441"/>
      <c r="C441"/>
      <c r="D441"/>
    </row>
    <row r="442" spans="1:4" x14ac:dyDescent="0.25">
      <c r="A442"/>
      <c r="B442"/>
      <c r="C442"/>
      <c r="D442"/>
    </row>
    <row r="443" spans="1:4" x14ac:dyDescent="0.25">
      <c r="A443"/>
      <c r="B443"/>
      <c r="C443"/>
      <c r="D443"/>
    </row>
    <row r="444" spans="1:4" ht="14.4" x14ac:dyDescent="0.3">
      <c r="A444"/>
      <c r="B444"/>
      <c r="C444"/>
      <c r="D444"/>
    </row>
    <row r="445" spans="1:4" x14ac:dyDescent="0.25">
      <c r="A445"/>
      <c r="B445"/>
      <c r="C445"/>
      <c r="D445"/>
    </row>
    <row r="446" spans="1:4" x14ac:dyDescent="0.25">
      <c r="A446"/>
      <c r="B446"/>
      <c r="C446"/>
      <c r="D446"/>
    </row>
    <row r="447" spans="1:4" ht="14.4" x14ac:dyDescent="0.3">
      <c r="A447"/>
      <c r="B447"/>
      <c r="C447"/>
      <c r="D447"/>
    </row>
    <row r="448" spans="1:4" x14ac:dyDescent="0.25">
      <c r="A448"/>
      <c r="B448"/>
      <c r="C448"/>
      <c r="D448"/>
    </row>
    <row r="449" spans="1:4" x14ac:dyDescent="0.25">
      <c r="A449"/>
      <c r="B449"/>
      <c r="C449"/>
      <c r="D449"/>
    </row>
    <row r="450" spans="1:4" ht="14.4" x14ac:dyDescent="0.3">
      <c r="A450"/>
      <c r="B450"/>
      <c r="C450"/>
      <c r="D450"/>
    </row>
    <row r="451" spans="1:4" x14ac:dyDescent="0.25">
      <c r="A451"/>
      <c r="B451"/>
      <c r="C451"/>
      <c r="D451"/>
    </row>
    <row r="452" spans="1:4" ht="14.4" x14ac:dyDescent="0.3">
      <c r="A452"/>
      <c r="B452"/>
      <c r="C452"/>
      <c r="D452"/>
    </row>
    <row r="453" spans="1:4" x14ac:dyDescent="0.25">
      <c r="A453"/>
      <c r="B453"/>
      <c r="C453"/>
      <c r="D453"/>
    </row>
    <row r="454" spans="1:4" x14ac:dyDescent="0.25">
      <c r="A454"/>
      <c r="B454"/>
      <c r="C454"/>
      <c r="D454"/>
    </row>
    <row r="455" spans="1:4" x14ac:dyDescent="0.25">
      <c r="A455"/>
      <c r="B455"/>
      <c r="C455"/>
      <c r="D455"/>
    </row>
    <row r="456" spans="1:4" x14ac:dyDescent="0.25">
      <c r="A456"/>
      <c r="B456"/>
      <c r="C456"/>
      <c r="D456"/>
    </row>
    <row r="457" spans="1:4" x14ac:dyDescent="0.25">
      <c r="A457"/>
      <c r="B457"/>
      <c r="C457"/>
      <c r="D457"/>
    </row>
    <row r="458" spans="1:4" ht="14.4" x14ac:dyDescent="0.3">
      <c r="A458"/>
      <c r="B458"/>
      <c r="C458"/>
      <c r="D458"/>
    </row>
    <row r="459" spans="1:4" x14ac:dyDescent="0.25">
      <c r="A459"/>
      <c r="B459"/>
      <c r="C459"/>
      <c r="D459"/>
    </row>
    <row r="460" spans="1:4" ht="14.4" x14ac:dyDescent="0.3">
      <c r="A460"/>
      <c r="B460"/>
      <c r="C460"/>
      <c r="D460"/>
    </row>
    <row r="461" spans="1:4" x14ac:dyDescent="0.25">
      <c r="A461"/>
      <c r="B461"/>
      <c r="C461"/>
      <c r="D461"/>
    </row>
    <row r="462" spans="1:4" ht="14.4" x14ac:dyDescent="0.3">
      <c r="A462"/>
      <c r="B462"/>
      <c r="C462"/>
      <c r="D462"/>
    </row>
    <row r="463" spans="1:4" x14ac:dyDescent="0.25">
      <c r="A463"/>
      <c r="B463"/>
      <c r="C463"/>
      <c r="D463"/>
    </row>
    <row r="464" spans="1:4" ht="14.4" x14ac:dyDescent="0.3">
      <c r="A464"/>
      <c r="B464"/>
      <c r="C464"/>
      <c r="D464"/>
    </row>
    <row r="465" spans="1:4" x14ac:dyDescent="0.25">
      <c r="A465"/>
      <c r="B465"/>
      <c r="C465"/>
      <c r="D465"/>
    </row>
    <row r="466" spans="1:4" ht="14.4" x14ac:dyDescent="0.3">
      <c r="A466"/>
      <c r="B466"/>
      <c r="C466"/>
      <c r="D466"/>
    </row>
    <row r="467" spans="1:4" x14ac:dyDescent="0.25">
      <c r="A467"/>
      <c r="B467"/>
      <c r="C467"/>
      <c r="D467"/>
    </row>
    <row r="468" spans="1:4" x14ac:dyDescent="0.25">
      <c r="A468"/>
      <c r="B468"/>
      <c r="C468"/>
      <c r="D468"/>
    </row>
    <row r="469" spans="1:4" ht="14.4" x14ac:dyDescent="0.3">
      <c r="A469"/>
      <c r="B469"/>
      <c r="C469"/>
      <c r="D469"/>
    </row>
    <row r="470" spans="1:4" x14ac:dyDescent="0.25">
      <c r="A470"/>
      <c r="B470"/>
      <c r="C470"/>
      <c r="D470"/>
    </row>
    <row r="471" spans="1:4" x14ac:dyDescent="0.25">
      <c r="A471"/>
      <c r="B471"/>
      <c r="C471"/>
      <c r="D471"/>
    </row>
    <row r="472" spans="1:4" ht="14.4" x14ac:dyDescent="0.3">
      <c r="A472"/>
      <c r="B472"/>
      <c r="C472"/>
      <c r="D472"/>
    </row>
    <row r="473" spans="1:4" x14ac:dyDescent="0.25">
      <c r="A473"/>
      <c r="B473"/>
      <c r="C473"/>
      <c r="D473"/>
    </row>
    <row r="474" spans="1:4" ht="14.4" x14ac:dyDescent="0.3">
      <c r="A474"/>
      <c r="B474"/>
      <c r="C474"/>
      <c r="D474"/>
    </row>
    <row r="475" spans="1:4" ht="14.4" x14ac:dyDescent="0.3">
      <c r="A475"/>
      <c r="B475"/>
      <c r="C475"/>
      <c r="D475"/>
    </row>
    <row r="476" spans="1:4" x14ac:dyDescent="0.25">
      <c r="A476"/>
      <c r="B476"/>
      <c r="C476"/>
      <c r="D476"/>
    </row>
    <row r="477" spans="1:4" x14ac:dyDescent="0.25">
      <c r="A477"/>
      <c r="B477"/>
      <c r="C477"/>
      <c r="D477"/>
    </row>
    <row r="478" spans="1:4" x14ac:dyDescent="0.25">
      <c r="A478"/>
      <c r="B478"/>
      <c r="C478"/>
      <c r="D478"/>
    </row>
    <row r="479" spans="1:4" ht="14.4" x14ac:dyDescent="0.3">
      <c r="A479"/>
      <c r="B479"/>
      <c r="C479"/>
      <c r="D479"/>
    </row>
    <row r="480" spans="1:4" x14ac:dyDescent="0.25">
      <c r="A480"/>
      <c r="B480"/>
      <c r="C480"/>
      <c r="D480"/>
    </row>
    <row r="481" spans="1:4" x14ac:dyDescent="0.25">
      <c r="A481"/>
      <c r="B481"/>
      <c r="C481"/>
      <c r="D481"/>
    </row>
    <row r="482" spans="1:4" ht="14.4" x14ac:dyDescent="0.3">
      <c r="A482"/>
      <c r="B482"/>
      <c r="C482"/>
      <c r="D482"/>
    </row>
    <row r="483" spans="1:4" x14ac:dyDescent="0.25">
      <c r="A483"/>
      <c r="B483"/>
      <c r="C483"/>
      <c r="D483"/>
    </row>
    <row r="484" spans="1:4" x14ac:dyDescent="0.25">
      <c r="A484"/>
      <c r="B484"/>
      <c r="C484"/>
      <c r="D484"/>
    </row>
    <row r="485" spans="1:4" ht="14.4" x14ac:dyDescent="0.3">
      <c r="A485"/>
      <c r="B485"/>
      <c r="C485"/>
      <c r="D485"/>
    </row>
    <row r="486" spans="1:4" x14ac:dyDescent="0.25">
      <c r="A486"/>
      <c r="B486"/>
      <c r="C486"/>
      <c r="D486"/>
    </row>
    <row r="487" spans="1:4" x14ac:dyDescent="0.25">
      <c r="A487"/>
      <c r="B487"/>
      <c r="C487"/>
      <c r="D487"/>
    </row>
    <row r="488" spans="1:4" x14ac:dyDescent="0.25">
      <c r="A488"/>
      <c r="B488"/>
      <c r="C488"/>
      <c r="D488"/>
    </row>
    <row r="489" spans="1:4" ht="14.4" x14ac:dyDescent="0.3">
      <c r="A489"/>
      <c r="B489"/>
      <c r="C489"/>
      <c r="D489"/>
    </row>
    <row r="490" spans="1:4" x14ac:dyDescent="0.25">
      <c r="A490"/>
      <c r="B490"/>
      <c r="C490"/>
      <c r="D490"/>
    </row>
    <row r="491" spans="1:4" x14ac:dyDescent="0.25">
      <c r="A491"/>
      <c r="B491"/>
      <c r="C491"/>
      <c r="D491"/>
    </row>
    <row r="492" spans="1:4" ht="14.4" x14ac:dyDescent="0.3">
      <c r="A492"/>
      <c r="B492"/>
      <c r="C492"/>
      <c r="D492"/>
    </row>
    <row r="493" spans="1:4" x14ac:dyDescent="0.25">
      <c r="A493"/>
      <c r="B493"/>
      <c r="C493"/>
      <c r="D493"/>
    </row>
    <row r="494" spans="1:4" x14ac:dyDescent="0.25">
      <c r="A494"/>
      <c r="B494"/>
      <c r="C494"/>
      <c r="D494"/>
    </row>
    <row r="495" spans="1:4" x14ac:dyDescent="0.25">
      <c r="A495"/>
      <c r="B495"/>
      <c r="C495"/>
      <c r="D495"/>
    </row>
    <row r="496" spans="1:4" ht="14.4" x14ac:dyDescent="0.3">
      <c r="A496"/>
      <c r="B496"/>
      <c r="C496"/>
      <c r="D496"/>
    </row>
    <row r="497" spans="1:4" x14ac:dyDescent="0.25">
      <c r="A497"/>
      <c r="B497"/>
      <c r="C497"/>
      <c r="D497"/>
    </row>
    <row r="498" spans="1:4" x14ac:dyDescent="0.25">
      <c r="A498"/>
      <c r="B498"/>
      <c r="C498"/>
      <c r="D498"/>
    </row>
    <row r="499" spans="1:4" x14ac:dyDescent="0.25">
      <c r="A499"/>
      <c r="B499"/>
      <c r="C499"/>
      <c r="D499"/>
    </row>
    <row r="500" spans="1:4" ht="14.4" x14ac:dyDescent="0.3">
      <c r="A500"/>
      <c r="B500"/>
      <c r="C500"/>
      <c r="D500"/>
    </row>
    <row r="501" spans="1:4" x14ac:dyDescent="0.25">
      <c r="A501"/>
      <c r="B501"/>
      <c r="C501"/>
      <c r="D501"/>
    </row>
    <row r="502" spans="1:4" x14ac:dyDescent="0.25">
      <c r="A502"/>
      <c r="B502"/>
      <c r="C502"/>
      <c r="D502"/>
    </row>
    <row r="503" spans="1:4" x14ac:dyDescent="0.25">
      <c r="A503"/>
      <c r="B503"/>
      <c r="C503"/>
      <c r="D503"/>
    </row>
    <row r="504" spans="1:4" x14ac:dyDescent="0.25">
      <c r="A504"/>
      <c r="B504"/>
      <c r="C504"/>
      <c r="D504"/>
    </row>
    <row r="505" spans="1:4" x14ac:dyDescent="0.25">
      <c r="A505"/>
      <c r="B505"/>
      <c r="C505"/>
      <c r="D505"/>
    </row>
    <row r="506" spans="1:4" ht="14.4" x14ac:dyDescent="0.3">
      <c r="A506"/>
      <c r="B506"/>
      <c r="C506"/>
      <c r="D506"/>
    </row>
    <row r="507" spans="1:4" x14ac:dyDescent="0.25">
      <c r="A507"/>
      <c r="B507"/>
      <c r="C507"/>
      <c r="D507"/>
    </row>
    <row r="508" spans="1:4" x14ac:dyDescent="0.25">
      <c r="A508"/>
      <c r="B508"/>
      <c r="C508"/>
      <c r="D508"/>
    </row>
    <row r="509" spans="1:4" ht="14.4" x14ac:dyDescent="0.3">
      <c r="A509"/>
      <c r="B509"/>
      <c r="C509"/>
      <c r="D509"/>
    </row>
    <row r="510" spans="1:4" x14ac:dyDescent="0.25">
      <c r="A510"/>
      <c r="B510"/>
      <c r="C510"/>
      <c r="D510"/>
    </row>
    <row r="511" spans="1:4" ht="14.4" x14ac:dyDescent="0.3">
      <c r="A511"/>
      <c r="B511"/>
      <c r="C511"/>
      <c r="D511"/>
    </row>
    <row r="512" spans="1:4" ht="14.4" x14ac:dyDescent="0.3">
      <c r="A512"/>
      <c r="B512"/>
      <c r="C512"/>
      <c r="D512"/>
    </row>
    <row r="513" spans="1:4" x14ac:dyDescent="0.25">
      <c r="A513"/>
      <c r="B513"/>
      <c r="C513"/>
      <c r="D513"/>
    </row>
  </sheetData>
  <autoFilter ref="A6:D250" xr:uid="{F586576C-D645-4449-B1DD-C2F7A004F4CD}"/>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56B79-DD10-40C6-9ADB-4EE5AF9DB562}">
  <sheetPr codeName="Sheet8">
    <tabColor rgb="FF00B050"/>
    <pageSetUpPr fitToPage="1"/>
  </sheetPr>
  <dimension ref="A1:N566"/>
  <sheetViews>
    <sheetView showGridLines="0" zoomScaleNormal="100" workbookViewId="0">
      <pane xSplit="2" ySplit="16" topLeftCell="C17" activePane="bottomRight" state="frozen"/>
      <selection pane="topRight" activeCell="C1" sqref="C1"/>
      <selection pane="bottomLeft" activeCell="A17" sqref="A17"/>
      <selection pane="bottomRight" activeCell="I20" sqref="I20"/>
    </sheetView>
  </sheetViews>
  <sheetFormatPr defaultRowHeight="14.4" x14ac:dyDescent="0.3"/>
  <cols>
    <col min="1" max="1" width="74.109375" customWidth="1"/>
    <col min="2" max="2" width="16" bestFit="1" customWidth="1"/>
    <col min="3" max="3" width="12.88671875" bestFit="1" customWidth="1"/>
    <col min="4" max="4" width="12.44140625" bestFit="1" customWidth="1"/>
    <col min="5" max="5" width="13.77734375" bestFit="1" customWidth="1"/>
    <col min="6" max="6" width="6.44140625" bestFit="1" customWidth="1"/>
    <col min="7" max="7" width="13.77734375" bestFit="1" customWidth="1"/>
    <col min="10" max="10" width="66.21875" customWidth="1"/>
  </cols>
  <sheetData>
    <row r="1" spans="1:14" ht="18" x14ac:dyDescent="0.35">
      <c r="A1" s="98" t="s">
        <v>5232</v>
      </c>
      <c r="B1" s="98"/>
      <c r="C1" s="98"/>
      <c r="D1" s="98"/>
      <c r="E1" s="98"/>
      <c r="F1" s="98"/>
      <c r="G1" s="98"/>
      <c r="H1" s="97"/>
      <c r="I1" s="97"/>
      <c r="J1" s="97"/>
      <c r="K1" s="97"/>
      <c r="L1" s="97"/>
      <c r="M1" s="97"/>
      <c r="N1" s="9"/>
    </row>
    <row r="2" spans="1:14" ht="15.6" x14ac:dyDescent="0.3">
      <c r="A2" s="41" t="str">
        <f>'Setting Database'!$B14</f>
        <v>Berdasarkan DIPA Awal, TA. 2023 (30 November 2022)</v>
      </c>
      <c r="B2" s="41"/>
      <c r="C2" s="41"/>
      <c r="D2" s="41"/>
      <c r="E2" s="41"/>
      <c r="F2" s="41"/>
      <c r="G2" s="41"/>
      <c r="H2" s="8"/>
      <c r="I2" s="8"/>
      <c r="J2" s="8"/>
      <c r="K2" s="8"/>
      <c r="L2" s="8"/>
      <c r="M2" s="8"/>
      <c r="N2" s="8"/>
    </row>
    <row r="3" spans="1:14" ht="15.6" x14ac:dyDescent="0.3">
      <c r="A3" s="41" t="str">
        <f ca="1">'Setting Database'!$B15</f>
        <v xml:space="preserve"> 09 Februari 2023, Pukul 15:39 WIB</v>
      </c>
      <c r="B3" s="41"/>
      <c r="C3" s="41"/>
      <c r="D3" s="41"/>
      <c r="E3" s="41"/>
      <c r="F3" s="41"/>
      <c r="G3" s="41"/>
      <c r="H3" s="8"/>
      <c r="I3" s="8"/>
      <c r="J3" s="8"/>
      <c r="K3" s="8"/>
      <c r="L3" s="8"/>
      <c r="M3" s="8"/>
      <c r="N3" s="8"/>
    </row>
    <row r="9" spans="1:14" x14ac:dyDescent="0.3">
      <c r="G9" s="45"/>
    </row>
    <row r="13" spans="1:14" ht="9.6" customHeight="1" x14ac:dyDescent="0.3"/>
    <row r="14" spans="1:14" ht="15.6" x14ac:dyDescent="0.3">
      <c r="A14" s="8" t="s">
        <v>5231</v>
      </c>
    </row>
    <row r="15" spans="1:14" s="77" customFormat="1" x14ac:dyDescent="0.3">
      <c r="A15" s="75" t="s">
        <v>99</v>
      </c>
      <c r="B15" s="76" t="s">
        <v>5227</v>
      </c>
      <c r="C15" s="7" t="s">
        <v>6064</v>
      </c>
      <c r="D15" s="7" t="s">
        <v>6065</v>
      </c>
      <c r="E15" s="76" t="s">
        <v>6066</v>
      </c>
      <c r="F15" s="76" t="s">
        <v>1193</v>
      </c>
      <c r="G15" s="7" t="s">
        <v>812</v>
      </c>
      <c r="H15" s="7" t="s">
        <v>5233</v>
      </c>
    </row>
    <row r="16" spans="1:14" x14ac:dyDescent="0.3">
      <c r="A16" s="79" t="s">
        <v>123</v>
      </c>
      <c r="B16" s="73">
        <v>23288180000</v>
      </c>
      <c r="C16" s="73">
        <v>204747346</v>
      </c>
      <c r="D16" s="73">
        <v>682772302</v>
      </c>
      <c r="E16" s="73">
        <v>887519648</v>
      </c>
      <c r="F16" s="74">
        <v>3.8110305227802259</v>
      </c>
      <c r="G16" s="106">
        <v>22400660352</v>
      </c>
      <c r="H16" s="74">
        <v>96.188969477219771</v>
      </c>
    </row>
    <row r="17" spans="1:10" x14ac:dyDescent="0.3">
      <c r="A17" s="80" t="s">
        <v>1046</v>
      </c>
      <c r="B17" s="83">
        <v>1000000000</v>
      </c>
      <c r="C17" s="83">
        <v>0</v>
      </c>
      <c r="D17" s="83">
        <v>32491700</v>
      </c>
      <c r="E17" s="83">
        <v>32491700</v>
      </c>
      <c r="F17" s="84">
        <v>3.2491699999999999</v>
      </c>
      <c r="G17" s="102">
        <v>967508300</v>
      </c>
      <c r="H17" s="84">
        <v>96.750829999999993</v>
      </c>
    </row>
    <row r="18" spans="1:10" x14ac:dyDescent="0.3">
      <c r="A18" s="81" t="s">
        <v>739</v>
      </c>
      <c r="B18" s="85">
        <v>1000000000</v>
      </c>
      <c r="C18" s="85">
        <v>0</v>
      </c>
      <c r="D18" s="85">
        <v>32491700</v>
      </c>
      <c r="E18" s="85">
        <v>32491700</v>
      </c>
      <c r="F18" s="86">
        <v>3.2491699999999999</v>
      </c>
      <c r="G18" s="103">
        <v>967508300</v>
      </c>
      <c r="H18" s="86">
        <v>96.750829999999993</v>
      </c>
    </row>
    <row r="19" spans="1:10" x14ac:dyDescent="0.3">
      <c r="A19" s="89" t="s">
        <v>740</v>
      </c>
      <c r="B19" s="87">
        <v>1000000000</v>
      </c>
      <c r="C19" s="87">
        <v>0</v>
      </c>
      <c r="D19" s="87">
        <v>32491700</v>
      </c>
      <c r="E19" s="87">
        <v>32491700</v>
      </c>
      <c r="F19" s="88">
        <v>3.2491699999999999</v>
      </c>
      <c r="G19" s="107">
        <v>967508300</v>
      </c>
      <c r="H19" s="88">
        <v>96.750829999999993</v>
      </c>
    </row>
    <row r="20" spans="1:10" ht="28.8" x14ac:dyDescent="0.3">
      <c r="A20" s="82" t="s">
        <v>741</v>
      </c>
      <c r="B20" s="90">
        <v>1000000000</v>
      </c>
      <c r="C20" s="90">
        <v>0</v>
      </c>
      <c r="D20" s="90">
        <v>32491700</v>
      </c>
      <c r="E20" s="90">
        <v>32491700</v>
      </c>
      <c r="F20" s="91">
        <v>3.2491699999999999</v>
      </c>
      <c r="G20" s="108">
        <v>967508300</v>
      </c>
      <c r="H20" s="91">
        <v>96.750829999999993</v>
      </c>
    </row>
    <row r="21" spans="1:10" x14ac:dyDescent="0.3">
      <c r="A21" s="65" t="s">
        <v>742</v>
      </c>
      <c r="B21" s="92">
        <v>186192000</v>
      </c>
      <c r="C21" s="92">
        <v>0</v>
      </c>
      <c r="D21" s="92">
        <v>7936000</v>
      </c>
      <c r="E21" s="92">
        <v>7936000</v>
      </c>
      <c r="F21" s="93">
        <v>4.2622669072785087</v>
      </c>
      <c r="G21" s="109">
        <v>178256000</v>
      </c>
      <c r="H21" s="93">
        <v>95.737733092721484</v>
      </c>
    </row>
    <row r="22" spans="1:10" x14ac:dyDescent="0.3">
      <c r="A22" s="66" t="s">
        <v>743</v>
      </c>
      <c r="B22" s="70">
        <v>131673000</v>
      </c>
      <c r="C22" s="70">
        <v>0</v>
      </c>
      <c r="D22" s="70">
        <v>0</v>
      </c>
      <c r="E22" s="70">
        <v>0</v>
      </c>
      <c r="F22" s="71">
        <v>0</v>
      </c>
      <c r="G22" s="69">
        <v>131673000</v>
      </c>
      <c r="H22" s="71">
        <v>100</v>
      </c>
    </row>
    <row r="23" spans="1:10" x14ac:dyDescent="0.3">
      <c r="A23" s="67" t="s">
        <v>732</v>
      </c>
      <c r="B23" s="3">
        <v>48225000</v>
      </c>
      <c r="C23" s="3">
        <v>0</v>
      </c>
      <c r="D23" s="3">
        <v>0</v>
      </c>
      <c r="E23" s="3">
        <v>0</v>
      </c>
      <c r="F23" s="63">
        <v>0</v>
      </c>
      <c r="G23" s="62">
        <v>48225000</v>
      </c>
      <c r="H23" s="63">
        <v>100</v>
      </c>
      <c r="J23" s="99"/>
    </row>
    <row r="24" spans="1:10" x14ac:dyDescent="0.3">
      <c r="A24" s="68" t="s">
        <v>5336</v>
      </c>
      <c r="B24" s="3">
        <v>37725000</v>
      </c>
      <c r="C24" s="3">
        <v>0</v>
      </c>
      <c r="D24" s="3">
        <v>0</v>
      </c>
      <c r="E24" s="3">
        <v>0</v>
      </c>
      <c r="F24" s="63">
        <v>0</v>
      </c>
      <c r="G24" s="62">
        <v>37725000</v>
      </c>
      <c r="H24" s="63">
        <v>100</v>
      </c>
      <c r="J24" s="100"/>
    </row>
    <row r="25" spans="1:10" x14ac:dyDescent="0.3">
      <c r="A25" s="68" t="s">
        <v>5337</v>
      </c>
      <c r="B25" s="3">
        <v>3000000</v>
      </c>
      <c r="C25" s="3">
        <v>0</v>
      </c>
      <c r="D25" s="3">
        <v>0</v>
      </c>
      <c r="E25" s="3">
        <v>0</v>
      </c>
      <c r="F25" s="63">
        <v>0</v>
      </c>
      <c r="G25" s="62">
        <v>3000000</v>
      </c>
      <c r="H25" s="63">
        <v>100</v>
      </c>
      <c r="J25" s="99"/>
    </row>
    <row r="26" spans="1:10" x14ac:dyDescent="0.3">
      <c r="A26" s="68" t="s">
        <v>5326</v>
      </c>
      <c r="B26" s="3">
        <v>4500000</v>
      </c>
      <c r="C26" s="3">
        <v>0</v>
      </c>
      <c r="D26" s="3">
        <v>0</v>
      </c>
      <c r="E26" s="3">
        <v>0</v>
      </c>
      <c r="F26" s="63">
        <v>0</v>
      </c>
      <c r="G26" s="62">
        <v>4500000</v>
      </c>
      <c r="H26" s="63">
        <v>100</v>
      </c>
      <c r="J26" s="100"/>
    </row>
    <row r="27" spans="1:10" x14ac:dyDescent="0.3">
      <c r="A27" s="68" t="s">
        <v>5338</v>
      </c>
      <c r="B27" s="3">
        <v>3000000</v>
      </c>
      <c r="C27" s="3">
        <v>0</v>
      </c>
      <c r="D27" s="3">
        <v>0</v>
      </c>
      <c r="E27" s="3">
        <v>0</v>
      </c>
      <c r="F27" s="63">
        <v>0</v>
      </c>
      <c r="G27" s="62">
        <v>3000000</v>
      </c>
      <c r="H27" s="63">
        <v>100</v>
      </c>
      <c r="J27" s="99"/>
    </row>
    <row r="28" spans="1:10" x14ac:dyDescent="0.3">
      <c r="A28" s="67" t="s">
        <v>734</v>
      </c>
      <c r="B28" s="3">
        <v>16000000</v>
      </c>
      <c r="C28" s="3">
        <v>0</v>
      </c>
      <c r="D28" s="3">
        <v>0</v>
      </c>
      <c r="E28" s="3">
        <v>0</v>
      </c>
      <c r="F28" s="63">
        <v>0</v>
      </c>
      <c r="G28" s="62">
        <v>16000000</v>
      </c>
      <c r="H28" s="63">
        <v>100</v>
      </c>
      <c r="J28" s="100"/>
    </row>
    <row r="29" spans="1:10" x14ac:dyDescent="0.3">
      <c r="A29" s="68" t="s">
        <v>5339</v>
      </c>
      <c r="B29" s="3">
        <v>16000000</v>
      </c>
      <c r="C29" s="3">
        <v>0</v>
      </c>
      <c r="D29" s="3">
        <v>0</v>
      </c>
      <c r="E29" s="3">
        <v>0</v>
      </c>
      <c r="F29" s="63">
        <v>0</v>
      </c>
      <c r="G29" s="62">
        <v>16000000</v>
      </c>
      <c r="H29" s="63">
        <v>100</v>
      </c>
    </row>
    <row r="30" spans="1:10" x14ac:dyDescent="0.3">
      <c r="A30" s="67" t="s">
        <v>735</v>
      </c>
      <c r="B30" s="3">
        <v>67448000</v>
      </c>
      <c r="C30" s="3">
        <v>0</v>
      </c>
      <c r="D30" s="3">
        <v>0</v>
      </c>
      <c r="E30" s="3">
        <v>0</v>
      </c>
      <c r="F30" s="63">
        <v>0</v>
      </c>
      <c r="G30" s="62">
        <v>67448000</v>
      </c>
      <c r="H30" s="63">
        <v>100</v>
      </c>
    </row>
    <row r="31" spans="1:10" x14ac:dyDescent="0.3">
      <c r="A31" s="68" t="s">
        <v>5340</v>
      </c>
      <c r="B31" s="3">
        <v>67448000</v>
      </c>
      <c r="C31" s="3">
        <v>0</v>
      </c>
      <c r="D31" s="3">
        <v>0</v>
      </c>
      <c r="E31" s="3">
        <v>0</v>
      </c>
      <c r="F31" s="63">
        <v>0</v>
      </c>
      <c r="G31" s="62">
        <v>67448000</v>
      </c>
      <c r="H31" s="63">
        <v>100</v>
      </c>
    </row>
    <row r="32" spans="1:10" x14ac:dyDescent="0.3">
      <c r="A32" s="66" t="s">
        <v>745</v>
      </c>
      <c r="B32" s="70">
        <v>54519000</v>
      </c>
      <c r="C32" s="70">
        <v>0</v>
      </c>
      <c r="D32" s="70">
        <v>7936000</v>
      </c>
      <c r="E32" s="70">
        <v>7936000</v>
      </c>
      <c r="F32" s="71">
        <v>14.556393184027586</v>
      </c>
      <c r="G32" s="69">
        <v>46583000</v>
      </c>
      <c r="H32" s="71">
        <v>85.443606815972416</v>
      </c>
    </row>
    <row r="33" spans="1:8" x14ac:dyDescent="0.3">
      <c r="A33" s="67" t="s">
        <v>732</v>
      </c>
      <c r="B33" s="3">
        <v>17500000</v>
      </c>
      <c r="C33" s="3">
        <v>0</v>
      </c>
      <c r="D33" s="3">
        <v>1056000</v>
      </c>
      <c r="E33" s="3">
        <v>1056000</v>
      </c>
      <c r="F33" s="63">
        <v>6.0342857142857138</v>
      </c>
      <c r="G33" s="62">
        <v>16444000</v>
      </c>
      <c r="H33" s="63">
        <v>93.965714285714284</v>
      </c>
    </row>
    <row r="34" spans="1:8" x14ac:dyDescent="0.3">
      <c r="A34" s="68" t="s">
        <v>5336</v>
      </c>
      <c r="B34" s="3">
        <v>10500000</v>
      </c>
      <c r="C34" s="3">
        <v>0</v>
      </c>
      <c r="D34" s="3">
        <v>1056000</v>
      </c>
      <c r="E34" s="3">
        <v>1056000</v>
      </c>
      <c r="F34" s="63">
        <v>10.057142857142857</v>
      </c>
      <c r="G34" s="62">
        <v>9444000</v>
      </c>
      <c r="H34" s="63">
        <v>89.94285714285715</v>
      </c>
    </row>
    <row r="35" spans="1:8" x14ac:dyDescent="0.3">
      <c r="A35" s="68" t="s">
        <v>5337</v>
      </c>
      <c r="B35" s="3">
        <v>2000000</v>
      </c>
      <c r="C35" s="3">
        <v>0</v>
      </c>
      <c r="D35" s="3">
        <v>0</v>
      </c>
      <c r="E35" s="3">
        <v>0</v>
      </c>
      <c r="F35" s="63">
        <v>0</v>
      </c>
      <c r="G35" s="62">
        <v>2000000</v>
      </c>
      <c r="H35" s="63">
        <v>100</v>
      </c>
    </row>
    <row r="36" spans="1:8" x14ac:dyDescent="0.3">
      <c r="A36" s="68" t="s">
        <v>5326</v>
      </c>
      <c r="B36" s="3">
        <v>3000000</v>
      </c>
      <c r="C36" s="3">
        <v>0</v>
      </c>
      <c r="D36" s="3">
        <v>0</v>
      </c>
      <c r="E36" s="3">
        <v>0</v>
      </c>
      <c r="F36" s="63">
        <v>0</v>
      </c>
      <c r="G36" s="62">
        <v>3000000</v>
      </c>
      <c r="H36" s="63">
        <v>100</v>
      </c>
    </row>
    <row r="37" spans="1:8" x14ac:dyDescent="0.3">
      <c r="A37" s="68" t="s">
        <v>5338</v>
      </c>
      <c r="B37" s="3">
        <v>2000000</v>
      </c>
      <c r="C37" s="3">
        <v>0</v>
      </c>
      <c r="D37" s="3">
        <v>0</v>
      </c>
      <c r="E37" s="3">
        <v>0</v>
      </c>
      <c r="F37" s="63">
        <v>0</v>
      </c>
      <c r="G37" s="62">
        <v>2000000</v>
      </c>
      <c r="H37" s="63">
        <v>100</v>
      </c>
    </row>
    <row r="38" spans="1:8" x14ac:dyDescent="0.3">
      <c r="A38" s="67" t="s">
        <v>734</v>
      </c>
      <c r="B38" s="3">
        <v>5000000</v>
      </c>
      <c r="C38" s="3">
        <v>0</v>
      </c>
      <c r="D38" s="3">
        <v>0</v>
      </c>
      <c r="E38" s="3">
        <v>0</v>
      </c>
      <c r="F38" s="63">
        <v>0</v>
      </c>
      <c r="G38" s="62">
        <v>5000000</v>
      </c>
      <c r="H38" s="63">
        <v>100</v>
      </c>
    </row>
    <row r="39" spans="1:8" x14ac:dyDescent="0.3">
      <c r="A39" s="68" t="s">
        <v>5339</v>
      </c>
      <c r="B39" s="3">
        <v>5000000</v>
      </c>
      <c r="C39" s="3">
        <v>0</v>
      </c>
      <c r="D39" s="3">
        <v>0</v>
      </c>
      <c r="E39" s="3">
        <v>0</v>
      </c>
      <c r="F39" s="63">
        <v>0</v>
      </c>
      <c r="G39" s="62">
        <v>5000000</v>
      </c>
      <c r="H39" s="63">
        <v>100</v>
      </c>
    </row>
    <row r="40" spans="1:8" x14ac:dyDescent="0.3">
      <c r="A40" s="67" t="s">
        <v>735</v>
      </c>
      <c r="B40" s="3">
        <v>32019000</v>
      </c>
      <c r="C40" s="3">
        <v>0</v>
      </c>
      <c r="D40" s="3">
        <v>6880000</v>
      </c>
      <c r="E40" s="3">
        <v>6880000</v>
      </c>
      <c r="F40" s="63">
        <v>21.487241950092134</v>
      </c>
      <c r="G40" s="62">
        <v>25139000</v>
      </c>
      <c r="H40" s="63">
        <v>78.512758049907873</v>
      </c>
    </row>
    <row r="41" spans="1:8" x14ac:dyDescent="0.3">
      <c r="A41" s="68" t="s">
        <v>5341</v>
      </c>
      <c r="B41" s="3">
        <v>32019000</v>
      </c>
      <c r="C41" s="3">
        <v>0</v>
      </c>
      <c r="D41" s="3">
        <v>6880000</v>
      </c>
      <c r="E41" s="3">
        <v>6880000</v>
      </c>
      <c r="F41" s="63">
        <v>21.487241950092134</v>
      </c>
      <c r="G41" s="62">
        <v>25139000</v>
      </c>
      <c r="H41" s="63">
        <v>78.512758049907873</v>
      </c>
    </row>
    <row r="42" spans="1:8" x14ac:dyDescent="0.3">
      <c r="A42" s="65" t="s">
        <v>746</v>
      </c>
      <c r="B42" s="92">
        <v>118802000</v>
      </c>
      <c r="C42" s="92">
        <v>0</v>
      </c>
      <c r="D42" s="92">
        <v>9630000</v>
      </c>
      <c r="E42" s="92">
        <v>9630000</v>
      </c>
      <c r="F42" s="93">
        <v>8.105924142691201</v>
      </c>
      <c r="G42" s="109">
        <v>109172000</v>
      </c>
      <c r="H42" s="93">
        <v>91.894075857308792</v>
      </c>
    </row>
    <row r="43" spans="1:8" x14ac:dyDescent="0.3">
      <c r="A43" s="66" t="s">
        <v>1232</v>
      </c>
      <c r="B43" s="70">
        <v>35050000</v>
      </c>
      <c r="C43" s="70">
        <v>0</v>
      </c>
      <c r="D43" s="70">
        <v>9630000</v>
      </c>
      <c r="E43" s="70">
        <v>9630000</v>
      </c>
      <c r="F43" s="71">
        <v>27.475035663338087</v>
      </c>
      <c r="G43" s="69">
        <v>25420000</v>
      </c>
      <c r="H43" s="71">
        <v>72.52496433666191</v>
      </c>
    </row>
    <row r="44" spans="1:8" x14ac:dyDescent="0.3">
      <c r="A44" s="67" t="s">
        <v>732</v>
      </c>
      <c r="B44" s="3">
        <v>11050000</v>
      </c>
      <c r="C44" s="3">
        <v>0</v>
      </c>
      <c r="D44" s="3">
        <v>770000</v>
      </c>
      <c r="E44" s="3">
        <v>770000</v>
      </c>
      <c r="F44" s="63">
        <v>6.9683257918552037</v>
      </c>
      <c r="G44" s="62">
        <v>10280000</v>
      </c>
      <c r="H44" s="63">
        <v>93.031674208144793</v>
      </c>
    </row>
    <row r="45" spans="1:8" x14ac:dyDescent="0.3">
      <c r="A45" s="68" t="s">
        <v>5336</v>
      </c>
      <c r="B45" s="3">
        <v>7500000</v>
      </c>
      <c r="C45" s="3">
        <v>0</v>
      </c>
      <c r="D45" s="3">
        <v>770000</v>
      </c>
      <c r="E45" s="3">
        <v>770000</v>
      </c>
      <c r="F45" s="63">
        <v>10.266666666666667</v>
      </c>
      <c r="G45" s="62">
        <v>6730000</v>
      </c>
      <c r="H45" s="63">
        <v>89.733333333333334</v>
      </c>
    </row>
    <row r="46" spans="1:8" x14ac:dyDescent="0.3">
      <c r="A46" s="68" t="s">
        <v>5258</v>
      </c>
      <c r="B46" s="3">
        <v>1500000</v>
      </c>
      <c r="C46" s="3">
        <v>0</v>
      </c>
      <c r="D46" s="3">
        <v>0</v>
      </c>
      <c r="E46" s="3">
        <v>0</v>
      </c>
      <c r="F46" s="63">
        <v>0</v>
      </c>
      <c r="G46" s="62">
        <v>1500000</v>
      </c>
      <c r="H46" s="63">
        <v>100</v>
      </c>
    </row>
    <row r="47" spans="1:8" x14ac:dyDescent="0.3">
      <c r="A47" s="68" t="s">
        <v>931</v>
      </c>
      <c r="B47" s="3">
        <v>1000000</v>
      </c>
      <c r="C47" s="3">
        <v>0</v>
      </c>
      <c r="D47" s="3">
        <v>0</v>
      </c>
      <c r="E47" s="3">
        <v>0</v>
      </c>
      <c r="F47" s="63">
        <v>0</v>
      </c>
      <c r="G47" s="62">
        <v>1000000</v>
      </c>
      <c r="H47" s="63">
        <v>100</v>
      </c>
    </row>
    <row r="48" spans="1:8" x14ac:dyDescent="0.3">
      <c r="A48" s="68" t="s">
        <v>5342</v>
      </c>
      <c r="B48" s="3">
        <v>1050000</v>
      </c>
      <c r="C48" s="3">
        <v>0</v>
      </c>
      <c r="D48" s="3">
        <v>0</v>
      </c>
      <c r="E48" s="3">
        <v>0</v>
      </c>
      <c r="F48" s="63">
        <v>0</v>
      </c>
      <c r="G48" s="62">
        <v>1050000</v>
      </c>
      <c r="H48" s="63">
        <v>100</v>
      </c>
    </row>
    <row r="49" spans="1:8" x14ac:dyDescent="0.3">
      <c r="A49" s="67" t="s">
        <v>735</v>
      </c>
      <c r="B49" s="3">
        <v>24000000</v>
      </c>
      <c r="C49" s="3">
        <v>0</v>
      </c>
      <c r="D49" s="3">
        <v>8860000</v>
      </c>
      <c r="E49" s="3">
        <v>8860000</v>
      </c>
      <c r="F49" s="63">
        <v>36.916666666666664</v>
      </c>
      <c r="G49" s="62">
        <v>15140000</v>
      </c>
      <c r="H49" s="63">
        <v>63.083333333333336</v>
      </c>
    </row>
    <row r="50" spans="1:8" x14ac:dyDescent="0.3">
      <c r="A50" s="68" t="s">
        <v>5343</v>
      </c>
      <c r="B50" s="3">
        <v>24000000</v>
      </c>
      <c r="C50" s="3">
        <v>0</v>
      </c>
      <c r="D50" s="3">
        <v>8860000</v>
      </c>
      <c r="E50" s="3">
        <v>8860000</v>
      </c>
      <c r="F50" s="63">
        <v>36.916666666666664</v>
      </c>
      <c r="G50" s="62">
        <v>15140000</v>
      </c>
      <c r="H50" s="63">
        <v>63.083333333333336</v>
      </c>
    </row>
    <row r="51" spans="1:8" x14ac:dyDescent="0.3">
      <c r="A51" s="66" t="s">
        <v>1233</v>
      </c>
      <c r="B51" s="70">
        <v>83752000</v>
      </c>
      <c r="C51" s="70">
        <v>0</v>
      </c>
      <c r="D51" s="70">
        <v>0</v>
      </c>
      <c r="E51" s="70">
        <v>0</v>
      </c>
      <c r="F51" s="71">
        <v>0</v>
      </c>
      <c r="G51" s="69">
        <v>83752000</v>
      </c>
      <c r="H51" s="71">
        <v>100</v>
      </c>
    </row>
    <row r="52" spans="1:8" x14ac:dyDescent="0.3">
      <c r="A52" s="67" t="s">
        <v>732</v>
      </c>
      <c r="B52" s="3">
        <v>13500000</v>
      </c>
      <c r="C52" s="3">
        <v>0</v>
      </c>
      <c r="D52" s="3">
        <v>0</v>
      </c>
      <c r="E52" s="3">
        <v>0</v>
      </c>
      <c r="F52" s="63">
        <v>0</v>
      </c>
      <c r="G52" s="62">
        <v>13500000</v>
      </c>
      <c r="H52" s="63">
        <v>100</v>
      </c>
    </row>
    <row r="53" spans="1:8" x14ac:dyDescent="0.3">
      <c r="A53" s="68" t="s">
        <v>5336</v>
      </c>
      <c r="B53" s="3">
        <v>7500000</v>
      </c>
      <c r="C53" s="3">
        <v>0</v>
      </c>
      <c r="D53" s="3">
        <v>0</v>
      </c>
      <c r="E53" s="3">
        <v>0</v>
      </c>
      <c r="F53" s="63">
        <v>0</v>
      </c>
      <c r="G53" s="62">
        <v>7500000</v>
      </c>
      <c r="H53" s="63">
        <v>100</v>
      </c>
    </row>
    <row r="54" spans="1:8" x14ac:dyDescent="0.3">
      <c r="A54" s="68" t="s">
        <v>5258</v>
      </c>
      <c r="B54" s="3">
        <v>3000000</v>
      </c>
      <c r="C54" s="3">
        <v>0</v>
      </c>
      <c r="D54" s="3">
        <v>0</v>
      </c>
      <c r="E54" s="3">
        <v>0</v>
      </c>
      <c r="F54" s="63">
        <v>0</v>
      </c>
      <c r="G54" s="62">
        <v>3000000</v>
      </c>
      <c r="H54" s="63">
        <v>100</v>
      </c>
    </row>
    <row r="55" spans="1:8" x14ac:dyDescent="0.3">
      <c r="A55" s="68" t="s">
        <v>931</v>
      </c>
      <c r="B55" s="3">
        <v>2000000</v>
      </c>
      <c r="C55" s="3">
        <v>0</v>
      </c>
      <c r="D55" s="3">
        <v>0</v>
      </c>
      <c r="E55" s="3">
        <v>0</v>
      </c>
      <c r="F55" s="63">
        <v>0</v>
      </c>
      <c r="G55" s="62">
        <v>2000000</v>
      </c>
      <c r="H55" s="63">
        <v>100</v>
      </c>
    </row>
    <row r="56" spans="1:8" x14ac:dyDescent="0.3">
      <c r="A56" s="68" t="s">
        <v>5344</v>
      </c>
      <c r="B56" s="3">
        <v>1000000</v>
      </c>
      <c r="C56" s="3">
        <v>0</v>
      </c>
      <c r="D56" s="3">
        <v>0</v>
      </c>
      <c r="E56" s="3">
        <v>0</v>
      </c>
      <c r="F56" s="63">
        <v>0</v>
      </c>
      <c r="G56" s="62">
        <v>1000000</v>
      </c>
      <c r="H56" s="63">
        <v>100</v>
      </c>
    </row>
    <row r="57" spans="1:8" x14ac:dyDescent="0.3">
      <c r="A57" s="67" t="s">
        <v>734</v>
      </c>
      <c r="B57" s="3">
        <v>4000000</v>
      </c>
      <c r="C57" s="3">
        <v>0</v>
      </c>
      <c r="D57" s="3">
        <v>0</v>
      </c>
      <c r="E57" s="3">
        <v>0</v>
      </c>
      <c r="F57" s="63">
        <v>0</v>
      </c>
      <c r="G57" s="62">
        <v>4000000</v>
      </c>
      <c r="H57" s="63">
        <v>100</v>
      </c>
    </row>
    <row r="58" spans="1:8" x14ac:dyDescent="0.3">
      <c r="A58" s="68" t="s">
        <v>5339</v>
      </c>
      <c r="B58" s="3">
        <v>4000000</v>
      </c>
      <c r="C58" s="3">
        <v>0</v>
      </c>
      <c r="D58" s="3">
        <v>0</v>
      </c>
      <c r="E58" s="3">
        <v>0</v>
      </c>
      <c r="F58" s="63">
        <v>0</v>
      </c>
      <c r="G58" s="62">
        <v>4000000</v>
      </c>
      <c r="H58" s="63">
        <v>100</v>
      </c>
    </row>
    <row r="59" spans="1:8" x14ac:dyDescent="0.3">
      <c r="A59" s="67" t="s">
        <v>735</v>
      </c>
      <c r="B59" s="3">
        <v>66252000</v>
      </c>
      <c r="C59" s="3">
        <v>0</v>
      </c>
      <c r="D59" s="3">
        <v>0</v>
      </c>
      <c r="E59" s="3">
        <v>0</v>
      </c>
      <c r="F59" s="63">
        <v>0</v>
      </c>
      <c r="G59" s="62">
        <v>66252000</v>
      </c>
      <c r="H59" s="63">
        <v>100</v>
      </c>
    </row>
    <row r="60" spans="1:8" x14ac:dyDescent="0.3">
      <c r="A60" s="68" t="s">
        <v>5345</v>
      </c>
      <c r="B60" s="3">
        <v>66252000</v>
      </c>
      <c r="C60" s="3">
        <v>0</v>
      </c>
      <c r="D60" s="3">
        <v>0</v>
      </c>
      <c r="E60" s="3">
        <v>0</v>
      </c>
      <c r="F60" s="63">
        <v>0</v>
      </c>
      <c r="G60" s="62">
        <v>66252000</v>
      </c>
      <c r="H60" s="63">
        <v>100</v>
      </c>
    </row>
    <row r="61" spans="1:8" x14ac:dyDescent="0.3">
      <c r="A61" s="65" t="s">
        <v>747</v>
      </c>
      <c r="B61" s="92">
        <v>475336000</v>
      </c>
      <c r="C61" s="92">
        <v>0</v>
      </c>
      <c r="D61" s="92">
        <v>9488700</v>
      </c>
      <c r="E61" s="92">
        <v>9488700</v>
      </c>
      <c r="F61" s="93">
        <v>1.9962089974249795</v>
      </c>
      <c r="G61" s="109">
        <v>465847300</v>
      </c>
      <c r="H61" s="93">
        <v>98.003791002575028</v>
      </c>
    </row>
    <row r="62" spans="1:8" x14ac:dyDescent="0.3">
      <c r="A62" s="66" t="s">
        <v>1234</v>
      </c>
      <c r="B62" s="70">
        <v>404820000</v>
      </c>
      <c r="C62" s="70">
        <v>0</v>
      </c>
      <c r="D62" s="70">
        <v>9488700</v>
      </c>
      <c r="E62" s="70">
        <v>9488700</v>
      </c>
      <c r="F62" s="71">
        <v>2.34393063583815</v>
      </c>
      <c r="G62" s="69">
        <v>395331300</v>
      </c>
      <c r="H62" s="71">
        <v>97.656069364161851</v>
      </c>
    </row>
    <row r="63" spans="1:8" x14ac:dyDescent="0.3">
      <c r="A63" s="67" t="s">
        <v>732</v>
      </c>
      <c r="B63" s="3">
        <v>74000000</v>
      </c>
      <c r="C63" s="3">
        <v>0</v>
      </c>
      <c r="D63" s="3">
        <v>8918700</v>
      </c>
      <c r="E63" s="3">
        <v>8918700</v>
      </c>
      <c r="F63" s="63">
        <v>12.052297297297297</v>
      </c>
      <c r="G63" s="62">
        <v>65081300</v>
      </c>
      <c r="H63" s="63">
        <v>87.947702702702699</v>
      </c>
    </row>
    <row r="64" spans="1:8" x14ac:dyDescent="0.3">
      <c r="A64" s="68" t="s">
        <v>5336</v>
      </c>
      <c r="B64" s="3">
        <v>15000000</v>
      </c>
      <c r="C64" s="3">
        <v>0</v>
      </c>
      <c r="D64" s="3">
        <v>4940000</v>
      </c>
      <c r="E64" s="3">
        <v>4940000</v>
      </c>
      <c r="F64" s="63">
        <v>32.93333333333333</v>
      </c>
      <c r="G64" s="62">
        <v>10060000</v>
      </c>
      <c r="H64" s="63">
        <v>67.066666666666663</v>
      </c>
    </row>
    <row r="65" spans="1:8" x14ac:dyDescent="0.3">
      <c r="A65" s="68" t="s">
        <v>5337</v>
      </c>
      <c r="B65" s="3">
        <v>8000000</v>
      </c>
      <c r="C65" s="3">
        <v>0</v>
      </c>
      <c r="D65" s="3">
        <v>1499200</v>
      </c>
      <c r="E65" s="3">
        <v>1499200</v>
      </c>
      <c r="F65" s="63">
        <v>18.740000000000002</v>
      </c>
      <c r="G65" s="62">
        <v>6500800</v>
      </c>
      <c r="H65" s="63">
        <v>81.260000000000005</v>
      </c>
    </row>
    <row r="66" spans="1:8" x14ac:dyDescent="0.3">
      <c r="A66" s="68" t="s">
        <v>5326</v>
      </c>
      <c r="B66" s="3">
        <v>12000000</v>
      </c>
      <c r="C66" s="3">
        <v>0</v>
      </c>
      <c r="D66" s="3">
        <v>1480000</v>
      </c>
      <c r="E66" s="3">
        <v>1480000</v>
      </c>
      <c r="F66" s="63">
        <v>12.333333333333334</v>
      </c>
      <c r="G66" s="62">
        <v>10520000</v>
      </c>
      <c r="H66" s="63">
        <v>87.666666666666671</v>
      </c>
    </row>
    <row r="67" spans="1:8" x14ac:dyDescent="0.3">
      <c r="A67" s="68" t="s">
        <v>5338</v>
      </c>
      <c r="B67" s="3">
        <v>8000000</v>
      </c>
      <c r="C67" s="3">
        <v>0</v>
      </c>
      <c r="D67" s="3">
        <v>999500</v>
      </c>
      <c r="E67" s="3">
        <v>999500</v>
      </c>
      <c r="F67" s="63">
        <v>12.49375</v>
      </c>
      <c r="G67" s="62">
        <v>7000500</v>
      </c>
      <c r="H67" s="63">
        <v>87.506249999999994</v>
      </c>
    </row>
    <row r="68" spans="1:8" x14ac:dyDescent="0.3">
      <c r="A68" s="68" t="s">
        <v>5346</v>
      </c>
      <c r="B68" s="3">
        <v>31000000</v>
      </c>
      <c r="C68" s="3">
        <v>0</v>
      </c>
      <c r="D68" s="3">
        <v>0</v>
      </c>
      <c r="E68" s="3">
        <v>0</v>
      </c>
      <c r="F68" s="63">
        <v>0</v>
      </c>
      <c r="G68" s="62">
        <v>31000000</v>
      </c>
      <c r="H68" s="63">
        <v>100</v>
      </c>
    </row>
    <row r="69" spans="1:8" x14ac:dyDescent="0.3">
      <c r="A69" s="67" t="s">
        <v>734</v>
      </c>
      <c r="B69" s="3">
        <v>25200000</v>
      </c>
      <c r="C69" s="3">
        <v>0</v>
      </c>
      <c r="D69" s="3">
        <v>0</v>
      </c>
      <c r="E69" s="3">
        <v>0</v>
      </c>
      <c r="F69" s="63">
        <v>0</v>
      </c>
      <c r="G69" s="62">
        <v>25200000</v>
      </c>
      <c r="H69" s="63">
        <v>100</v>
      </c>
    </row>
    <row r="70" spans="1:8" x14ac:dyDescent="0.3">
      <c r="A70" s="68" t="s">
        <v>5339</v>
      </c>
      <c r="B70" s="3">
        <v>25200000</v>
      </c>
      <c r="C70" s="3">
        <v>0</v>
      </c>
      <c r="D70" s="3">
        <v>0</v>
      </c>
      <c r="E70" s="3">
        <v>0</v>
      </c>
      <c r="F70" s="63">
        <v>0</v>
      </c>
      <c r="G70" s="62">
        <v>25200000</v>
      </c>
      <c r="H70" s="63">
        <v>100</v>
      </c>
    </row>
    <row r="71" spans="1:8" x14ac:dyDescent="0.3">
      <c r="A71" s="67" t="s">
        <v>735</v>
      </c>
      <c r="B71" s="3">
        <v>304120000</v>
      </c>
      <c r="C71" s="3">
        <v>0</v>
      </c>
      <c r="D71" s="3">
        <v>570000</v>
      </c>
      <c r="E71" s="3">
        <v>570000</v>
      </c>
      <c r="F71" s="63">
        <v>0.18742601604629752</v>
      </c>
      <c r="G71" s="62">
        <v>303550000</v>
      </c>
      <c r="H71" s="63">
        <v>99.812573983953698</v>
      </c>
    </row>
    <row r="72" spans="1:8" x14ac:dyDescent="0.3">
      <c r="A72" s="68" t="s">
        <v>5347</v>
      </c>
      <c r="B72" s="3">
        <v>304120000</v>
      </c>
      <c r="C72" s="3">
        <v>0</v>
      </c>
      <c r="D72" s="3">
        <v>570000</v>
      </c>
      <c r="E72" s="3">
        <v>570000</v>
      </c>
      <c r="F72" s="63">
        <v>0.18742601604629752</v>
      </c>
      <c r="G72" s="62">
        <v>303550000</v>
      </c>
      <c r="H72" s="63">
        <v>99.812573983953698</v>
      </c>
    </row>
    <row r="73" spans="1:8" x14ac:dyDescent="0.3">
      <c r="A73" s="67" t="s">
        <v>105</v>
      </c>
      <c r="B73" s="3">
        <v>1500000</v>
      </c>
      <c r="C73" s="3">
        <v>0</v>
      </c>
      <c r="D73" s="3">
        <v>0</v>
      </c>
      <c r="E73" s="3">
        <v>0</v>
      </c>
      <c r="F73" s="63">
        <v>0</v>
      </c>
      <c r="G73" s="62">
        <v>1500000</v>
      </c>
      <c r="H73" s="63">
        <v>100</v>
      </c>
    </row>
    <row r="74" spans="1:8" x14ac:dyDescent="0.3">
      <c r="A74" s="68" t="s">
        <v>5278</v>
      </c>
      <c r="B74" s="3">
        <v>1500000</v>
      </c>
      <c r="C74" s="3">
        <v>0</v>
      </c>
      <c r="D74" s="3">
        <v>0</v>
      </c>
      <c r="E74" s="3">
        <v>0</v>
      </c>
      <c r="F74" s="63">
        <v>0</v>
      </c>
      <c r="G74" s="62">
        <v>1500000</v>
      </c>
      <c r="H74" s="63">
        <v>100</v>
      </c>
    </row>
    <row r="75" spans="1:8" x14ac:dyDescent="0.3">
      <c r="A75" s="66" t="s">
        <v>1235</v>
      </c>
      <c r="B75" s="70">
        <v>70516000</v>
      </c>
      <c r="C75" s="70">
        <v>0</v>
      </c>
      <c r="D75" s="70">
        <v>0</v>
      </c>
      <c r="E75" s="70">
        <v>0</v>
      </c>
      <c r="F75" s="71">
        <v>0</v>
      </c>
      <c r="G75" s="69">
        <v>70516000</v>
      </c>
      <c r="H75" s="71">
        <v>100</v>
      </c>
    </row>
    <row r="76" spans="1:8" x14ac:dyDescent="0.3">
      <c r="A76" s="67" t="s">
        <v>732</v>
      </c>
      <c r="B76" s="3">
        <v>22625000</v>
      </c>
      <c r="C76" s="3">
        <v>0</v>
      </c>
      <c r="D76" s="3">
        <v>0</v>
      </c>
      <c r="E76" s="3">
        <v>0</v>
      </c>
      <c r="F76" s="63">
        <v>0</v>
      </c>
      <c r="G76" s="62">
        <v>22625000</v>
      </c>
      <c r="H76" s="63">
        <v>100</v>
      </c>
    </row>
    <row r="77" spans="1:8" x14ac:dyDescent="0.3">
      <c r="A77" s="68" t="s">
        <v>5336</v>
      </c>
      <c r="B77" s="3">
        <v>5625000</v>
      </c>
      <c r="C77" s="3">
        <v>0</v>
      </c>
      <c r="D77" s="3">
        <v>0</v>
      </c>
      <c r="E77" s="3">
        <v>0</v>
      </c>
      <c r="F77" s="63">
        <v>0</v>
      </c>
      <c r="G77" s="62">
        <v>5625000</v>
      </c>
      <c r="H77" s="63">
        <v>100</v>
      </c>
    </row>
    <row r="78" spans="1:8" x14ac:dyDescent="0.3">
      <c r="A78" s="68" t="s">
        <v>5337</v>
      </c>
      <c r="B78" s="3">
        <v>6000000</v>
      </c>
      <c r="C78" s="3">
        <v>0</v>
      </c>
      <c r="D78" s="3">
        <v>0</v>
      </c>
      <c r="E78" s="3">
        <v>0</v>
      </c>
      <c r="F78" s="63">
        <v>0</v>
      </c>
      <c r="G78" s="62">
        <v>6000000</v>
      </c>
      <c r="H78" s="63">
        <v>100</v>
      </c>
    </row>
    <row r="79" spans="1:8" x14ac:dyDescent="0.3">
      <c r="A79" s="68" t="s">
        <v>5326</v>
      </c>
      <c r="B79" s="3">
        <v>6000000</v>
      </c>
      <c r="C79" s="3">
        <v>0</v>
      </c>
      <c r="D79" s="3">
        <v>0</v>
      </c>
      <c r="E79" s="3">
        <v>0</v>
      </c>
      <c r="F79" s="63">
        <v>0</v>
      </c>
      <c r="G79" s="62">
        <v>6000000</v>
      </c>
      <c r="H79" s="63">
        <v>100</v>
      </c>
    </row>
    <row r="80" spans="1:8" x14ac:dyDescent="0.3">
      <c r="A80" s="68" t="s">
        <v>5338</v>
      </c>
      <c r="B80" s="3">
        <v>5000000</v>
      </c>
      <c r="C80" s="3">
        <v>0</v>
      </c>
      <c r="D80" s="3">
        <v>0</v>
      </c>
      <c r="E80" s="3">
        <v>0</v>
      </c>
      <c r="F80" s="63">
        <v>0</v>
      </c>
      <c r="G80" s="62">
        <v>5000000</v>
      </c>
      <c r="H80" s="63">
        <v>100</v>
      </c>
    </row>
    <row r="81" spans="1:8" x14ac:dyDescent="0.3">
      <c r="A81" s="67" t="s">
        <v>734</v>
      </c>
      <c r="B81" s="3">
        <v>7200000</v>
      </c>
      <c r="C81" s="3">
        <v>0</v>
      </c>
      <c r="D81" s="3">
        <v>0</v>
      </c>
      <c r="E81" s="3">
        <v>0</v>
      </c>
      <c r="F81" s="63">
        <v>0</v>
      </c>
      <c r="G81" s="62">
        <v>7200000</v>
      </c>
      <c r="H81" s="63">
        <v>100</v>
      </c>
    </row>
    <row r="82" spans="1:8" x14ac:dyDescent="0.3">
      <c r="A82" s="68" t="s">
        <v>5339</v>
      </c>
      <c r="B82" s="3">
        <v>7200000</v>
      </c>
      <c r="C82" s="3">
        <v>0</v>
      </c>
      <c r="D82" s="3">
        <v>0</v>
      </c>
      <c r="E82" s="3">
        <v>0</v>
      </c>
      <c r="F82" s="63">
        <v>0</v>
      </c>
      <c r="G82" s="62">
        <v>7200000</v>
      </c>
      <c r="H82" s="63">
        <v>100</v>
      </c>
    </row>
    <row r="83" spans="1:8" x14ac:dyDescent="0.3">
      <c r="A83" s="67" t="s">
        <v>735</v>
      </c>
      <c r="B83" s="3">
        <v>40691000</v>
      </c>
      <c r="C83" s="3">
        <v>0</v>
      </c>
      <c r="D83" s="3">
        <v>0</v>
      </c>
      <c r="E83" s="3">
        <v>0</v>
      </c>
      <c r="F83" s="63">
        <v>0</v>
      </c>
      <c r="G83" s="62">
        <v>40691000</v>
      </c>
      <c r="H83" s="63">
        <v>100</v>
      </c>
    </row>
    <row r="84" spans="1:8" x14ac:dyDescent="0.3">
      <c r="A84" s="68" t="s">
        <v>5349</v>
      </c>
      <c r="B84" s="3">
        <v>40691000</v>
      </c>
      <c r="C84" s="3">
        <v>0</v>
      </c>
      <c r="D84" s="3">
        <v>0</v>
      </c>
      <c r="E84" s="3">
        <v>0</v>
      </c>
      <c r="F84" s="63">
        <v>0</v>
      </c>
      <c r="G84" s="62">
        <v>40691000</v>
      </c>
      <c r="H84" s="63">
        <v>100</v>
      </c>
    </row>
    <row r="85" spans="1:8" x14ac:dyDescent="0.3">
      <c r="A85" s="65" t="s">
        <v>749</v>
      </c>
      <c r="B85" s="92">
        <v>219670000</v>
      </c>
      <c r="C85" s="92">
        <v>0</v>
      </c>
      <c r="D85" s="92">
        <v>5437000</v>
      </c>
      <c r="E85" s="92">
        <v>5437000</v>
      </c>
      <c r="F85" s="93">
        <v>2.4750762507397459</v>
      </c>
      <c r="G85" s="109">
        <v>214233000</v>
      </c>
      <c r="H85" s="93">
        <v>97.524923749260253</v>
      </c>
    </row>
    <row r="86" spans="1:8" x14ac:dyDescent="0.3">
      <c r="A86" s="66" t="s">
        <v>1236</v>
      </c>
      <c r="B86" s="70">
        <v>116750000</v>
      </c>
      <c r="C86" s="70">
        <v>0</v>
      </c>
      <c r="D86" s="70">
        <v>440000</v>
      </c>
      <c r="E86" s="70">
        <v>440000</v>
      </c>
      <c r="F86" s="71">
        <v>0.37687366167023556</v>
      </c>
      <c r="G86" s="69">
        <v>116310000</v>
      </c>
      <c r="H86" s="71">
        <v>99.623126338329755</v>
      </c>
    </row>
    <row r="87" spans="1:8" x14ac:dyDescent="0.3">
      <c r="A87" s="67" t="s">
        <v>732</v>
      </c>
      <c r="B87" s="3">
        <v>50750000</v>
      </c>
      <c r="C87" s="3">
        <v>0</v>
      </c>
      <c r="D87" s="3">
        <v>440000</v>
      </c>
      <c r="E87" s="3">
        <v>440000</v>
      </c>
      <c r="F87" s="63">
        <v>0.86699507389162556</v>
      </c>
      <c r="G87" s="62">
        <v>50310000</v>
      </c>
      <c r="H87" s="63">
        <v>99.13300492610837</v>
      </c>
    </row>
    <row r="88" spans="1:8" x14ac:dyDescent="0.3">
      <c r="A88" s="68" t="s">
        <v>5336</v>
      </c>
      <c r="B88" s="3">
        <v>18750000</v>
      </c>
      <c r="C88" s="3">
        <v>0</v>
      </c>
      <c r="D88" s="3">
        <v>440000</v>
      </c>
      <c r="E88" s="3">
        <v>440000</v>
      </c>
      <c r="F88" s="63">
        <v>2.3466666666666667</v>
      </c>
      <c r="G88" s="62">
        <v>18310000</v>
      </c>
      <c r="H88" s="63">
        <v>97.653333333333336</v>
      </c>
    </row>
    <row r="89" spans="1:8" x14ac:dyDescent="0.3">
      <c r="A89" s="68" t="s">
        <v>5337</v>
      </c>
      <c r="B89" s="3">
        <v>12000000</v>
      </c>
      <c r="C89" s="3">
        <v>0</v>
      </c>
      <c r="D89" s="3">
        <v>0</v>
      </c>
      <c r="E89" s="3">
        <v>0</v>
      </c>
      <c r="F89" s="63">
        <v>0</v>
      </c>
      <c r="G89" s="62">
        <v>12000000</v>
      </c>
      <c r="H89" s="63">
        <v>100</v>
      </c>
    </row>
    <row r="90" spans="1:8" x14ac:dyDescent="0.3">
      <c r="A90" s="68" t="s">
        <v>5326</v>
      </c>
      <c r="B90" s="3">
        <v>12000000</v>
      </c>
      <c r="C90" s="3">
        <v>0</v>
      </c>
      <c r="D90" s="3">
        <v>0</v>
      </c>
      <c r="E90" s="3">
        <v>0</v>
      </c>
      <c r="F90" s="63">
        <v>0</v>
      </c>
      <c r="G90" s="62">
        <v>12000000</v>
      </c>
      <c r="H90" s="63">
        <v>100</v>
      </c>
    </row>
    <row r="91" spans="1:8" x14ac:dyDescent="0.3">
      <c r="A91" s="68" t="s">
        <v>5338</v>
      </c>
      <c r="B91" s="3">
        <v>8000000</v>
      </c>
      <c r="C91" s="3">
        <v>0</v>
      </c>
      <c r="D91" s="3">
        <v>0</v>
      </c>
      <c r="E91" s="3">
        <v>0</v>
      </c>
      <c r="F91" s="63">
        <v>0</v>
      </c>
      <c r="G91" s="62">
        <v>8000000</v>
      </c>
      <c r="H91" s="63">
        <v>100</v>
      </c>
    </row>
    <row r="92" spans="1:8" x14ac:dyDescent="0.3">
      <c r="A92" s="67" t="s">
        <v>735</v>
      </c>
      <c r="B92" s="3">
        <v>66000000</v>
      </c>
      <c r="C92" s="3">
        <v>0</v>
      </c>
      <c r="D92" s="3">
        <v>0</v>
      </c>
      <c r="E92" s="3">
        <v>0</v>
      </c>
      <c r="F92" s="63">
        <v>0</v>
      </c>
      <c r="G92" s="62">
        <v>66000000</v>
      </c>
      <c r="H92" s="63">
        <v>100</v>
      </c>
    </row>
    <row r="93" spans="1:8" x14ac:dyDescent="0.3">
      <c r="A93" s="68" t="s">
        <v>5350</v>
      </c>
      <c r="B93" s="3">
        <v>66000000</v>
      </c>
      <c r="C93" s="3">
        <v>0</v>
      </c>
      <c r="D93" s="3">
        <v>0</v>
      </c>
      <c r="E93" s="3">
        <v>0</v>
      </c>
      <c r="F93" s="63">
        <v>0</v>
      </c>
      <c r="G93" s="62">
        <v>66000000</v>
      </c>
      <c r="H93" s="63">
        <v>100</v>
      </c>
    </row>
    <row r="94" spans="1:8" x14ac:dyDescent="0.3">
      <c r="A94" s="66" t="s">
        <v>1237</v>
      </c>
      <c r="B94" s="70">
        <v>102920000</v>
      </c>
      <c r="C94" s="70">
        <v>0</v>
      </c>
      <c r="D94" s="70">
        <v>4997000</v>
      </c>
      <c r="E94" s="70">
        <v>4997000</v>
      </c>
      <c r="F94" s="71">
        <v>4.8552273610571319</v>
      </c>
      <c r="G94" s="69">
        <v>97923000</v>
      </c>
      <c r="H94" s="71">
        <v>95.144772638942868</v>
      </c>
    </row>
    <row r="95" spans="1:8" x14ac:dyDescent="0.3">
      <c r="A95" s="67" t="s">
        <v>732</v>
      </c>
      <c r="B95" s="3">
        <v>23750000</v>
      </c>
      <c r="C95" s="3">
        <v>0</v>
      </c>
      <c r="D95" s="3">
        <v>4997000</v>
      </c>
      <c r="E95" s="3">
        <v>4997000</v>
      </c>
      <c r="F95" s="63">
        <v>21.04</v>
      </c>
      <c r="G95" s="62">
        <v>18753000</v>
      </c>
      <c r="H95" s="63">
        <v>78.959999999999994</v>
      </c>
    </row>
    <row r="96" spans="1:8" x14ac:dyDescent="0.3">
      <c r="A96" s="68" t="s">
        <v>5336</v>
      </c>
      <c r="B96" s="3">
        <v>6750000</v>
      </c>
      <c r="C96" s="3">
        <v>0</v>
      </c>
      <c r="D96" s="3">
        <v>0</v>
      </c>
      <c r="E96" s="3">
        <v>0</v>
      </c>
      <c r="F96" s="63">
        <v>0</v>
      </c>
      <c r="G96" s="62">
        <v>6750000</v>
      </c>
      <c r="H96" s="63">
        <v>100</v>
      </c>
    </row>
    <row r="97" spans="1:8" x14ac:dyDescent="0.3">
      <c r="A97" s="68" t="s">
        <v>5337</v>
      </c>
      <c r="B97" s="3">
        <v>3000000</v>
      </c>
      <c r="C97" s="3">
        <v>0</v>
      </c>
      <c r="D97" s="3">
        <v>0</v>
      </c>
      <c r="E97" s="3">
        <v>0</v>
      </c>
      <c r="F97" s="63">
        <v>0</v>
      </c>
      <c r="G97" s="62">
        <v>3000000</v>
      </c>
      <c r="H97" s="63">
        <v>100</v>
      </c>
    </row>
    <row r="98" spans="1:8" x14ac:dyDescent="0.3">
      <c r="A98" s="68" t="s">
        <v>5326</v>
      </c>
      <c r="B98" s="3">
        <v>3000000</v>
      </c>
      <c r="C98" s="3">
        <v>0</v>
      </c>
      <c r="D98" s="3">
        <v>3000000</v>
      </c>
      <c r="E98" s="3">
        <v>3000000</v>
      </c>
      <c r="F98" s="63">
        <v>100</v>
      </c>
      <c r="G98" s="62">
        <v>0</v>
      </c>
      <c r="H98" s="63">
        <v>0</v>
      </c>
    </row>
    <row r="99" spans="1:8" x14ac:dyDescent="0.3">
      <c r="A99" s="68" t="s">
        <v>5338</v>
      </c>
      <c r="B99" s="3">
        <v>2000000</v>
      </c>
      <c r="C99" s="3">
        <v>0</v>
      </c>
      <c r="D99" s="3">
        <v>1997000</v>
      </c>
      <c r="E99" s="3">
        <v>1997000</v>
      </c>
      <c r="F99" s="63">
        <v>99.850000000000009</v>
      </c>
      <c r="G99" s="62">
        <v>3000</v>
      </c>
      <c r="H99" s="63">
        <v>0.15</v>
      </c>
    </row>
    <row r="100" spans="1:8" x14ac:dyDescent="0.3">
      <c r="A100" s="68" t="s">
        <v>5351</v>
      </c>
      <c r="B100" s="3">
        <v>9000000</v>
      </c>
      <c r="C100" s="3">
        <v>0</v>
      </c>
      <c r="D100" s="3">
        <v>0</v>
      </c>
      <c r="E100" s="3">
        <v>0</v>
      </c>
      <c r="F100" s="63">
        <v>0</v>
      </c>
      <c r="G100" s="62">
        <v>9000000</v>
      </c>
      <c r="H100" s="63">
        <v>100</v>
      </c>
    </row>
    <row r="101" spans="1:8" x14ac:dyDescent="0.3">
      <c r="A101" s="67" t="s">
        <v>734</v>
      </c>
      <c r="B101" s="3">
        <v>10000000</v>
      </c>
      <c r="C101" s="3">
        <v>0</v>
      </c>
      <c r="D101" s="3">
        <v>0</v>
      </c>
      <c r="E101" s="3">
        <v>0</v>
      </c>
      <c r="F101" s="63">
        <v>0</v>
      </c>
      <c r="G101" s="62">
        <v>10000000</v>
      </c>
      <c r="H101" s="63">
        <v>100</v>
      </c>
    </row>
    <row r="102" spans="1:8" x14ac:dyDescent="0.3">
      <c r="A102" s="68" t="s">
        <v>5339</v>
      </c>
      <c r="B102" s="3">
        <v>10000000</v>
      </c>
      <c r="C102" s="3">
        <v>0</v>
      </c>
      <c r="D102" s="3">
        <v>0</v>
      </c>
      <c r="E102" s="3">
        <v>0</v>
      </c>
      <c r="F102" s="63">
        <v>0</v>
      </c>
      <c r="G102" s="62">
        <v>10000000</v>
      </c>
      <c r="H102" s="63">
        <v>100</v>
      </c>
    </row>
    <row r="103" spans="1:8" x14ac:dyDescent="0.3">
      <c r="A103" s="67" t="s">
        <v>735</v>
      </c>
      <c r="B103" s="3">
        <v>69170000</v>
      </c>
      <c r="C103" s="3">
        <v>0</v>
      </c>
      <c r="D103" s="3">
        <v>0</v>
      </c>
      <c r="E103" s="3">
        <v>0</v>
      </c>
      <c r="F103" s="63">
        <v>0</v>
      </c>
      <c r="G103" s="62">
        <v>69170000</v>
      </c>
      <c r="H103" s="63">
        <v>100</v>
      </c>
    </row>
    <row r="104" spans="1:8" x14ac:dyDescent="0.3">
      <c r="A104" s="68" t="s">
        <v>5352</v>
      </c>
      <c r="B104" s="3">
        <v>69170000</v>
      </c>
      <c r="C104" s="3">
        <v>0</v>
      </c>
      <c r="D104" s="3">
        <v>0</v>
      </c>
      <c r="E104" s="3">
        <v>0</v>
      </c>
      <c r="F104" s="63">
        <v>0</v>
      </c>
      <c r="G104" s="62">
        <v>69170000</v>
      </c>
      <c r="H104" s="63">
        <v>100</v>
      </c>
    </row>
    <row r="105" spans="1:8" x14ac:dyDescent="0.3">
      <c r="A105" s="80" t="s">
        <v>1013</v>
      </c>
      <c r="B105" s="83">
        <v>22288180000</v>
      </c>
      <c r="C105" s="83">
        <v>204747346</v>
      </c>
      <c r="D105" s="83">
        <v>650280602</v>
      </c>
      <c r="E105" s="83">
        <v>855027948</v>
      </c>
      <c r="F105" s="84">
        <v>3.8362394237663189</v>
      </c>
      <c r="G105" s="102">
        <v>21433152052</v>
      </c>
      <c r="H105" s="84">
        <v>96.163760576233685</v>
      </c>
    </row>
    <row r="106" spans="1:8" ht="28.8" x14ac:dyDescent="0.3">
      <c r="A106" s="95" t="s">
        <v>751</v>
      </c>
      <c r="B106" s="85">
        <v>13788180000</v>
      </c>
      <c r="C106" s="85">
        <v>204747346</v>
      </c>
      <c r="D106" s="85">
        <v>650280602</v>
      </c>
      <c r="E106" s="85">
        <v>855027948</v>
      </c>
      <c r="F106" s="86">
        <v>6.2011661292498355</v>
      </c>
      <c r="G106" s="103">
        <v>12933152052</v>
      </c>
      <c r="H106" s="86">
        <v>93.798833870750158</v>
      </c>
    </row>
    <row r="107" spans="1:8" x14ac:dyDescent="0.3">
      <c r="A107" s="96" t="s">
        <v>756</v>
      </c>
      <c r="B107" s="87">
        <v>260000000</v>
      </c>
      <c r="C107" s="87">
        <v>0</v>
      </c>
      <c r="D107" s="87">
        <v>0</v>
      </c>
      <c r="E107" s="87">
        <v>0</v>
      </c>
      <c r="F107" s="88">
        <v>0</v>
      </c>
      <c r="G107" s="107">
        <v>260000000</v>
      </c>
      <c r="H107" s="88">
        <v>100</v>
      </c>
    </row>
    <row r="108" spans="1:8" ht="28.8" x14ac:dyDescent="0.3">
      <c r="A108" s="82" t="s">
        <v>1459</v>
      </c>
      <c r="B108" s="90">
        <v>260000000</v>
      </c>
      <c r="C108" s="90">
        <v>0</v>
      </c>
      <c r="D108" s="90">
        <v>0</v>
      </c>
      <c r="E108" s="90">
        <v>0</v>
      </c>
      <c r="F108" s="91">
        <v>0</v>
      </c>
      <c r="G108" s="108">
        <v>260000000</v>
      </c>
      <c r="H108" s="91">
        <v>100</v>
      </c>
    </row>
    <row r="109" spans="1:8" ht="28.8" x14ac:dyDescent="0.3">
      <c r="A109" s="94" t="s">
        <v>757</v>
      </c>
      <c r="B109" s="92">
        <v>260000000</v>
      </c>
      <c r="C109" s="92">
        <v>0</v>
      </c>
      <c r="D109" s="92">
        <v>0</v>
      </c>
      <c r="E109" s="92">
        <v>0</v>
      </c>
      <c r="F109" s="93">
        <v>0</v>
      </c>
      <c r="G109" s="109">
        <v>260000000</v>
      </c>
      <c r="H109" s="93">
        <v>100</v>
      </c>
    </row>
    <row r="110" spans="1:8" x14ac:dyDescent="0.3">
      <c r="A110" s="66" t="s">
        <v>1238</v>
      </c>
      <c r="B110" s="70">
        <v>260000000</v>
      </c>
      <c r="C110" s="70">
        <v>0</v>
      </c>
      <c r="D110" s="70">
        <v>0</v>
      </c>
      <c r="E110" s="70">
        <v>0</v>
      </c>
      <c r="F110" s="71">
        <v>0</v>
      </c>
      <c r="G110" s="69">
        <v>260000000</v>
      </c>
      <c r="H110" s="71">
        <v>100</v>
      </c>
    </row>
    <row r="111" spans="1:8" x14ac:dyDescent="0.3">
      <c r="A111" s="67" t="s">
        <v>738</v>
      </c>
      <c r="B111" s="3">
        <v>260000000</v>
      </c>
      <c r="C111" s="3">
        <v>0</v>
      </c>
      <c r="D111" s="3">
        <v>0</v>
      </c>
      <c r="E111" s="3">
        <v>0</v>
      </c>
      <c r="F111" s="63">
        <v>0</v>
      </c>
      <c r="G111" s="62">
        <v>260000000</v>
      </c>
      <c r="H111" s="63">
        <v>100</v>
      </c>
    </row>
    <row r="112" spans="1:8" x14ac:dyDescent="0.3">
      <c r="A112" s="68" t="s">
        <v>5353</v>
      </c>
      <c r="B112" s="3">
        <v>260000000</v>
      </c>
      <c r="C112" s="3">
        <v>0</v>
      </c>
      <c r="D112" s="3">
        <v>0</v>
      </c>
      <c r="E112" s="3">
        <v>0</v>
      </c>
      <c r="F112" s="63">
        <v>0</v>
      </c>
      <c r="G112" s="62">
        <v>260000000</v>
      </c>
      <c r="H112" s="63">
        <v>100</v>
      </c>
    </row>
    <row r="113" spans="1:8" x14ac:dyDescent="0.3">
      <c r="A113" s="89" t="s">
        <v>759</v>
      </c>
      <c r="B113" s="87">
        <v>10694573000</v>
      </c>
      <c r="C113" s="87">
        <v>204747346</v>
      </c>
      <c r="D113" s="87">
        <v>617569420</v>
      </c>
      <c r="E113" s="87">
        <v>822316766</v>
      </c>
      <c r="F113" s="88">
        <v>7.6891033050127389</v>
      </c>
      <c r="G113" s="107">
        <v>9872256234</v>
      </c>
      <c r="H113" s="88">
        <v>92.310896694987264</v>
      </c>
    </row>
    <row r="114" spans="1:8" x14ac:dyDescent="0.3">
      <c r="A114" s="82" t="s">
        <v>761</v>
      </c>
      <c r="B114" s="90">
        <v>253780000</v>
      </c>
      <c r="C114" s="90">
        <v>0</v>
      </c>
      <c r="D114" s="90">
        <v>0</v>
      </c>
      <c r="E114" s="90">
        <v>0</v>
      </c>
      <c r="F114" s="91">
        <v>0</v>
      </c>
      <c r="G114" s="108">
        <v>253780000</v>
      </c>
      <c r="H114" s="91">
        <v>100</v>
      </c>
    </row>
    <row r="115" spans="1:8" x14ac:dyDescent="0.3">
      <c r="A115" s="94" t="s">
        <v>1243</v>
      </c>
      <c r="B115" s="92">
        <v>253780000</v>
      </c>
      <c r="C115" s="92">
        <v>0</v>
      </c>
      <c r="D115" s="92">
        <v>0</v>
      </c>
      <c r="E115" s="92">
        <v>0</v>
      </c>
      <c r="F115" s="93">
        <v>0</v>
      </c>
      <c r="G115" s="109">
        <v>253780000</v>
      </c>
      <c r="H115" s="93">
        <v>100</v>
      </c>
    </row>
    <row r="116" spans="1:8" x14ac:dyDescent="0.3">
      <c r="A116" s="66" t="s">
        <v>760</v>
      </c>
      <c r="B116" s="70">
        <v>253780000</v>
      </c>
      <c r="C116" s="70">
        <v>0</v>
      </c>
      <c r="D116" s="70">
        <v>0</v>
      </c>
      <c r="E116" s="70">
        <v>0</v>
      </c>
      <c r="F116" s="71">
        <v>0</v>
      </c>
      <c r="G116" s="69">
        <v>253780000</v>
      </c>
      <c r="H116" s="71">
        <v>100</v>
      </c>
    </row>
    <row r="117" spans="1:8" x14ac:dyDescent="0.3">
      <c r="A117" s="67" t="s">
        <v>732</v>
      </c>
      <c r="B117" s="3">
        <v>39000000</v>
      </c>
      <c r="C117" s="3">
        <v>0</v>
      </c>
      <c r="D117" s="3">
        <v>0</v>
      </c>
      <c r="E117" s="3">
        <v>0</v>
      </c>
      <c r="F117" s="63">
        <v>0</v>
      </c>
      <c r="G117" s="62">
        <v>39000000</v>
      </c>
      <c r="H117" s="63">
        <v>100</v>
      </c>
    </row>
    <row r="118" spans="1:8" x14ac:dyDescent="0.3">
      <c r="A118" s="68" t="s">
        <v>5336</v>
      </c>
      <c r="B118" s="3">
        <v>15000000</v>
      </c>
      <c r="C118" s="3">
        <v>0</v>
      </c>
      <c r="D118" s="3">
        <v>0</v>
      </c>
      <c r="E118" s="3">
        <v>0</v>
      </c>
      <c r="F118" s="63">
        <v>0</v>
      </c>
      <c r="G118" s="62">
        <v>15000000</v>
      </c>
      <c r="H118" s="63">
        <v>100</v>
      </c>
    </row>
    <row r="119" spans="1:8" x14ac:dyDescent="0.3">
      <c r="A119" s="68" t="s">
        <v>5337</v>
      </c>
      <c r="B119" s="3">
        <v>9000000</v>
      </c>
      <c r="C119" s="3">
        <v>0</v>
      </c>
      <c r="D119" s="3">
        <v>0</v>
      </c>
      <c r="E119" s="3">
        <v>0</v>
      </c>
      <c r="F119" s="63">
        <v>0</v>
      </c>
      <c r="G119" s="62">
        <v>9000000</v>
      </c>
      <c r="H119" s="63">
        <v>100</v>
      </c>
    </row>
    <row r="120" spans="1:8" x14ac:dyDescent="0.3">
      <c r="A120" s="68" t="s">
        <v>5326</v>
      </c>
      <c r="B120" s="3">
        <v>9000000</v>
      </c>
      <c r="C120" s="3">
        <v>0</v>
      </c>
      <c r="D120" s="3">
        <v>0</v>
      </c>
      <c r="E120" s="3">
        <v>0</v>
      </c>
      <c r="F120" s="63">
        <v>0</v>
      </c>
      <c r="G120" s="62">
        <v>9000000</v>
      </c>
      <c r="H120" s="63">
        <v>100</v>
      </c>
    </row>
    <row r="121" spans="1:8" x14ac:dyDescent="0.3">
      <c r="A121" s="68" t="s">
        <v>5338</v>
      </c>
      <c r="B121" s="3">
        <v>6000000</v>
      </c>
      <c r="C121" s="3">
        <v>0</v>
      </c>
      <c r="D121" s="3">
        <v>0</v>
      </c>
      <c r="E121" s="3">
        <v>0</v>
      </c>
      <c r="F121" s="63">
        <v>0</v>
      </c>
      <c r="G121" s="62">
        <v>6000000</v>
      </c>
      <c r="H121" s="63">
        <v>100</v>
      </c>
    </row>
    <row r="122" spans="1:8" x14ac:dyDescent="0.3">
      <c r="A122" s="67" t="s">
        <v>744</v>
      </c>
      <c r="B122" s="3">
        <v>9000000</v>
      </c>
      <c r="C122" s="3">
        <v>0</v>
      </c>
      <c r="D122" s="3">
        <v>0</v>
      </c>
      <c r="E122" s="3">
        <v>0</v>
      </c>
      <c r="F122" s="63">
        <v>0</v>
      </c>
      <c r="G122" s="62">
        <v>9000000</v>
      </c>
      <c r="H122" s="63">
        <v>100</v>
      </c>
    </row>
    <row r="123" spans="1:8" x14ac:dyDescent="0.3">
      <c r="A123" s="68" t="s">
        <v>5437</v>
      </c>
      <c r="B123" s="3">
        <v>1000000</v>
      </c>
      <c r="C123" s="3">
        <v>0</v>
      </c>
      <c r="D123" s="3">
        <v>0</v>
      </c>
      <c r="E123" s="3">
        <v>0</v>
      </c>
      <c r="F123" s="63">
        <v>0</v>
      </c>
      <c r="G123" s="62">
        <v>1000000</v>
      </c>
      <c r="H123" s="63">
        <v>100</v>
      </c>
    </row>
    <row r="124" spans="1:8" x14ac:dyDescent="0.3">
      <c r="A124" s="68" t="s">
        <v>5438</v>
      </c>
      <c r="B124" s="3">
        <v>8000000</v>
      </c>
      <c r="C124" s="3">
        <v>0</v>
      </c>
      <c r="D124" s="3">
        <v>0</v>
      </c>
      <c r="E124" s="3">
        <v>0</v>
      </c>
      <c r="F124" s="63">
        <v>0</v>
      </c>
      <c r="G124" s="62">
        <v>8000000</v>
      </c>
      <c r="H124" s="63">
        <v>100</v>
      </c>
    </row>
    <row r="125" spans="1:8" x14ac:dyDescent="0.3">
      <c r="A125" s="67" t="s">
        <v>734</v>
      </c>
      <c r="B125" s="3">
        <v>8000000</v>
      </c>
      <c r="C125" s="3">
        <v>0</v>
      </c>
      <c r="D125" s="3">
        <v>0</v>
      </c>
      <c r="E125" s="3">
        <v>0</v>
      </c>
      <c r="F125" s="63">
        <v>0</v>
      </c>
      <c r="G125" s="62">
        <v>8000000</v>
      </c>
      <c r="H125" s="63">
        <v>100</v>
      </c>
    </row>
    <row r="126" spans="1:8" x14ac:dyDescent="0.3">
      <c r="A126" s="68" t="s">
        <v>5339</v>
      </c>
      <c r="B126" s="3">
        <v>8000000</v>
      </c>
      <c r="C126" s="3">
        <v>0</v>
      </c>
      <c r="D126" s="3">
        <v>0</v>
      </c>
      <c r="E126" s="3">
        <v>0</v>
      </c>
      <c r="F126" s="63">
        <v>0</v>
      </c>
      <c r="G126" s="62">
        <v>8000000</v>
      </c>
      <c r="H126" s="63">
        <v>100</v>
      </c>
    </row>
    <row r="127" spans="1:8" x14ac:dyDescent="0.3">
      <c r="A127" s="67" t="s">
        <v>735</v>
      </c>
      <c r="B127" s="3">
        <v>197780000</v>
      </c>
      <c r="C127" s="3">
        <v>0</v>
      </c>
      <c r="D127" s="3">
        <v>0</v>
      </c>
      <c r="E127" s="3">
        <v>0</v>
      </c>
      <c r="F127" s="63">
        <v>0</v>
      </c>
      <c r="G127" s="62">
        <v>197780000</v>
      </c>
      <c r="H127" s="63">
        <v>100</v>
      </c>
    </row>
    <row r="128" spans="1:8" x14ac:dyDescent="0.3">
      <c r="A128" s="68" t="s">
        <v>5439</v>
      </c>
      <c r="B128" s="3">
        <v>197780000</v>
      </c>
      <c r="C128" s="3">
        <v>0</v>
      </c>
      <c r="D128" s="3">
        <v>0</v>
      </c>
      <c r="E128" s="3">
        <v>0</v>
      </c>
      <c r="F128" s="63">
        <v>0</v>
      </c>
      <c r="G128" s="62">
        <v>197780000</v>
      </c>
      <c r="H128" s="63">
        <v>100</v>
      </c>
    </row>
    <row r="129" spans="1:8" x14ac:dyDescent="0.3">
      <c r="A129" s="82" t="s">
        <v>763</v>
      </c>
      <c r="B129" s="90">
        <v>1209115000</v>
      </c>
      <c r="C129" s="90">
        <v>0</v>
      </c>
      <c r="D129" s="90">
        <v>27496300</v>
      </c>
      <c r="E129" s="90">
        <v>27496300</v>
      </c>
      <c r="F129" s="91">
        <v>2.2740847644764974</v>
      </c>
      <c r="G129" s="108">
        <v>1181618700</v>
      </c>
      <c r="H129" s="91">
        <v>97.725915235523502</v>
      </c>
    </row>
    <row r="130" spans="1:8" x14ac:dyDescent="0.3">
      <c r="A130" s="65" t="s">
        <v>762</v>
      </c>
      <c r="B130" s="92">
        <v>1209115000</v>
      </c>
      <c r="C130" s="92">
        <v>0</v>
      </c>
      <c r="D130" s="92">
        <v>27496300</v>
      </c>
      <c r="E130" s="92">
        <v>27496300</v>
      </c>
      <c r="F130" s="93">
        <v>2.2740847644764974</v>
      </c>
      <c r="G130" s="109">
        <v>1181618700</v>
      </c>
      <c r="H130" s="93">
        <v>97.725915235523502</v>
      </c>
    </row>
    <row r="131" spans="1:8" x14ac:dyDescent="0.3">
      <c r="A131" s="66" t="s">
        <v>1249</v>
      </c>
      <c r="B131" s="70">
        <v>72100000</v>
      </c>
      <c r="C131" s="70">
        <v>0</v>
      </c>
      <c r="D131" s="70">
        <v>7096000</v>
      </c>
      <c r="E131" s="70">
        <v>7096000</v>
      </c>
      <c r="F131" s="71">
        <v>9.8418862690707343</v>
      </c>
      <c r="G131" s="69">
        <v>65004000</v>
      </c>
      <c r="H131" s="71">
        <v>90.158113730929273</v>
      </c>
    </row>
    <row r="132" spans="1:8" x14ac:dyDescent="0.3">
      <c r="A132" s="67" t="s">
        <v>732</v>
      </c>
      <c r="B132" s="3">
        <v>22000000</v>
      </c>
      <c r="C132" s="3">
        <v>0</v>
      </c>
      <c r="D132" s="3">
        <v>0</v>
      </c>
      <c r="E132" s="3">
        <v>0</v>
      </c>
      <c r="F132" s="63">
        <v>0</v>
      </c>
      <c r="G132" s="62">
        <v>22000000</v>
      </c>
      <c r="H132" s="63">
        <v>100</v>
      </c>
    </row>
    <row r="133" spans="1:8" x14ac:dyDescent="0.3">
      <c r="A133" s="68" t="s">
        <v>5497</v>
      </c>
      <c r="B133" s="3">
        <v>6000000</v>
      </c>
      <c r="C133" s="3">
        <v>0</v>
      </c>
      <c r="D133" s="3">
        <v>0</v>
      </c>
      <c r="E133" s="3">
        <v>0</v>
      </c>
      <c r="F133" s="63">
        <v>0</v>
      </c>
      <c r="G133" s="62">
        <v>6000000</v>
      </c>
      <c r="H133" s="63">
        <v>100</v>
      </c>
    </row>
    <row r="134" spans="1:8" x14ac:dyDescent="0.3">
      <c r="A134" s="68" t="s">
        <v>5258</v>
      </c>
      <c r="B134" s="3">
        <v>6000000</v>
      </c>
      <c r="C134" s="3">
        <v>0</v>
      </c>
      <c r="D134" s="3">
        <v>0</v>
      </c>
      <c r="E134" s="3">
        <v>0</v>
      </c>
      <c r="F134" s="63">
        <v>0</v>
      </c>
      <c r="G134" s="62">
        <v>6000000</v>
      </c>
      <c r="H134" s="63">
        <v>100</v>
      </c>
    </row>
    <row r="135" spans="1:8" x14ac:dyDescent="0.3">
      <c r="A135" s="68" t="s">
        <v>931</v>
      </c>
      <c r="B135" s="3">
        <v>4000000</v>
      </c>
      <c r="C135" s="3">
        <v>0</v>
      </c>
      <c r="D135" s="3">
        <v>0</v>
      </c>
      <c r="E135" s="3">
        <v>0</v>
      </c>
      <c r="F135" s="63">
        <v>0</v>
      </c>
      <c r="G135" s="62">
        <v>4000000</v>
      </c>
      <c r="H135" s="63">
        <v>100</v>
      </c>
    </row>
    <row r="136" spans="1:8" x14ac:dyDescent="0.3">
      <c r="A136" s="68" t="s">
        <v>5498</v>
      </c>
      <c r="B136" s="3">
        <v>6000000</v>
      </c>
      <c r="C136" s="3">
        <v>0</v>
      </c>
      <c r="D136" s="3">
        <v>0</v>
      </c>
      <c r="E136" s="3">
        <v>0</v>
      </c>
      <c r="F136" s="63">
        <v>0</v>
      </c>
      <c r="G136" s="62">
        <v>6000000</v>
      </c>
      <c r="H136" s="63">
        <v>100</v>
      </c>
    </row>
    <row r="137" spans="1:8" x14ac:dyDescent="0.3">
      <c r="A137" s="67" t="s">
        <v>735</v>
      </c>
      <c r="B137" s="3">
        <v>48000000</v>
      </c>
      <c r="C137" s="3">
        <v>0</v>
      </c>
      <c r="D137" s="3">
        <v>7096000</v>
      </c>
      <c r="E137" s="3">
        <v>7096000</v>
      </c>
      <c r="F137" s="63">
        <v>14.783333333333335</v>
      </c>
      <c r="G137" s="62">
        <v>40904000</v>
      </c>
      <c r="H137" s="63">
        <v>85.216666666666669</v>
      </c>
    </row>
    <row r="138" spans="1:8" x14ac:dyDescent="0.3">
      <c r="A138" s="68" t="s">
        <v>5499</v>
      </c>
      <c r="B138" s="3">
        <v>48000000</v>
      </c>
      <c r="C138" s="3">
        <v>0</v>
      </c>
      <c r="D138" s="3">
        <v>7096000</v>
      </c>
      <c r="E138" s="3">
        <v>7096000</v>
      </c>
      <c r="F138" s="63">
        <v>14.783333333333335</v>
      </c>
      <c r="G138" s="62">
        <v>40904000</v>
      </c>
      <c r="H138" s="63">
        <v>85.216666666666669</v>
      </c>
    </row>
    <row r="139" spans="1:8" x14ac:dyDescent="0.3">
      <c r="A139" s="67" t="s">
        <v>105</v>
      </c>
      <c r="B139" s="3">
        <v>2100000</v>
      </c>
      <c r="C139" s="3">
        <v>0</v>
      </c>
      <c r="D139" s="3">
        <v>0</v>
      </c>
      <c r="E139" s="3">
        <v>0</v>
      </c>
      <c r="F139" s="63">
        <v>0</v>
      </c>
      <c r="G139" s="62">
        <v>2100000</v>
      </c>
      <c r="H139" s="63">
        <v>100</v>
      </c>
    </row>
    <row r="140" spans="1:8" x14ac:dyDescent="0.3">
      <c r="A140" s="68" t="s">
        <v>5500</v>
      </c>
      <c r="B140" s="3">
        <v>2100000</v>
      </c>
      <c r="C140" s="3">
        <v>0</v>
      </c>
      <c r="D140" s="3">
        <v>0</v>
      </c>
      <c r="E140" s="3">
        <v>0</v>
      </c>
      <c r="F140" s="63">
        <v>0</v>
      </c>
      <c r="G140" s="62">
        <v>2100000</v>
      </c>
      <c r="H140" s="63">
        <v>100</v>
      </c>
    </row>
    <row r="141" spans="1:8" x14ac:dyDescent="0.3">
      <c r="A141" s="66" t="s">
        <v>1250</v>
      </c>
      <c r="B141" s="70">
        <v>572300000</v>
      </c>
      <c r="C141" s="70">
        <v>0</v>
      </c>
      <c r="D141" s="70">
        <v>15310300</v>
      </c>
      <c r="E141" s="70">
        <v>15310300</v>
      </c>
      <c r="F141" s="71">
        <v>2.6752227852524899</v>
      </c>
      <c r="G141" s="69">
        <v>556989700</v>
      </c>
      <c r="H141" s="71">
        <v>97.324777214747513</v>
      </c>
    </row>
    <row r="142" spans="1:8" x14ac:dyDescent="0.3">
      <c r="A142" s="67" t="s">
        <v>732</v>
      </c>
      <c r="B142" s="3">
        <v>10000000</v>
      </c>
      <c r="C142" s="3">
        <v>0</v>
      </c>
      <c r="D142" s="3">
        <v>0</v>
      </c>
      <c r="E142" s="3">
        <v>0</v>
      </c>
      <c r="F142" s="63">
        <v>0</v>
      </c>
      <c r="G142" s="62">
        <v>10000000</v>
      </c>
      <c r="H142" s="63">
        <v>100</v>
      </c>
    </row>
    <row r="143" spans="1:8" x14ac:dyDescent="0.3">
      <c r="A143" s="68" t="s">
        <v>5501</v>
      </c>
      <c r="B143" s="3">
        <v>6000000</v>
      </c>
      <c r="C143" s="3">
        <v>0</v>
      </c>
      <c r="D143" s="3">
        <v>0</v>
      </c>
      <c r="E143" s="3">
        <v>0</v>
      </c>
      <c r="F143" s="63">
        <v>0</v>
      </c>
      <c r="G143" s="62">
        <v>6000000</v>
      </c>
      <c r="H143" s="63">
        <v>100</v>
      </c>
    </row>
    <row r="144" spans="1:8" x14ac:dyDescent="0.3">
      <c r="A144" s="68" t="s">
        <v>5325</v>
      </c>
      <c r="B144" s="3">
        <v>4000000</v>
      </c>
      <c r="C144" s="3">
        <v>0</v>
      </c>
      <c r="D144" s="3">
        <v>0</v>
      </c>
      <c r="E144" s="3">
        <v>0</v>
      </c>
      <c r="F144" s="63">
        <v>0</v>
      </c>
      <c r="G144" s="62">
        <v>4000000</v>
      </c>
      <c r="H144" s="63">
        <v>100</v>
      </c>
    </row>
    <row r="145" spans="1:8" x14ac:dyDescent="0.3">
      <c r="A145" s="67" t="s">
        <v>744</v>
      </c>
      <c r="B145" s="3">
        <v>7800000</v>
      </c>
      <c r="C145" s="3">
        <v>0</v>
      </c>
      <c r="D145" s="3">
        <v>0</v>
      </c>
      <c r="E145" s="3">
        <v>0</v>
      </c>
      <c r="F145" s="63">
        <v>0</v>
      </c>
      <c r="G145" s="62">
        <v>7800000</v>
      </c>
      <c r="H145" s="63">
        <v>100</v>
      </c>
    </row>
    <row r="146" spans="1:8" x14ac:dyDescent="0.3">
      <c r="A146" s="68" t="s">
        <v>5437</v>
      </c>
      <c r="B146" s="3">
        <v>7800000</v>
      </c>
      <c r="C146" s="3">
        <v>0</v>
      </c>
      <c r="D146" s="3">
        <v>0</v>
      </c>
      <c r="E146" s="3">
        <v>0</v>
      </c>
      <c r="F146" s="63">
        <v>0</v>
      </c>
      <c r="G146" s="62">
        <v>7800000</v>
      </c>
      <c r="H146" s="63">
        <v>100</v>
      </c>
    </row>
    <row r="147" spans="1:8" x14ac:dyDescent="0.3">
      <c r="A147" s="67" t="s">
        <v>735</v>
      </c>
      <c r="B147" s="3">
        <v>554500000</v>
      </c>
      <c r="C147" s="3">
        <v>0</v>
      </c>
      <c r="D147" s="3">
        <v>15310300</v>
      </c>
      <c r="E147" s="3">
        <v>15310300</v>
      </c>
      <c r="F147" s="63">
        <v>2.7611000901713254</v>
      </c>
      <c r="G147" s="62">
        <v>539189700</v>
      </c>
      <c r="H147" s="63">
        <v>97.238899909828675</v>
      </c>
    </row>
    <row r="148" spans="1:8" x14ac:dyDescent="0.3">
      <c r="A148" s="68" t="s">
        <v>5502</v>
      </c>
      <c r="B148" s="3">
        <v>334125000</v>
      </c>
      <c r="C148" s="3">
        <v>0</v>
      </c>
      <c r="D148" s="3">
        <v>15310300</v>
      </c>
      <c r="E148" s="3">
        <v>15310300</v>
      </c>
      <c r="F148" s="63">
        <v>4.5822072577628132</v>
      </c>
      <c r="G148" s="62">
        <v>318814700</v>
      </c>
      <c r="H148" s="63">
        <v>95.417792742237182</v>
      </c>
    </row>
    <row r="149" spans="1:8" x14ac:dyDescent="0.3">
      <c r="A149" s="68" t="s">
        <v>5503</v>
      </c>
      <c r="B149" s="3">
        <v>220375000</v>
      </c>
      <c r="C149" s="3">
        <v>0</v>
      </c>
      <c r="D149" s="3">
        <v>0</v>
      </c>
      <c r="E149" s="3">
        <v>0</v>
      </c>
      <c r="F149" s="63">
        <v>0</v>
      </c>
      <c r="G149" s="62">
        <v>220375000</v>
      </c>
      <c r="H149" s="63">
        <v>100</v>
      </c>
    </row>
    <row r="150" spans="1:8" x14ac:dyDescent="0.3">
      <c r="A150" s="66" t="s">
        <v>764</v>
      </c>
      <c r="B150" s="70">
        <v>78000000</v>
      </c>
      <c r="C150" s="70">
        <v>0</v>
      </c>
      <c r="D150" s="70">
        <v>410000</v>
      </c>
      <c r="E150" s="70">
        <v>410000</v>
      </c>
      <c r="F150" s="71">
        <v>0.52564102564102566</v>
      </c>
      <c r="G150" s="69">
        <v>77590000</v>
      </c>
      <c r="H150" s="71">
        <v>99.474358974358978</v>
      </c>
    </row>
    <row r="151" spans="1:8" x14ac:dyDescent="0.3">
      <c r="A151" s="67" t="s">
        <v>732</v>
      </c>
      <c r="B151" s="3">
        <v>34000000</v>
      </c>
      <c r="C151" s="3">
        <v>0</v>
      </c>
      <c r="D151" s="3">
        <v>0</v>
      </c>
      <c r="E151" s="3">
        <v>0</v>
      </c>
      <c r="F151" s="63">
        <v>0</v>
      </c>
      <c r="G151" s="62">
        <v>34000000</v>
      </c>
      <c r="H151" s="63">
        <v>100</v>
      </c>
    </row>
    <row r="152" spans="1:8" x14ac:dyDescent="0.3">
      <c r="A152" s="68" t="s">
        <v>5497</v>
      </c>
      <c r="B152" s="3">
        <v>8000000</v>
      </c>
      <c r="C152" s="3">
        <v>0</v>
      </c>
      <c r="D152" s="3">
        <v>0</v>
      </c>
      <c r="E152" s="3">
        <v>0</v>
      </c>
      <c r="F152" s="63">
        <v>0</v>
      </c>
      <c r="G152" s="62">
        <v>8000000</v>
      </c>
      <c r="H152" s="63">
        <v>100</v>
      </c>
    </row>
    <row r="153" spans="1:8" x14ac:dyDescent="0.3">
      <c r="A153" s="68" t="s">
        <v>5258</v>
      </c>
      <c r="B153" s="3">
        <v>12000000</v>
      </c>
      <c r="C153" s="3">
        <v>0</v>
      </c>
      <c r="D153" s="3">
        <v>0</v>
      </c>
      <c r="E153" s="3">
        <v>0</v>
      </c>
      <c r="F153" s="63">
        <v>0</v>
      </c>
      <c r="G153" s="62">
        <v>12000000</v>
      </c>
      <c r="H153" s="63">
        <v>100</v>
      </c>
    </row>
    <row r="154" spans="1:8" x14ac:dyDescent="0.3">
      <c r="A154" s="68" t="s">
        <v>931</v>
      </c>
      <c r="B154" s="3">
        <v>8000000</v>
      </c>
      <c r="C154" s="3">
        <v>0</v>
      </c>
      <c r="D154" s="3">
        <v>0</v>
      </c>
      <c r="E154" s="3">
        <v>0</v>
      </c>
      <c r="F154" s="63">
        <v>0</v>
      </c>
      <c r="G154" s="62">
        <v>8000000</v>
      </c>
      <c r="H154" s="63">
        <v>100</v>
      </c>
    </row>
    <row r="155" spans="1:8" x14ac:dyDescent="0.3">
      <c r="A155" s="68" t="s">
        <v>5504</v>
      </c>
      <c r="B155" s="3">
        <v>6000000</v>
      </c>
      <c r="C155" s="3">
        <v>0</v>
      </c>
      <c r="D155" s="3">
        <v>0</v>
      </c>
      <c r="E155" s="3">
        <v>0</v>
      </c>
      <c r="F155" s="63">
        <v>0</v>
      </c>
      <c r="G155" s="62">
        <v>6000000</v>
      </c>
      <c r="H155" s="63">
        <v>100</v>
      </c>
    </row>
    <row r="156" spans="1:8" x14ac:dyDescent="0.3">
      <c r="A156" s="67" t="s">
        <v>737</v>
      </c>
      <c r="B156" s="3">
        <v>3000000</v>
      </c>
      <c r="C156" s="3">
        <v>0</v>
      </c>
      <c r="D156" s="3">
        <v>0</v>
      </c>
      <c r="E156" s="3">
        <v>0</v>
      </c>
      <c r="F156" s="63">
        <v>0</v>
      </c>
      <c r="G156" s="62">
        <v>3000000</v>
      </c>
      <c r="H156" s="63">
        <v>100</v>
      </c>
    </row>
    <row r="157" spans="1:8" x14ac:dyDescent="0.3">
      <c r="A157" s="68" t="s">
        <v>5505</v>
      </c>
      <c r="B157" s="3">
        <v>3000000</v>
      </c>
      <c r="C157" s="3">
        <v>0</v>
      </c>
      <c r="D157" s="3">
        <v>0</v>
      </c>
      <c r="E157" s="3">
        <v>0</v>
      </c>
      <c r="F157" s="63">
        <v>0</v>
      </c>
      <c r="G157" s="62">
        <v>3000000</v>
      </c>
      <c r="H157" s="63">
        <v>100</v>
      </c>
    </row>
    <row r="158" spans="1:8" x14ac:dyDescent="0.3">
      <c r="A158" s="67" t="s">
        <v>735</v>
      </c>
      <c r="B158" s="3">
        <v>38000000</v>
      </c>
      <c r="C158" s="3">
        <v>0</v>
      </c>
      <c r="D158" s="3">
        <v>410000</v>
      </c>
      <c r="E158" s="3">
        <v>410000</v>
      </c>
      <c r="F158" s="63">
        <v>1.0789473684210527</v>
      </c>
      <c r="G158" s="62">
        <v>37590000</v>
      </c>
      <c r="H158" s="63">
        <v>98.921052631578945</v>
      </c>
    </row>
    <row r="159" spans="1:8" x14ac:dyDescent="0.3">
      <c r="A159" s="68" t="s">
        <v>5506</v>
      </c>
      <c r="B159" s="3">
        <v>38000000</v>
      </c>
      <c r="C159" s="3">
        <v>0</v>
      </c>
      <c r="D159" s="3">
        <v>410000</v>
      </c>
      <c r="E159" s="3">
        <v>410000</v>
      </c>
      <c r="F159" s="63">
        <v>1.0789473684210527</v>
      </c>
      <c r="G159" s="62">
        <v>37590000</v>
      </c>
      <c r="H159" s="63">
        <v>98.921052631578945</v>
      </c>
    </row>
    <row r="160" spans="1:8" x14ac:dyDescent="0.3">
      <c r="A160" s="67" t="s">
        <v>105</v>
      </c>
      <c r="B160" s="3">
        <v>3000000</v>
      </c>
      <c r="C160" s="3">
        <v>0</v>
      </c>
      <c r="D160" s="3">
        <v>0</v>
      </c>
      <c r="E160" s="3">
        <v>0</v>
      </c>
      <c r="F160" s="63">
        <v>0</v>
      </c>
      <c r="G160" s="62">
        <v>3000000</v>
      </c>
      <c r="H160" s="63">
        <v>100</v>
      </c>
    </row>
    <row r="161" spans="1:8" x14ac:dyDescent="0.3">
      <c r="A161" s="68" t="s">
        <v>5494</v>
      </c>
      <c r="B161" s="3">
        <v>3000000</v>
      </c>
      <c r="C161" s="3">
        <v>0</v>
      </c>
      <c r="D161" s="3">
        <v>0</v>
      </c>
      <c r="E161" s="3">
        <v>0</v>
      </c>
      <c r="F161" s="63">
        <v>0</v>
      </c>
      <c r="G161" s="62">
        <v>3000000</v>
      </c>
      <c r="H161" s="63">
        <v>100</v>
      </c>
    </row>
    <row r="162" spans="1:8" x14ac:dyDescent="0.3">
      <c r="A162" s="66" t="s">
        <v>752</v>
      </c>
      <c r="B162" s="70">
        <v>65000000</v>
      </c>
      <c r="C162" s="70">
        <v>0</v>
      </c>
      <c r="D162" s="70">
        <v>0</v>
      </c>
      <c r="E162" s="70">
        <v>0</v>
      </c>
      <c r="F162" s="71">
        <v>0</v>
      </c>
      <c r="G162" s="69">
        <v>65000000</v>
      </c>
      <c r="H162" s="71">
        <v>100</v>
      </c>
    </row>
    <row r="163" spans="1:8" x14ac:dyDescent="0.3">
      <c r="A163" s="67" t="s">
        <v>732</v>
      </c>
      <c r="B163" s="3">
        <v>22000000</v>
      </c>
      <c r="C163" s="3">
        <v>0</v>
      </c>
      <c r="D163" s="3">
        <v>0</v>
      </c>
      <c r="E163" s="3">
        <v>0</v>
      </c>
      <c r="F163" s="63">
        <v>0</v>
      </c>
      <c r="G163" s="62">
        <v>22000000</v>
      </c>
      <c r="H163" s="63">
        <v>100</v>
      </c>
    </row>
    <row r="164" spans="1:8" x14ac:dyDescent="0.3">
      <c r="A164" s="68" t="s">
        <v>5497</v>
      </c>
      <c r="B164" s="3">
        <v>6000000</v>
      </c>
      <c r="C164" s="3">
        <v>0</v>
      </c>
      <c r="D164" s="3">
        <v>0</v>
      </c>
      <c r="E164" s="3">
        <v>0</v>
      </c>
      <c r="F164" s="63">
        <v>0</v>
      </c>
      <c r="G164" s="62">
        <v>6000000</v>
      </c>
      <c r="H164" s="63">
        <v>100</v>
      </c>
    </row>
    <row r="165" spans="1:8" x14ac:dyDescent="0.3">
      <c r="A165" s="68" t="s">
        <v>5258</v>
      </c>
      <c r="B165" s="3">
        <v>6000000</v>
      </c>
      <c r="C165" s="3">
        <v>0</v>
      </c>
      <c r="D165" s="3">
        <v>0</v>
      </c>
      <c r="E165" s="3">
        <v>0</v>
      </c>
      <c r="F165" s="63">
        <v>0</v>
      </c>
      <c r="G165" s="62">
        <v>6000000</v>
      </c>
      <c r="H165" s="63">
        <v>100</v>
      </c>
    </row>
    <row r="166" spans="1:8" x14ac:dyDescent="0.3">
      <c r="A166" s="68" t="s">
        <v>931</v>
      </c>
      <c r="B166" s="3">
        <v>4000000</v>
      </c>
      <c r="C166" s="3">
        <v>0</v>
      </c>
      <c r="D166" s="3">
        <v>0</v>
      </c>
      <c r="E166" s="3">
        <v>0</v>
      </c>
      <c r="F166" s="63">
        <v>0</v>
      </c>
      <c r="G166" s="62">
        <v>4000000</v>
      </c>
      <c r="H166" s="63">
        <v>100</v>
      </c>
    </row>
    <row r="167" spans="1:8" x14ac:dyDescent="0.3">
      <c r="A167" s="68" t="s">
        <v>5504</v>
      </c>
      <c r="B167" s="3">
        <v>6000000</v>
      </c>
      <c r="C167" s="3">
        <v>0</v>
      </c>
      <c r="D167" s="3">
        <v>0</v>
      </c>
      <c r="E167" s="3">
        <v>0</v>
      </c>
      <c r="F167" s="63">
        <v>0</v>
      </c>
      <c r="G167" s="62">
        <v>6000000</v>
      </c>
      <c r="H167" s="63">
        <v>100</v>
      </c>
    </row>
    <row r="168" spans="1:8" x14ac:dyDescent="0.3">
      <c r="A168" s="67" t="s">
        <v>735</v>
      </c>
      <c r="B168" s="3">
        <v>40000000</v>
      </c>
      <c r="C168" s="3">
        <v>0</v>
      </c>
      <c r="D168" s="3">
        <v>0</v>
      </c>
      <c r="E168" s="3">
        <v>0</v>
      </c>
      <c r="F168" s="63">
        <v>0</v>
      </c>
      <c r="G168" s="62">
        <v>40000000</v>
      </c>
      <c r="H168" s="63">
        <v>100</v>
      </c>
    </row>
    <row r="169" spans="1:8" x14ac:dyDescent="0.3">
      <c r="A169" s="68" t="s">
        <v>5507</v>
      </c>
      <c r="B169" s="3">
        <v>40000000</v>
      </c>
      <c r="C169" s="3">
        <v>0</v>
      </c>
      <c r="D169" s="3">
        <v>0</v>
      </c>
      <c r="E169" s="3">
        <v>0</v>
      </c>
      <c r="F169" s="63">
        <v>0</v>
      </c>
      <c r="G169" s="62">
        <v>40000000</v>
      </c>
      <c r="H169" s="63">
        <v>100</v>
      </c>
    </row>
    <row r="170" spans="1:8" x14ac:dyDescent="0.3">
      <c r="A170" s="67" t="s">
        <v>105</v>
      </c>
      <c r="B170" s="3">
        <v>3000000</v>
      </c>
      <c r="C170" s="3">
        <v>0</v>
      </c>
      <c r="D170" s="3">
        <v>0</v>
      </c>
      <c r="E170" s="3">
        <v>0</v>
      </c>
      <c r="F170" s="63">
        <v>0</v>
      </c>
      <c r="G170" s="62">
        <v>3000000</v>
      </c>
      <c r="H170" s="63">
        <v>100</v>
      </c>
    </row>
    <row r="171" spans="1:8" x14ac:dyDescent="0.3">
      <c r="A171" s="68" t="s">
        <v>5494</v>
      </c>
      <c r="B171" s="3">
        <v>3000000</v>
      </c>
      <c r="C171" s="3">
        <v>0</v>
      </c>
      <c r="D171" s="3">
        <v>0</v>
      </c>
      <c r="E171" s="3">
        <v>0</v>
      </c>
      <c r="F171" s="63">
        <v>0</v>
      </c>
      <c r="G171" s="62">
        <v>3000000</v>
      </c>
      <c r="H171" s="63">
        <v>100</v>
      </c>
    </row>
    <row r="172" spans="1:8" x14ac:dyDescent="0.3">
      <c r="A172" s="66" t="s">
        <v>765</v>
      </c>
      <c r="B172" s="70">
        <v>82785000</v>
      </c>
      <c r="C172" s="70">
        <v>0</v>
      </c>
      <c r="D172" s="70">
        <v>1380000</v>
      </c>
      <c r="E172" s="70">
        <v>1380000</v>
      </c>
      <c r="F172" s="71">
        <v>1.6669686537416197</v>
      </c>
      <c r="G172" s="69">
        <v>81405000</v>
      </c>
      <c r="H172" s="71">
        <v>98.33303134625838</v>
      </c>
    </row>
    <row r="173" spans="1:8" x14ac:dyDescent="0.3">
      <c r="A173" s="67" t="s">
        <v>732</v>
      </c>
      <c r="B173" s="3">
        <v>22000000</v>
      </c>
      <c r="C173" s="3">
        <v>0</v>
      </c>
      <c r="D173" s="3">
        <v>0</v>
      </c>
      <c r="E173" s="3">
        <v>0</v>
      </c>
      <c r="F173" s="63">
        <v>0</v>
      </c>
      <c r="G173" s="62">
        <v>22000000</v>
      </c>
      <c r="H173" s="63">
        <v>100</v>
      </c>
    </row>
    <row r="174" spans="1:8" x14ac:dyDescent="0.3">
      <c r="A174" s="68" t="s">
        <v>5497</v>
      </c>
      <c r="B174" s="3">
        <v>6000000</v>
      </c>
      <c r="C174" s="3">
        <v>0</v>
      </c>
      <c r="D174" s="3">
        <v>0</v>
      </c>
      <c r="E174" s="3">
        <v>0</v>
      </c>
      <c r="F174" s="63">
        <v>0</v>
      </c>
      <c r="G174" s="62">
        <v>6000000</v>
      </c>
      <c r="H174" s="63">
        <v>100</v>
      </c>
    </row>
    <row r="175" spans="1:8" x14ac:dyDescent="0.3">
      <c r="A175" s="68" t="s">
        <v>5258</v>
      </c>
      <c r="B175" s="3">
        <v>6000000</v>
      </c>
      <c r="C175" s="3">
        <v>0</v>
      </c>
      <c r="D175" s="3">
        <v>0</v>
      </c>
      <c r="E175" s="3">
        <v>0</v>
      </c>
      <c r="F175" s="63">
        <v>0</v>
      </c>
      <c r="G175" s="62">
        <v>6000000</v>
      </c>
      <c r="H175" s="63">
        <v>100</v>
      </c>
    </row>
    <row r="176" spans="1:8" x14ac:dyDescent="0.3">
      <c r="A176" s="68" t="s">
        <v>931</v>
      </c>
      <c r="B176" s="3">
        <v>4000000</v>
      </c>
      <c r="C176" s="3">
        <v>0</v>
      </c>
      <c r="D176" s="3">
        <v>0</v>
      </c>
      <c r="E176" s="3">
        <v>0</v>
      </c>
      <c r="F176" s="63">
        <v>0</v>
      </c>
      <c r="G176" s="62">
        <v>4000000</v>
      </c>
      <c r="H176" s="63">
        <v>100</v>
      </c>
    </row>
    <row r="177" spans="1:8" x14ac:dyDescent="0.3">
      <c r="A177" s="68" t="s">
        <v>5504</v>
      </c>
      <c r="B177" s="3">
        <v>6000000</v>
      </c>
      <c r="C177" s="3">
        <v>0</v>
      </c>
      <c r="D177" s="3">
        <v>0</v>
      </c>
      <c r="E177" s="3">
        <v>0</v>
      </c>
      <c r="F177" s="63">
        <v>0</v>
      </c>
      <c r="G177" s="62">
        <v>6000000</v>
      </c>
      <c r="H177" s="63">
        <v>100</v>
      </c>
    </row>
    <row r="178" spans="1:8" x14ac:dyDescent="0.3">
      <c r="A178" s="67" t="s">
        <v>744</v>
      </c>
      <c r="B178" s="3">
        <v>26250000</v>
      </c>
      <c r="C178" s="3">
        <v>0</v>
      </c>
      <c r="D178" s="3">
        <v>0</v>
      </c>
      <c r="E178" s="3">
        <v>0</v>
      </c>
      <c r="F178" s="63">
        <v>0</v>
      </c>
      <c r="G178" s="62">
        <v>26250000</v>
      </c>
      <c r="H178" s="63">
        <v>100</v>
      </c>
    </row>
    <row r="179" spans="1:8" x14ac:dyDescent="0.3">
      <c r="A179" s="68" t="s">
        <v>5508</v>
      </c>
      <c r="B179" s="3">
        <v>26250000</v>
      </c>
      <c r="C179" s="3">
        <v>0</v>
      </c>
      <c r="D179" s="3">
        <v>0</v>
      </c>
      <c r="E179" s="3">
        <v>0</v>
      </c>
      <c r="F179" s="63">
        <v>0</v>
      </c>
      <c r="G179" s="62">
        <v>26250000</v>
      </c>
      <c r="H179" s="63">
        <v>100</v>
      </c>
    </row>
    <row r="180" spans="1:8" x14ac:dyDescent="0.3">
      <c r="A180" s="67" t="s">
        <v>735</v>
      </c>
      <c r="B180" s="3">
        <v>32435000</v>
      </c>
      <c r="C180" s="3">
        <v>0</v>
      </c>
      <c r="D180" s="3">
        <v>1380000</v>
      </c>
      <c r="E180" s="3">
        <v>1380000</v>
      </c>
      <c r="F180" s="63">
        <v>4.2546631724988435</v>
      </c>
      <c r="G180" s="62">
        <v>31055000</v>
      </c>
      <c r="H180" s="63">
        <v>95.745336827501163</v>
      </c>
    </row>
    <row r="181" spans="1:8" x14ac:dyDescent="0.3">
      <c r="A181" s="68" t="s">
        <v>5509</v>
      </c>
      <c r="B181" s="3">
        <v>32435000</v>
      </c>
      <c r="C181" s="3">
        <v>0</v>
      </c>
      <c r="D181" s="3">
        <v>1380000</v>
      </c>
      <c r="E181" s="3">
        <v>1380000</v>
      </c>
      <c r="F181" s="63">
        <v>4.2546631724988435</v>
      </c>
      <c r="G181" s="62">
        <v>31055000</v>
      </c>
      <c r="H181" s="63">
        <v>95.745336827501163</v>
      </c>
    </row>
    <row r="182" spans="1:8" x14ac:dyDescent="0.3">
      <c r="A182" s="67" t="s">
        <v>105</v>
      </c>
      <c r="B182" s="3">
        <v>2100000</v>
      </c>
      <c r="C182" s="3">
        <v>0</v>
      </c>
      <c r="D182" s="3">
        <v>0</v>
      </c>
      <c r="E182" s="3">
        <v>0</v>
      </c>
      <c r="F182" s="63">
        <v>0</v>
      </c>
      <c r="G182" s="62">
        <v>2100000</v>
      </c>
      <c r="H182" s="63">
        <v>100</v>
      </c>
    </row>
    <row r="183" spans="1:8" x14ac:dyDescent="0.3">
      <c r="A183" s="68" t="s">
        <v>5494</v>
      </c>
      <c r="B183" s="3">
        <v>2100000</v>
      </c>
      <c r="C183" s="3">
        <v>0</v>
      </c>
      <c r="D183" s="3">
        <v>0</v>
      </c>
      <c r="E183" s="3">
        <v>0</v>
      </c>
      <c r="F183" s="63">
        <v>0</v>
      </c>
      <c r="G183" s="62">
        <v>2100000</v>
      </c>
      <c r="H183" s="63">
        <v>100</v>
      </c>
    </row>
    <row r="184" spans="1:8" x14ac:dyDescent="0.3">
      <c r="A184" s="66" t="s">
        <v>1251</v>
      </c>
      <c r="B184" s="70">
        <v>50042000</v>
      </c>
      <c r="C184" s="70">
        <v>0</v>
      </c>
      <c r="D184" s="70">
        <v>0</v>
      </c>
      <c r="E184" s="70">
        <v>0</v>
      </c>
      <c r="F184" s="71">
        <v>0</v>
      </c>
      <c r="G184" s="69">
        <v>50042000</v>
      </c>
      <c r="H184" s="71">
        <v>100</v>
      </c>
    </row>
    <row r="185" spans="1:8" x14ac:dyDescent="0.3">
      <c r="A185" s="67" t="s">
        <v>732</v>
      </c>
      <c r="B185" s="3">
        <v>20000000</v>
      </c>
      <c r="C185" s="3">
        <v>0</v>
      </c>
      <c r="D185" s="3">
        <v>0</v>
      </c>
      <c r="E185" s="3">
        <v>0</v>
      </c>
      <c r="F185" s="63">
        <v>0</v>
      </c>
      <c r="G185" s="62">
        <v>20000000</v>
      </c>
      <c r="H185" s="63">
        <v>100</v>
      </c>
    </row>
    <row r="186" spans="1:8" x14ac:dyDescent="0.3">
      <c r="A186" s="68" t="s">
        <v>5336</v>
      </c>
      <c r="B186" s="3">
        <v>12000000</v>
      </c>
      <c r="C186" s="3">
        <v>0</v>
      </c>
      <c r="D186" s="3">
        <v>0</v>
      </c>
      <c r="E186" s="3">
        <v>0</v>
      </c>
      <c r="F186" s="63">
        <v>0</v>
      </c>
      <c r="G186" s="62">
        <v>12000000</v>
      </c>
      <c r="H186" s="63">
        <v>100</v>
      </c>
    </row>
    <row r="187" spans="1:8" x14ac:dyDescent="0.3">
      <c r="A187" s="68" t="s">
        <v>5337</v>
      </c>
      <c r="B187" s="3">
        <v>3000000</v>
      </c>
      <c r="C187" s="3">
        <v>0</v>
      </c>
      <c r="D187" s="3">
        <v>0</v>
      </c>
      <c r="E187" s="3">
        <v>0</v>
      </c>
      <c r="F187" s="63">
        <v>0</v>
      </c>
      <c r="G187" s="62">
        <v>3000000</v>
      </c>
      <c r="H187" s="63">
        <v>100</v>
      </c>
    </row>
    <row r="188" spans="1:8" x14ac:dyDescent="0.3">
      <c r="A188" s="68" t="s">
        <v>5326</v>
      </c>
      <c r="B188" s="3">
        <v>3000000</v>
      </c>
      <c r="C188" s="3">
        <v>0</v>
      </c>
      <c r="D188" s="3">
        <v>0</v>
      </c>
      <c r="E188" s="3">
        <v>0</v>
      </c>
      <c r="F188" s="63">
        <v>0</v>
      </c>
      <c r="G188" s="62">
        <v>3000000</v>
      </c>
      <c r="H188" s="63">
        <v>100</v>
      </c>
    </row>
    <row r="189" spans="1:8" x14ac:dyDescent="0.3">
      <c r="A189" s="68" t="s">
        <v>5338</v>
      </c>
      <c r="B189" s="3">
        <v>2000000</v>
      </c>
      <c r="C189" s="3">
        <v>0</v>
      </c>
      <c r="D189" s="3">
        <v>0</v>
      </c>
      <c r="E189" s="3">
        <v>0</v>
      </c>
      <c r="F189" s="63">
        <v>0</v>
      </c>
      <c r="G189" s="62">
        <v>2000000</v>
      </c>
      <c r="H189" s="63">
        <v>100</v>
      </c>
    </row>
    <row r="190" spans="1:8" x14ac:dyDescent="0.3">
      <c r="A190" s="67" t="s">
        <v>744</v>
      </c>
      <c r="B190" s="3">
        <v>3000000</v>
      </c>
      <c r="C190" s="3">
        <v>0</v>
      </c>
      <c r="D190" s="3">
        <v>0</v>
      </c>
      <c r="E190" s="3">
        <v>0</v>
      </c>
      <c r="F190" s="63">
        <v>0</v>
      </c>
      <c r="G190" s="62">
        <v>3000000</v>
      </c>
      <c r="H190" s="63">
        <v>100</v>
      </c>
    </row>
    <row r="191" spans="1:8" x14ac:dyDescent="0.3">
      <c r="A191" s="68" t="s">
        <v>5437</v>
      </c>
      <c r="B191" s="3">
        <v>3000000</v>
      </c>
      <c r="C191" s="3">
        <v>0</v>
      </c>
      <c r="D191" s="3">
        <v>0</v>
      </c>
      <c r="E191" s="3">
        <v>0</v>
      </c>
      <c r="F191" s="63">
        <v>0</v>
      </c>
      <c r="G191" s="62">
        <v>3000000</v>
      </c>
      <c r="H191" s="63">
        <v>100</v>
      </c>
    </row>
    <row r="192" spans="1:8" x14ac:dyDescent="0.3">
      <c r="A192" s="67" t="s">
        <v>734</v>
      </c>
      <c r="B192" s="3">
        <v>9000000</v>
      </c>
      <c r="C192" s="3">
        <v>0</v>
      </c>
      <c r="D192" s="3">
        <v>0</v>
      </c>
      <c r="E192" s="3">
        <v>0</v>
      </c>
      <c r="F192" s="63">
        <v>0</v>
      </c>
      <c r="G192" s="62">
        <v>9000000</v>
      </c>
      <c r="H192" s="63">
        <v>100</v>
      </c>
    </row>
    <row r="193" spans="1:8" x14ac:dyDescent="0.3">
      <c r="A193" s="68" t="s">
        <v>5339</v>
      </c>
      <c r="B193" s="3">
        <v>9000000</v>
      </c>
      <c r="C193" s="3">
        <v>0</v>
      </c>
      <c r="D193" s="3">
        <v>0</v>
      </c>
      <c r="E193" s="3">
        <v>0</v>
      </c>
      <c r="F193" s="63">
        <v>0</v>
      </c>
      <c r="G193" s="62">
        <v>9000000</v>
      </c>
      <c r="H193" s="63">
        <v>100</v>
      </c>
    </row>
    <row r="194" spans="1:8" x14ac:dyDescent="0.3">
      <c r="A194" s="67" t="s">
        <v>735</v>
      </c>
      <c r="B194" s="3">
        <v>18042000</v>
      </c>
      <c r="C194" s="3">
        <v>0</v>
      </c>
      <c r="D194" s="3">
        <v>0</v>
      </c>
      <c r="E194" s="3">
        <v>0</v>
      </c>
      <c r="F194" s="63">
        <v>0</v>
      </c>
      <c r="G194" s="62">
        <v>18042000</v>
      </c>
      <c r="H194" s="63">
        <v>100</v>
      </c>
    </row>
    <row r="195" spans="1:8" x14ac:dyDescent="0.3">
      <c r="A195" s="68" t="s">
        <v>5510</v>
      </c>
      <c r="B195" s="3">
        <v>18042000</v>
      </c>
      <c r="C195" s="3">
        <v>0</v>
      </c>
      <c r="D195" s="3">
        <v>0</v>
      </c>
      <c r="E195" s="3">
        <v>0</v>
      </c>
      <c r="F195" s="63">
        <v>0</v>
      </c>
      <c r="G195" s="62">
        <v>18042000</v>
      </c>
      <c r="H195" s="63">
        <v>100</v>
      </c>
    </row>
    <row r="196" spans="1:8" x14ac:dyDescent="0.3">
      <c r="A196" s="66" t="s">
        <v>1252</v>
      </c>
      <c r="B196" s="70">
        <v>99334000</v>
      </c>
      <c r="C196" s="70">
        <v>0</v>
      </c>
      <c r="D196" s="70">
        <v>0</v>
      </c>
      <c r="E196" s="70">
        <v>0</v>
      </c>
      <c r="F196" s="71">
        <v>0</v>
      </c>
      <c r="G196" s="69">
        <v>99334000</v>
      </c>
      <c r="H196" s="71">
        <v>100</v>
      </c>
    </row>
    <row r="197" spans="1:8" x14ac:dyDescent="0.3">
      <c r="A197" s="67" t="s">
        <v>732</v>
      </c>
      <c r="B197" s="3">
        <v>24800000</v>
      </c>
      <c r="C197" s="3">
        <v>0</v>
      </c>
      <c r="D197" s="3">
        <v>0</v>
      </c>
      <c r="E197" s="3">
        <v>0</v>
      </c>
      <c r="F197" s="63">
        <v>0</v>
      </c>
      <c r="G197" s="62">
        <v>24800000</v>
      </c>
      <c r="H197" s="63">
        <v>100</v>
      </c>
    </row>
    <row r="198" spans="1:8" x14ac:dyDescent="0.3">
      <c r="A198" s="68" t="s">
        <v>5336</v>
      </c>
      <c r="B198" s="3">
        <v>16800000</v>
      </c>
      <c r="C198" s="3">
        <v>0</v>
      </c>
      <c r="D198" s="3">
        <v>0</v>
      </c>
      <c r="E198" s="3">
        <v>0</v>
      </c>
      <c r="F198" s="63">
        <v>0</v>
      </c>
      <c r="G198" s="62">
        <v>16800000</v>
      </c>
      <c r="H198" s="63">
        <v>100</v>
      </c>
    </row>
    <row r="199" spans="1:8" x14ac:dyDescent="0.3">
      <c r="A199" s="68" t="s">
        <v>5337</v>
      </c>
      <c r="B199" s="3">
        <v>3000000</v>
      </c>
      <c r="C199" s="3">
        <v>0</v>
      </c>
      <c r="D199" s="3">
        <v>0</v>
      </c>
      <c r="E199" s="3">
        <v>0</v>
      </c>
      <c r="F199" s="63">
        <v>0</v>
      </c>
      <c r="G199" s="62">
        <v>3000000</v>
      </c>
      <c r="H199" s="63">
        <v>100</v>
      </c>
    </row>
    <row r="200" spans="1:8" x14ac:dyDescent="0.3">
      <c r="A200" s="68" t="s">
        <v>5326</v>
      </c>
      <c r="B200" s="3">
        <v>3000000</v>
      </c>
      <c r="C200" s="3">
        <v>0</v>
      </c>
      <c r="D200" s="3">
        <v>0</v>
      </c>
      <c r="E200" s="3">
        <v>0</v>
      </c>
      <c r="F200" s="63">
        <v>0</v>
      </c>
      <c r="G200" s="62">
        <v>3000000</v>
      </c>
      <c r="H200" s="63">
        <v>100</v>
      </c>
    </row>
    <row r="201" spans="1:8" x14ac:dyDescent="0.3">
      <c r="A201" s="68" t="s">
        <v>5338</v>
      </c>
      <c r="B201" s="3">
        <v>2000000</v>
      </c>
      <c r="C201" s="3">
        <v>0</v>
      </c>
      <c r="D201" s="3">
        <v>0</v>
      </c>
      <c r="E201" s="3">
        <v>0</v>
      </c>
      <c r="F201" s="63">
        <v>0</v>
      </c>
      <c r="G201" s="62">
        <v>2000000</v>
      </c>
      <c r="H201" s="63">
        <v>100</v>
      </c>
    </row>
    <row r="202" spans="1:8" x14ac:dyDescent="0.3">
      <c r="A202" s="67" t="s">
        <v>744</v>
      </c>
      <c r="B202" s="3">
        <v>3000000</v>
      </c>
      <c r="C202" s="3">
        <v>0</v>
      </c>
      <c r="D202" s="3">
        <v>0</v>
      </c>
      <c r="E202" s="3">
        <v>0</v>
      </c>
      <c r="F202" s="63">
        <v>0</v>
      </c>
      <c r="G202" s="62">
        <v>3000000</v>
      </c>
      <c r="H202" s="63">
        <v>100</v>
      </c>
    </row>
    <row r="203" spans="1:8" x14ac:dyDescent="0.3">
      <c r="A203" s="68" t="s">
        <v>5437</v>
      </c>
      <c r="B203" s="3">
        <v>3000000</v>
      </c>
      <c r="C203" s="3">
        <v>0</v>
      </c>
      <c r="D203" s="3">
        <v>0</v>
      </c>
      <c r="E203" s="3">
        <v>0</v>
      </c>
      <c r="F203" s="63">
        <v>0</v>
      </c>
      <c r="G203" s="62">
        <v>3000000</v>
      </c>
      <c r="H203" s="63">
        <v>100</v>
      </c>
    </row>
    <row r="204" spans="1:8" x14ac:dyDescent="0.3">
      <c r="A204" s="67" t="s">
        <v>735</v>
      </c>
      <c r="B204" s="3">
        <v>71534000</v>
      </c>
      <c r="C204" s="3">
        <v>0</v>
      </c>
      <c r="D204" s="3">
        <v>0</v>
      </c>
      <c r="E204" s="3">
        <v>0</v>
      </c>
      <c r="F204" s="63">
        <v>0</v>
      </c>
      <c r="G204" s="62">
        <v>71534000</v>
      </c>
      <c r="H204" s="63">
        <v>100</v>
      </c>
    </row>
    <row r="205" spans="1:8" x14ac:dyDescent="0.3">
      <c r="A205" s="68" t="s">
        <v>5511</v>
      </c>
      <c r="B205" s="3">
        <v>71534000</v>
      </c>
      <c r="C205" s="3">
        <v>0</v>
      </c>
      <c r="D205" s="3">
        <v>0</v>
      </c>
      <c r="E205" s="3">
        <v>0</v>
      </c>
      <c r="F205" s="63">
        <v>0</v>
      </c>
      <c r="G205" s="62">
        <v>71534000</v>
      </c>
      <c r="H205" s="63">
        <v>100</v>
      </c>
    </row>
    <row r="206" spans="1:8" x14ac:dyDescent="0.3">
      <c r="A206" s="66" t="s">
        <v>1253</v>
      </c>
      <c r="B206" s="70">
        <v>139554000</v>
      </c>
      <c r="C206" s="70">
        <v>0</v>
      </c>
      <c r="D206" s="70">
        <v>3300000</v>
      </c>
      <c r="E206" s="70">
        <v>3300000</v>
      </c>
      <c r="F206" s="71">
        <v>2.364676039382605</v>
      </c>
      <c r="G206" s="69">
        <v>136254000</v>
      </c>
      <c r="H206" s="71">
        <v>97.635323960617399</v>
      </c>
    </row>
    <row r="207" spans="1:8" x14ac:dyDescent="0.3">
      <c r="A207" s="67" t="s">
        <v>732</v>
      </c>
      <c r="B207" s="3">
        <v>23500000</v>
      </c>
      <c r="C207" s="3">
        <v>0</v>
      </c>
      <c r="D207" s="3">
        <v>0</v>
      </c>
      <c r="E207" s="3">
        <v>0</v>
      </c>
      <c r="F207" s="63">
        <v>0</v>
      </c>
      <c r="G207" s="62">
        <v>23500000</v>
      </c>
      <c r="H207" s="63">
        <v>100</v>
      </c>
    </row>
    <row r="208" spans="1:8" x14ac:dyDescent="0.3">
      <c r="A208" s="68" t="s">
        <v>5336</v>
      </c>
      <c r="B208" s="3">
        <v>7500000</v>
      </c>
      <c r="C208" s="3">
        <v>0</v>
      </c>
      <c r="D208" s="3">
        <v>0</v>
      </c>
      <c r="E208" s="3">
        <v>0</v>
      </c>
      <c r="F208" s="63">
        <v>0</v>
      </c>
      <c r="G208" s="62">
        <v>7500000</v>
      </c>
      <c r="H208" s="63">
        <v>100</v>
      </c>
    </row>
    <row r="209" spans="1:9" x14ac:dyDescent="0.3">
      <c r="A209" s="68" t="s">
        <v>5337</v>
      </c>
      <c r="B209" s="3">
        <v>6000000</v>
      </c>
      <c r="C209" s="3">
        <v>0</v>
      </c>
      <c r="D209" s="3">
        <v>0</v>
      </c>
      <c r="E209" s="3">
        <v>0</v>
      </c>
      <c r="F209" s="63">
        <v>0</v>
      </c>
      <c r="G209" s="62">
        <v>6000000</v>
      </c>
      <c r="H209" s="63">
        <v>100</v>
      </c>
    </row>
    <row r="210" spans="1:9" x14ac:dyDescent="0.3">
      <c r="A210" s="68" t="s">
        <v>5326</v>
      </c>
      <c r="B210" s="3">
        <v>6000000</v>
      </c>
      <c r="C210" s="3">
        <v>0</v>
      </c>
      <c r="D210" s="3">
        <v>0</v>
      </c>
      <c r="E210" s="3">
        <v>0</v>
      </c>
      <c r="F210" s="63">
        <v>0</v>
      </c>
      <c r="G210" s="62">
        <v>6000000</v>
      </c>
      <c r="H210" s="63">
        <v>100</v>
      </c>
    </row>
    <row r="211" spans="1:9" x14ac:dyDescent="0.3">
      <c r="A211" s="68" t="s">
        <v>5338</v>
      </c>
      <c r="B211" s="3">
        <v>4000000</v>
      </c>
      <c r="C211" s="3">
        <v>0</v>
      </c>
      <c r="D211" s="3">
        <v>0</v>
      </c>
      <c r="E211" s="3">
        <v>0</v>
      </c>
      <c r="F211" s="63">
        <v>0</v>
      </c>
      <c r="G211" s="62">
        <v>4000000</v>
      </c>
      <c r="H211" s="63">
        <v>100</v>
      </c>
    </row>
    <row r="212" spans="1:9" x14ac:dyDescent="0.3">
      <c r="A212" s="67" t="s">
        <v>735</v>
      </c>
      <c r="B212" s="3">
        <v>116054000</v>
      </c>
      <c r="C212" s="3">
        <v>0</v>
      </c>
      <c r="D212" s="3">
        <v>3300000</v>
      </c>
      <c r="E212" s="3">
        <v>3300000</v>
      </c>
      <c r="F212" s="63">
        <v>2.8435038861219777</v>
      </c>
      <c r="G212" s="62">
        <v>112754000</v>
      </c>
      <c r="H212" s="63">
        <v>97.156496113878021</v>
      </c>
    </row>
    <row r="213" spans="1:9" x14ac:dyDescent="0.3">
      <c r="A213" s="68" t="s">
        <v>5512</v>
      </c>
      <c r="B213" s="3">
        <v>116054000</v>
      </c>
      <c r="C213" s="3">
        <v>0</v>
      </c>
      <c r="D213" s="3">
        <v>3300000</v>
      </c>
      <c r="E213" s="3">
        <v>3300000</v>
      </c>
      <c r="F213" s="63">
        <v>2.8435038861219777</v>
      </c>
      <c r="G213" s="62">
        <v>112754000</v>
      </c>
      <c r="H213" s="63">
        <v>97.156496113878021</v>
      </c>
    </row>
    <row r="214" spans="1:9" x14ac:dyDescent="0.3">
      <c r="A214" s="66" t="s">
        <v>1254</v>
      </c>
      <c r="B214" s="70">
        <v>50000000</v>
      </c>
      <c r="C214" s="70">
        <v>0</v>
      </c>
      <c r="D214" s="70">
        <v>0</v>
      </c>
      <c r="E214" s="70">
        <v>0</v>
      </c>
      <c r="F214" s="71">
        <v>0</v>
      </c>
      <c r="G214" s="69">
        <v>50000000</v>
      </c>
      <c r="H214" s="71">
        <v>100</v>
      </c>
    </row>
    <row r="215" spans="1:9" x14ac:dyDescent="0.3">
      <c r="A215" s="67" t="s">
        <v>732</v>
      </c>
      <c r="B215" s="3">
        <v>15500000</v>
      </c>
      <c r="C215" s="3">
        <v>0</v>
      </c>
      <c r="D215" s="3">
        <v>0</v>
      </c>
      <c r="E215" s="3">
        <v>0</v>
      </c>
      <c r="F215" s="63">
        <v>0</v>
      </c>
      <c r="G215" s="62">
        <v>15500000</v>
      </c>
      <c r="H215" s="63">
        <v>100</v>
      </c>
    </row>
    <row r="216" spans="1:9" x14ac:dyDescent="0.3">
      <c r="A216" s="68" t="s">
        <v>5336</v>
      </c>
      <c r="B216" s="3">
        <v>7500000</v>
      </c>
      <c r="C216" s="3">
        <v>0</v>
      </c>
      <c r="D216" s="3">
        <v>0</v>
      </c>
      <c r="E216" s="3">
        <v>0</v>
      </c>
      <c r="F216" s="63">
        <v>0</v>
      </c>
      <c r="G216" s="62">
        <v>7500000</v>
      </c>
      <c r="H216" s="63">
        <v>100</v>
      </c>
    </row>
    <row r="217" spans="1:9" x14ac:dyDescent="0.3">
      <c r="A217" s="68" t="s">
        <v>5337</v>
      </c>
      <c r="B217" s="3">
        <v>3000000</v>
      </c>
      <c r="C217" s="3">
        <v>0</v>
      </c>
      <c r="D217" s="3">
        <v>0</v>
      </c>
      <c r="E217" s="3">
        <v>0</v>
      </c>
      <c r="F217" s="63">
        <v>0</v>
      </c>
      <c r="G217" s="62">
        <v>3000000</v>
      </c>
      <c r="H217" s="63">
        <v>100</v>
      </c>
    </row>
    <row r="218" spans="1:9" x14ac:dyDescent="0.3">
      <c r="A218" s="68" t="s">
        <v>5326</v>
      </c>
      <c r="B218" s="3">
        <v>3000000</v>
      </c>
      <c r="C218" s="3">
        <v>0</v>
      </c>
      <c r="D218" s="3">
        <v>0</v>
      </c>
      <c r="E218" s="3">
        <v>0</v>
      </c>
      <c r="F218" s="63">
        <v>0</v>
      </c>
      <c r="G218" s="62">
        <v>3000000</v>
      </c>
      <c r="H218" s="63">
        <v>100</v>
      </c>
    </row>
    <row r="219" spans="1:9" x14ac:dyDescent="0.3">
      <c r="A219" s="68" t="s">
        <v>5338</v>
      </c>
      <c r="B219" s="3">
        <v>2000000</v>
      </c>
      <c r="C219" s="3">
        <v>0</v>
      </c>
      <c r="D219" s="3">
        <v>0</v>
      </c>
      <c r="E219" s="3">
        <v>0</v>
      </c>
      <c r="F219" s="63">
        <v>0</v>
      </c>
      <c r="G219" s="62">
        <v>2000000</v>
      </c>
      <c r="H219" s="63">
        <v>100</v>
      </c>
    </row>
    <row r="220" spans="1:9" x14ac:dyDescent="0.3">
      <c r="A220" s="67" t="s">
        <v>735</v>
      </c>
      <c r="B220" s="3">
        <v>34500000</v>
      </c>
      <c r="C220" s="3">
        <v>0</v>
      </c>
      <c r="D220" s="3">
        <v>0</v>
      </c>
      <c r="E220" s="3">
        <v>0</v>
      </c>
      <c r="F220" s="63">
        <v>0</v>
      </c>
      <c r="G220" s="62">
        <v>34500000</v>
      </c>
      <c r="H220" s="63">
        <v>100</v>
      </c>
    </row>
    <row r="221" spans="1:9" x14ac:dyDescent="0.3">
      <c r="A221" s="68" t="s">
        <v>5513</v>
      </c>
      <c r="B221" s="3">
        <v>34500000</v>
      </c>
      <c r="C221" s="3">
        <v>0</v>
      </c>
      <c r="D221" s="3">
        <v>0</v>
      </c>
      <c r="E221" s="3">
        <v>0</v>
      </c>
      <c r="F221" s="63">
        <v>0</v>
      </c>
      <c r="G221" s="62">
        <v>34500000</v>
      </c>
      <c r="H221" s="63">
        <v>100</v>
      </c>
    </row>
    <row r="222" spans="1:9" x14ac:dyDescent="0.3">
      <c r="A222" s="82" t="s">
        <v>817</v>
      </c>
      <c r="B222" s="90">
        <v>9231678000</v>
      </c>
      <c r="C222" s="90">
        <v>204747346</v>
      </c>
      <c r="D222" s="90">
        <v>590073120</v>
      </c>
      <c r="E222" s="90">
        <v>794820466</v>
      </c>
      <c r="F222" s="91">
        <v>8.6097074226375749</v>
      </c>
      <c r="G222" s="108">
        <v>8436857534</v>
      </c>
      <c r="H222" s="91">
        <v>91.39029257736243</v>
      </c>
      <c r="I222">
        <v>204747346</v>
      </c>
    </row>
    <row r="223" spans="1:9" x14ac:dyDescent="0.3">
      <c r="A223" s="65" t="s">
        <v>942</v>
      </c>
      <c r="B223" s="92">
        <v>7036020000</v>
      </c>
      <c r="C223" s="92">
        <v>204747346</v>
      </c>
      <c r="D223" s="92">
        <v>516016833</v>
      </c>
      <c r="E223" s="92">
        <v>720764179</v>
      </c>
      <c r="F223" s="93">
        <v>10.243918849008388</v>
      </c>
      <c r="G223" s="109">
        <v>6315255821</v>
      </c>
      <c r="H223" s="93">
        <v>89.756081150991605</v>
      </c>
    </row>
    <row r="224" spans="1:9" x14ac:dyDescent="0.3">
      <c r="A224" s="66" t="s">
        <v>1256</v>
      </c>
      <c r="B224" s="70">
        <v>7036020000</v>
      </c>
      <c r="C224" s="70">
        <v>204747346</v>
      </c>
      <c r="D224" s="70">
        <v>516016833</v>
      </c>
      <c r="E224" s="70">
        <v>720764179</v>
      </c>
      <c r="F224" s="71">
        <v>10.243918849008388</v>
      </c>
      <c r="G224" s="69">
        <v>6315255821</v>
      </c>
      <c r="H224" s="71">
        <v>89.756081150991605</v>
      </c>
    </row>
    <row r="225" spans="1:8" x14ac:dyDescent="0.3">
      <c r="A225" s="67" t="s">
        <v>818</v>
      </c>
      <c r="B225" s="3">
        <v>2390272000</v>
      </c>
      <c r="C225" s="3">
        <v>159350300</v>
      </c>
      <c r="D225" s="3">
        <v>166661900</v>
      </c>
      <c r="E225" s="3">
        <v>326012200</v>
      </c>
      <c r="F225" s="63">
        <v>13.639125589054299</v>
      </c>
      <c r="G225" s="62">
        <v>2064259800</v>
      </c>
      <c r="H225" s="63">
        <v>86.360874410945698</v>
      </c>
    </row>
    <row r="226" spans="1:8" x14ac:dyDescent="0.3">
      <c r="A226" s="68" t="s">
        <v>5567</v>
      </c>
      <c r="B226" s="3">
        <v>2390272000</v>
      </c>
      <c r="C226" s="3">
        <v>159350300</v>
      </c>
      <c r="D226" s="3">
        <v>166661900</v>
      </c>
      <c r="E226" s="3">
        <v>326012200</v>
      </c>
      <c r="F226" s="63">
        <v>13.639125589054299</v>
      </c>
      <c r="G226" s="62">
        <v>2064259800</v>
      </c>
      <c r="H226" s="63">
        <v>86.360874410945698</v>
      </c>
    </row>
    <row r="227" spans="1:8" x14ac:dyDescent="0.3">
      <c r="A227" s="67" t="s">
        <v>819</v>
      </c>
      <c r="B227" s="3">
        <v>109000</v>
      </c>
      <c r="C227" s="3">
        <v>2349</v>
      </c>
      <c r="D227" s="3">
        <v>4382</v>
      </c>
      <c r="E227" s="3">
        <v>6731</v>
      </c>
      <c r="F227" s="63">
        <v>6.1752293577981652</v>
      </c>
      <c r="G227" s="62">
        <v>102269</v>
      </c>
      <c r="H227" s="63">
        <v>93.824770642201841</v>
      </c>
    </row>
    <row r="228" spans="1:8" x14ac:dyDescent="0.3">
      <c r="A228" s="68" t="s">
        <v>5568</v>
      </c>
      <c r="B228" s="3">
        <v>109000</v>
      </c>
      <c r="C228" s="3">
        <v>2349</v>
      </c>
      <c r="D228" s="3">
        <v>4382</v>
      </c>
      <c r="E228" s="3">
        <v>6731</v>
      </c>
      <c r="F228" s="63">
        <v>6.1752293577981652</v>
      </c>
      <c r="G228" s="62">
        <v>102269</v>
      </c>
      <c r="H228" s="63">
        <v>93.824770642201841</v>
      </c>
    </row>
    <row r="229" spans="1:8" x14ac:dyDescent="0.3">
      <c r="A229" s="67" t="s">
        <v>820</v>
      </c>
      <c r="B229" s="3">
        <v>163168000</v>
      </c>
      <c r="C229" s="3">
        <v>10734680</v>
      </c>
      <c r="D229" s="3">
        <v>10754970</v>
      </c>
      <c r="E229" s="3">
        <v>21489650</v>
      </c>
      <c r="F229" s="63">
        <v>13.170260100019613</v>
      </c>
      <c r="G229" s="62">
        <v>141678350</v>
      </c>
      <c r="H229" s="63">
        <v>86.829739899980382</v>
      </c>
    </row>
    <row r="230" spans="1:8" x14ac:dyDescent="0.3">
      <c r="A230" s="68" t="s">
        <v>5569</v>
      </c>
      <c r="B230" s="3">
        <v>163168000</v>
      </c>
      <c r="C230" s="3">
        <v>10734680</v>
      </c>
      <c r="D230" s="3">
        <v>10754970</v>
      </c>
      <c r="E230" s="3">
        <v>21489650</v>
      </c>
      <c r="F230" s="63">
        <v>13.170260100019613</v>
      </c>
      <c r="G230" s="62">
        <v>141678350</v>
      </c>
      <c r="H230" s="63">
        <v>86.829739899980382</v>
      </c>
    </row>
    <row r="231" spans="1:8" x14ac:dyDescent="0.3">
      <c r="A231" s="67" t="s">
        <v>821</v>
      </c>
      <c r="B231" s="3">
        <v>57444000</v>
      </c>
      <c r="C231" s="3">
        <v>3273546</v>
      </c>
      <c r="D231" s="3">
        <v>3278410</v>
      </c>
      <c r="E231" s="3">
        <v>6551956</v>
      </c>
      <c r="F231" s="63">
        <v>11.405814358331593</v>
      </c>
      <c r="G231" s="62">
        <v>50892044</v>
      </c>
      <c r="H231" s="63">
        <v>88.594185641668417</v>
      </c>
    </row>
    <row r="232" spans="1:8" x14ac:dyDescent="0.3">
      <c r="A232" s="68" t="s">
        <v>5570</v>
      </c>
      <c r="B232" s="3">
        <v>57444000</v>
      </c>
      <c r="C232" s="3">
        <v>3273546</v>
      </c>
      <c r="D232" s="3">
        <v>3278410</v>
      </c>
      <c r="E232" s="3">
        <v>6551956</v>
      </c>
      <c r="F232" s="63">
        <v>11.405814358331593</v>
      </c>
      <c r="G232" s="62">
        <v>50892044</v>
      </c>
      <c r="H232" s="63">
        <v>88.594185641668417</v>
      </c>
    </row>
    <row r="233" spans="1:8" x14ac:dyDescent="0.3">
      <c r="A233" s="67" t="s">
        <v>822</v>
      </c>
      <c r="B233" s="3">
        <v>136220000</v>
      </c>
      <c r="C233" s="3">
        <v>5770000</v>
      </c>
      <c r="D233" s="3">
        <v>5770000</v>
      </c>
      <c r="E233" s="3">
        <v>11540000</v>
      </c>
      <c r="F233" s="63">
        <v>8.4715900748788719</v>
      </c>
      <c r="G233" s="62">
        <v>124680000</v>
      </c>
      <c r="H233" s="63">
        <v>91.528409925121125</v>
      </c>
    </row>
    <row r="234" spans="1:8" x14ac:dyDescent="0.3">
      <c r="A234" s="68" t="s">
        <v>5571</v>
      </c>
      <c r="B234" s="3">
        <v>136220000</v>
      </c>
      <c r="C234" s="3">
        <v>5770000</v>
      </c>
      <c r="D234" s="3">
        <v>5770000</v>
      </c>
      <c r="E234" s="3">
        <v>11540000</v>
      </c>
      <c r="F234" s="63">
        <v>8.4715900748788719</v>
      </c>
      <c r="G234" s="62">
        <v>124680000</v>
      </c>
      <c r="H234" s="63">
        <v>91.528409925121125</v>
      </c>
    </row>
    <row r="235" spans="1:8" x14ac:dyDescent="0.3">
      <c r="A235" s="67" t="s">
        <v>823</v>
      </c>
      <c r="B235" s="3">
        <v>198366000</v>
      </c>
      <c r="C235" s="3">
        <v>11820000</v>
      </c>
      <c r="D235" s="3">
        <v>86480000</v>
      </c>
      <c r="E235" s="3">
        <v>98300000</v>
      </c>
      <c r="F235" s="63">
        <v>49.55486323261043</v>
      </c>
      <c r="G235" s="62">
        <v>100066000</v>
      </c>
      <c r="H235" s="63">
        <v>50.445136767389577</v>
      </c>
    </row>
    <row r="236" spans="1:8" x14ac:dyDescent="0.3">
      <c r="A236" s="68" t="s">
        <v>5572</v>
      </c>
      <c r="B236" s="3">
        <v>198366000</v>
      </c>
      <c r="C236" s="3">
        <v>11820000</v>
      </c>
      <c r="D236" s="3">
        <v>86480000</v>
      </c>
      <c r="E236" s="3">
        <v>98300000</v>
      </c>
      <c r="F236" s="63">
        <v>49.55486323261043</v>
      </c>
      <c r="G236" s="62">
        <v>100066000</v>
      </c>
      <c r="H236" s="63">
        <v>50.445136767389577</v>
      </c>
    </row>
    <row r="237" spans="1:8" x14ac:dyDescent="0.3">
      <c r="A237" s="67" t="s">
        <v>824</v>
      </c>
      <c r="B237" s="3">
        <v>13346000</v>
      </c>
      <c r="C237" s="3">
        <v>306071</v>
      </c>
      <c r="D237" s="3">
        <v>548481</v>
      </c>
      <c r="E237" s="3">
        <v>854552</v>
      </c>
      <c r="F237" s="63">
        <v>6.4030570957590296</v>
      </c>
      <c r="G237" s="62">
        <v>12491448</v>
      </c>
      <c r="H237" s="63">
        <v>93.596942904240976</v>
      </c>
    </row>
    <row r="238" spans="1:8" x14ac:dyDescent="0.3">
      <c r="A238" s="68" t="s">
        <v>5573</v>
      </c>
      <c r="B238" s="3">
        <v>13346000</v>
      </c>
      <c r="C238" s="3">
        <v>306071</v>
      </c>
      <c r="D238" s="3">
        <v>548481</v>
      </c>
      <c r="E238" s="3">
        <v>854552</v>
      </c>
      <c r="F238" s="63">
        <v>6.4030570957590296</v>
      </c>
      <c r="G238" s="62">
        <v>12491448</v>
      </c>
      <c r="H238" s="63">
        <v>93.596942904240976</v>
      </c>
    </row>
    <row r="239" spans="1:8" x14ac:dyDescent="0.3">
      <c r="A239" s="67" t="s">
        <v>825</v>
      </c>
      <c r="B239" s="3">
        <v>113636000</v>
      </c>
      <c r="C239" s="3">
        <v>8690400</v>
      </c>
      <c r="D239" s="3">
        <v>8835240</v>
      </c>
      <c r="E239" s="3">
        <v>17525640</v>
      </c>
      <c r="F239" s="63">
        <v>15.422612552360167</v>
      </c>
      <c r="G239" s="62">
        <v>96110360</v>
      </c>
      <c r="H239" s="63">
        <v>84.577387447639836</v>
      </c>
    </row>
    <row r="240" spans="1:8" x14ac:dyDescent="0.3">
      <c r="A240" s="68" t="s">
        <v>5574</v>
      </c>
      <c r="B240" s="3">
        <v>113636000</v>
      </c>
      <c r="C240" s="3">
        <v>8690400</v>
      </c>
      <c r="D240" s="3">
        <v>8835240</v>
      </c>
      <c r="E240" s="3">
        <v>17525640</v>
      </c>
      <c r="F240" s="63">
        <v>15.422612552360167</v>
      </c>
      <c r="G240" s="62">
        <v>96110360</v>
      </c>
      <c r="H240" s="63">
        <v>84.577387447639836</v>
      </c>
    </row>
    <row r="241" spans="1:8" x14ac:dyDescent="0.3">
      <c r="A241" s="67" t="s">
        <v>826</v>
      </c>
      <c r="B241" s="3">
        <v>451220000</v>
      </c>
      <c r="C241" s="3">
        <v>0</v>
      </c>
      <c r="D241" s="3">
        <v>0</v>
      </c>
      <c r="E241" s="3">
        <v>0</v>
      </c>
      <c r="F241" s="63">
        <v>0</v>
      </c>
      <c r="G241" s="62">
        <v>451220000</v>
      </c>
      <c r="H241" s="63">
        <v>100</v>
      </c>
    </row>
    <row r="242" spans="1:8" x14ac:dyDescent="0.3">
      <c r="A242" s="68" t="s">
        <v>5575</v>
      </c>
      <c r="B242" s="3">
        <v>451220000</v>
      </c>
      <c r="C242" s="3">
        <v>0</v>
      </c>
      <c r="D242" s="3">
        <v>0</v>
      </c>
      <c r="E242" s="3">
        <v>0</v>
      </c>
      <c r="F242" s="63">
        <v>0</v>
      </c>
      <c r="G242" s="62">
        <v>451220000</v>
      </c>
      <c r="H242" s="63">
        <v>100</v>
      </c>
    </row>
    <row r="243" spans="1:8" x14ac:dyDescent="0.3">
      <c r="A243" s="67" t="s">
        <v>827</v>
      </c>
      <c r="B243" s="3">
        <v>81480000</v>
      </c>
      <c r="C243" s="3">
        <v>4800000</v>
      </c>
      <c r="D243" s="3">
        <v>5170000</v>
      </c>
      <c r="E243" s="3">
        <v>9970000</v>
      </c>
      <c r="F243" s="63">
        <v>12.236131566028472</v>
      </c>
      <c r="G243" s="62">
        <v>71510000</v>
      </c>
      <c r="H243" s="63">
        <v>87.763868433971524</v>
      </c>
    </row>
    <row r="244" spans="1:8" x14ac:dyDescent="0.3">
      <c r="A244" s="68" t="s">
        <v>5576</v>
      </c>
      <c r="B244" s="3">
        <v>81480000</v>
      </c>
      <c r="C244" s="3">
        <v>4800000</v>
      </c>
      <c r="D244" s="3">
        <v>5170000</v>
      </c>
      <c r="E244" s="3">
        <v>9970000</v>
      </c>
      <c r="F244" s="63">
        <v>12.236131566028472</v>
      </c>
      <c r="G244" s="62">
        <v>71510000</v>
      </c>
      <c r="H244" s="63">
        <v>87.763868433971524</v>
      </c>
    </row>
    <row r="245" spans="1:8" x14ac:dyDescent="0.3">
      <c r="A245" s="67" t="s">
        <v>1257</v>
      </c>
      <c r="B245" s="3">
        <v>173032000</v>
      </c>
      <c r="C245" s="3">
        <v>0</v>
      </c>
      <c r="D245" s="3">
        <v>0</v>
      </c>
      <c r="E245" s="3">
        <v>0</v>
      </c>
      <c r="F245" s="63">
        <v>0</v>
      </c>
      <c r="G245" s="62">
        <v>173032000</v>
      </c>
      <c r="H245" s="63">
        <v>100</v>
      </c>
    </row>
    <row r="246" spans="1:8" x14ac:dyDescent="0.3">
      <c r="A246" s="68" t="s">
        <v>5578</v>
      </c>
      <c r="B246" s="3">
        <v>173032000</v>
      </c>
      <c r="C246" s="3">
        <v>0</v>
      </c>
      <c r="D246" s="3">
        <v>0</v>
      </c>
      <c r="E246" s="3">
        <v>0</v>
      </c>
      <c r="F246" s="63">
        <v>0</v>
      </c>
      <c r="G246" s="62">
        <v>173032000</v>
      </c>
      <c r="H246" s="63">
        <v>100</v>
      </c>
    </row>
    <row r="247" spans="1:8" x14ac:dyDescent="0.3">
      <c r="A247" s="67" t="s">
        <v>828</v>
      </c>
      <c r="B247" s="3">
        <v>3257727000</v>
      </c>
      <c r="C247" s="3">
        <v>0</v>
      </c>
      <c r="D247" s="3">
        <v>228513450</v>
      </c>
      <c r="E247" s="3">
        <v>228513450</v>
      </c>
      <c r="F247" s="63">
        <v>7.0145058195484156</v>
      </c>
      <c r="G247" s="62">
        <v>3029213550</v>
      </c>
      <c r="H247" s="63">
        <v>92.985494180451582</v>
      </c>
    </row>
    <row r="248" spans="1:8" x14ac:dyDescent="0.3">
      <c r="A248" s="68" t="s">
        <v>5577</v>
      </c>
      <c r="B248" s="3">
        <v>3257727000</v>
      </c>
      <c r="C248" s="3">
        <v>0</v>
      </c>
      <c r="D248" s="3">
        <v>228513450</v>
      </c>
      <c r="E248" s="3">
        <v>228513450</v>
      </c>
      <c r="F248" s="63">
        <v>7.0145058195484156</v>
      </c>
      <c r="G248" s="62">
        <v>3029213550</v>
      </c>
      <c r="H248" s="63">
        <v>92.985494180451582</v>
      </c>
    </row>
    <row r="249" spans="1:8" x14ac:dyDescent="0.3">
      <c r="A249" s="65" t="s">
        <v>724</v>
      </c>
      <c r="B249" s="92">
        <v>2195658000</v>
      </c>
      <c r="C249" s="92">
        <v>0</v>
      </c>
      <c r="D249" s="92">
        <v>74056287</v>
      </c>
      <c r="E249" s="92">
        <v>74056287</v>
      </c>
      <c r="F249" s="93">
        <v>3.3728516462946416</v>
      </c>
      <c r="G249" s="109">
        <v>2121601713</v>
      </c>
      <c r="H249" s="93">
        <v>96.627148353705365</v>
      </c>
    </row>
    <row r="250" spans="1:8" x14ac:dyDescent="0.3">
      <c r="A250" s="66" t="s">
        <v>768</v>
      </c>
      <c r="B250" s="70">
        <v>1410100000</v>
      </c>
      <c r="C250" s="70">
        <v>0</v>
      </c>
      <c r="D250" s="70">
        <v>73363287</v>
      </c>
      <c r="E250" s="70">
        <v>73363287</v>
      </c>
      <c r="F250" s="71">
        <v>5.2027010141124741</v>
      </c>
      <c r="G250" s="69">
        <v>1336736713</v>
      </c>
      <c r="H250" s="71">
        <v>94.797298985887522</v>
      </c>
    </row>
    <row r="251" spans="1:8" x14ac:dyDescent="0.3">
      <c r="A251" s="67" t="s">
        <v>769</v>
      </c>
      <c r="B251" s="3">
        <v>1099590000</v>
      </c>
      <c r="C251" s="3">
        <v>0</v>
      </c>
      <c r="D251" s="3">
        <v>71683287</v>
      </c>
      <c r="E251" s="3">
        <v>71683287</v>
      </c>
      <c r="F251" s="63">
        <v>6.519092298038359</v>
      </c>
      <c r="G251" s="62">
        <v>1027906713</v>
      </c>
      <c r="H251" s="63">
        <v>93.480907701961641</v>
      </c>
    </row>
    <row r="252" spans="1:8" x14ac:dyDescent="0.3">
      <c r="A252" s="68" t="s">
        <v>5683</v>
      </c>
      <c r="B252" s="3">
        <v>90000000</v>
      </c>
      <c r="C252" s="3">
        <v>0</v>
      </c>
      <c r="D252" s="3">
        <v>1976000</v>
      </c>
      <c r="E252" s="3">
        <v>1976000</v>
      </c>
      <c r="F252" s="63">
        <v>2.1955555555555555</v>
      </c>
      <c r="G252" s="62">
        <v>88024000</v>
      </c>
      <c r="H252" s="63">
        <v>97.804444444444442</v>
      </c>
    </row>
    <row r="253" spans="1:8" x14ac:dyDescent="0.3">
      <c r="A253" s="68" t="s">
        <v>5718</v>
      </c>
      <c r="B253" s="3">
        <v>44304000</v>
      </c>
      <c r="C253" s="3">
        <v>0</v>
      </c>
      <c r="D253" s="3">
        <v>0</v>
      </c>
      <c r="E253" s="3">
        <v>0</v>
      </c>
      <c r="F253" s="63">
        <v>0</v>
      </c>
      <c r="G253" s="62">
        <v>44304000</v>
      </c>
      <c r="H253" s="63">
        <v>100</v>
      </c>
    </row>
    <row r="254" spans="1:8" x14ac:dyDescent="0.3">
      <c r="A254" s="68" t="s">
        <v>5719</v>
      </c>
      <c r="B254" s="3">
        <v>63386000</v>
      </c>
      <c r="C254" s="3">
        <v>0</v>
      </c>
      <c r="D254" s="3">
        <v>0</v>
      </c>
      <c r="E254" s="3">
        <v>0</v>
      </c>
      <c r="F254" s="63">
        <v>0</v>
      </c>
      <c r="G254" s="62">
        <v>63386000</v>
      </c>
      <c r="H254" s="63">
        <v>100</v>
      </c>
    </row>
    <row r="255" spans="1:8" x14ac:dyDescent="0.3">
      <c r="A255" s="68" t="s">
        <v>5720</v>
      </c>
      <c r="B255" s="3">
        <v>734400000</v>
      </c>
      <c r="C255" s="3">
        <v>0</v>
      </c>
      <c r="D255" s="3">
        <v>61200000</v>
      </c>
      <c r="E255" s="3">
        <v>61200000</v>
      </c>
      <c r="F255" s="63">
        <v>8.3333333333333321</v>
      </c>
      <c r="G255" s="62">
        <v>673200000</v>
      </c>
      <c r="H255" s="63">
        <v>91.666666666666657</v>
      </c>
    </row>
    <row r="256" spans="1:8" x14ac:dyDescent="0.3">
      <c r="A256" s="68" t="s">
        <v>5721</v>
      </c>
      <c r="B256" s="3">
        <v>67200000</v>
      </c>
      <c r="C256" s="3">
        <v>0</v>
      </c>
      <c r="D256" s="3">
        <v>5600000</v>
      </c>
      <c r="E256" s="3">
        <v>5600000</v>
      </c>
      <c r="F256" s="63">
        <v>8.3333333333333321</v>
      </c>
      <c r="G256" s="62">
        <v>61600000</v>
      </c>
      <c r="H256" s="63">
        <v>91.666666666666657</v>
      </c>
    </row>
    <row r="257" spans="1:8" x14ac:dyDescent="0.3">
      <c r="A257" s="68" t="s">
        <v>5722</v>
      </c>
      <c r="B257" s="3">
        <v>4400000</v>
      </c>
      <c r="C257" s="3">
        <v>0</v>
      </c>
      <c r="D257" s="3">
        <v>360720</v>
      </c>
      <c r="E257" s="3">
        <v>360720</v>
      </c>
      <c r="F257" s="63">
        <v>8.1981818181818191</v>
      </c>
      <c r="G257" s="62">
        <v>4039280</v>
      </c>
      <c r="H257" s="63">
        <v>91.801818181818192</v>
      </c>
    </row>
    <row r="258" spans="1:8" x14ac:dyDescent="0.3">
      <c r="A258" s="68" t="s">
        <v>5723</v>
      </c>
      <c r="B258" s="3">
        <v>35000000</v>
      </c>
      <c r="C258" s="3">
        <v>0</v>
      </c>
      <c r="D258" s="3">
        <v>0</v>
      </c>
      <c r="E258" s="3">
        <v>0</v>
      </c>
      <c r="F258" s="63">
        <v>0</v>
      </c>
      <c r="G258" s="62">
        <v>35000000</v>
      </c>
      <c r="H258" s="63">
        <v>100</v>
      </c>
    </row>
    <row r="259" spans="1:8" x14ac:dyDescent="0.3">
      <c r="A259" s="68" t="s">
        <v>5724</v>
      </c>
      <c r="B259" s="3">
        <v>9000000</v>
      </c>
      <c r="C259" s="3">
        <v>0</v>
      </c>
      <c r="D259" s="3">
        <v>0</v>
      </c>
      <c r="E259" s="3">
        <v>0</v>
      </c>
      <c r="F259" s="63">
        <v>0</v>
      </c>
      <c r="G259" s="62">
        <v>9000000</v>
      </c>
      <c r="H259" s="63">
        <v>100</v>
      </c>
    </row>
    <row r="260" spans="1:8" x14ac:dyDescent="0.3">
      <c r="A260" s="68" t="s">
        <v>5725</v>
      </c>
      <c r="B260" s="3">
        <v>15900000</v>
      </c>
      <c r="C260" s="3">
        <v>0</v>
      </c>
      <c r="D260" s="3">
        <v>796567</v>
      </c>
      <c r="E260" s="3">
        <v>796567</v>
      </c>
      <c r="F260" s="63">
        <v>5.0098553459119497</v>
      </c>
      <c r="G260" s="62">
        <v>15103433</v>
      </c>
      <c r="H260" s="63">
        <v>94.990144654088056</v>
      </c>
    </row>
    <row r="261" spans="1:8" x14ac:dyDescent="0.3">
      <c r="A261" s="68" t="s">
        <v>5726</v>
      </c>
      <c r="B261" s="3">
        <v>36000000</v>
      </c>
      <c r="C261" s="3">
        <v>0</v>
      </c>
      <c r="D261" s="3">
        <v>1750000</v>
      </c>
      <c r="E261" s="3">
        <v>1750000</v>
      </c>
      <c r="F261" s="63">
        <v>4.8611111111111116</v>
      </c>
      <c r="G261" s="62">
        <v>34250000</v>
      </c>
      <c r="H261" s="63">
        <v>95.138888888888886</v>
      </c>
    </row>
    <row r="262" spans="1:8" x14ac:dyDescent="0.3">
      <c r="A262" s="67" t="s">
        <v>979</v>
      </c>
      <c r="B262" s="3">
        <v>103250000</v>
      </c>
      <c r="C262" s="3">
        <v>0</v>
      </c>
      <c r="D262" s="3">
        <v>0</v>
      </c>
      <c r="E262" s="3">
        <v>0</v>
      </c>
      <c r="F262" s="63">
        <v>0</v>
      </c>
      <c r="G262" s="62">
        <v>103250000</v>
      </c>
      <c r="H262" s="63">
        <v>100</v>
      </c>
    </row>
    <row r="263" spans="1:8" x14ac:dyDescent="0.3">
      <c r="A263" s="68" t="s">
        <v>5727</v>
      </c>
      <c r="B263" s="3">
        <v>103250000</v>
      </c>
      <c r="C263" s="3">
        <v>0</v>
      </c>
      <c r="D263" s="3">
        <v>0</v>
      </c>
      <c r="E263" s="3">
        <v>0</v>
      </c>
      <c r="F263" s="63">
        <v>0</v>
      </c>
      <c r="G263" s="62">
        <v>103250000</v>
      </c>
      <c r="H263" s="63">
        <v>100</v>
      </c>
    </row>
    <row r="264" spans="1:8" x14ac:dyDescent="0.3">
      <c r="A264" s="67" t="s">
        <v>748</v>
      </c>
      <c r="B264" s="3">
        <v>207260000</v>
      </c>
      <c r="C264" s="3">
        <v>0</v>
      </c>
      <c r="D264" s="3">
        <v>1680000</v>
      </c>
      <c r="E264" s="3">
        <v>1680000</v>
      </c>
      <c r="F264" s="63">
        <v>0.81057608800540382</v>
      </c>
      <c r="G264" s="62">
        <v>205580000</v>
      </c>
      <c r="H264" s="63">
        <v>99.189423911994595</v>
      </c>
    </row>
    <row r="265" spans="1:8" x14ac:dyDescent="0.3">
      <c r="A265" s="68" t="s">
        <v>5257</v>
      </c>
      <c r="B265" s="3">
        <v>48000000</v>
      </c>
      <c r="C265" s="3">
        <v>0</v>
      </c>
      <c r="D265" s="3">
        <v>0</v>
      </c>
      <c r="E265" s="3">
        <v>0</v>
      </c>
      <c r="F265" s="63">
        <v>0</v>
      </c>
      <c r="G265" s="62">
        <v>48000000</v>
      </c>
      <c r="H265" s="63">
        <v>100</v>
      </c>
    </row>
    <row r="266" spans="1:8" x14ac:dyDescent="0.3">
      <c r="A266" s="68" t="s">
        <v>5258</v>
      </c>
      <c r="B266" s="3">
        <v>72000000</v>
      </c>
      <c r="C266" s="3">
        <v>0</v>
      </c>
      <c r="D266" s="3">
        <v>0</v>
      </c>
      <c r="E266" s="3">
        <v>0</v>
      </c>
      <c r="F266" s="63">
        <v>0</v>
      </c>
      <c r="G266" s="62">
        <v>72000000</v>
      </c>
      <c r="H266" s="63">
        <v>100</v>
      </c>
    </row>
    <row r="267" spans="1:8" x14ac:dyDescent="0.3">
      <c r="A267" s="68" t="s">
        <v>5728</v>
      </c>
      <c r="B267" s="3">
        <v>9600000</v>
      </c>
      <c r="C267" s="3">
        <v>0</v>
      </c>
      <c r="D267" s="3">
        <v>0</v>
      </c>
      <c r="E267" s="3">
        <v>0</v>
      </c>
      <c r="F267" s="63">
        <v>0</v>
      </c>
      <c r="G267" s="62">
        <v>9600000</v>
      </c>
      <c r="H267" s="63">
        <v>100</v>
      </c>
    </row>
    <row r="268" spans="1:8" x14ac:dyDescent="0.3">
      <c r="A268" s="68" t="s">
        <v>5729</v>
      </c>
      <c r="B268" s="3">
        <v>10560000</v>
      </c>
      <c r="C268" s="3">
        <v>0</v>
      </c>
      <c r="D268" s="3">
        <v>0</v>
      </c>
      <c r="E268" s="3">
        <v>0</v>
      </c>
      <c r="F268" s="63">
        <v>0</v>
      </c>
      <c r="G268" s="62">
        <v>10560000</v>
      </c>
      <c r="H268" s="63">
        <v>100</v>
      </c>
    </row>
    <row r="269" spans="1:8" x14ac:dyDescent="0.3">
      <c r="A269" s="68" t="s">
        <v>5730</v>
      </c>
      <c r="B269" s="3">
        <v>13200000</v>
      </c>
      <c r="C269" s="3">
        <v>0</v>
      </c>
      <c r="D269" s="3">
        <v>800000</v>
      </c>
      <c r="E269" s="3">
        <v>800000</v>
      </c>
      <c r="F269" s="63">
        <v>6.0606060606060606</v>
      </c>
      <c r="G269" s="62">
        <v>12400000</v>
      </c>
      <c r="H269" s="63">
        <v>93.939393939393938</v>
      </c>
    </row>
    <row r="270" spans="1:8" x14ac:dyDescent="0.3">
      <c r="A270" s="68" t="s">
        <v>5731</v>
      </c>
      <c r="B270" s="3">
        <v>14400000</v>
      </c>
      <c r="C270" s="3">
        <v>0</v>
      </c>
      <c r="D270" s="3">
        <v>880000</v>
      </c>
      <c r="E270" s="3">
        <v>880000</v>
      </c>
      <c r="F270" s="63">
        <v>6.1111111111111107</v>
      </c>
      <c r="G270" s="62">
        <v>13520000</v>
      </c>
      <c r="H270" s="63">
        <v>93.888888888888886</v>
      </c>
    </row>
    <row r="271" spans="1:8" x14ac:dyDescent="0.3">
      <c r="A271" s="68" t="s">
        <v>5732</v>
      </c>
      <c r="B271" s="3">
        <v>4750000</v>
      </c>
      <c r="C271" s="3">
        <v>0</v>
      </c>
      <c r="D271" s="3">
        <v>0</v>
      </c>
      <c r="E271" s="3">
        <v>0</v>
      </c>
      <c r="F271" s="63">
        <v>0</v>
      </c>
      <c r="G271" s="62">
        <v>4750000</v>
      </c>
      <c r="H271" s="63">
        <v>100</v>
      </c>
    </row>
    <row r="272" spans="1:8" x14ac:dyDescent="0.3">
      <c r="A272" s="68" t="s">
        <v>5733</v>
      </c>
      <c r="B272" s="3">
        <v>11000000</v>
      </c>
      <c r="C272" s="3">
        <v>0</v>
      </c>
      <c r="D272" s="3">
        <v>0</v>
      </c>
      <c r="E272" s="3">
        <v>0</v>
      </c>
      <c r="F272" s="63">
        <v>0</v>
      </c>
      <c r="G272" s="62">
        <v>11000000</v>
      </c>
      <c r="H272" s="63">
        <v>100</v>
      </c>
    </row>
    <row r="273" spans="1:8" x14ac:dyDescent="0.3">
      <c r="A273" s="68" t="s">
        <v>5734</v>
      </c>
      <c r="B273" s="3">
        <v>23750000</v>
      </c>
      <c r="C273" s="3">
        <v>0</v>
      </c>
      <c r="D273" s="3">
        <v>0</v>
      </c>
      <c r="E273" s="3">
        <v>0</v>
      </c>
      <c r="F273" s="63">
        <v>0</v>
      </c>
      <c r="G273" s="62">
        <v>23750000</v>
      </c>
      <c r="H273" s="63">
        <v>100</v>
      </c>
    </row>
    <row r="274" spans="1:8" x14ac:dyDescent="0.3">
      <c r="A274" s="66" t="s">
        <v>770</v>
      </c>
      <c r="B274" s="70">
        <v>150000000</v>
      </c>
      <c r="C274" s="70">
        <v>0</v>
      </c>
      <c r="D274" s="70">
        <v>693000</v>
      </c>
      <c r="E274" s="70">
        <v>693000</v>
      </c>
      <c r="F274" s="71">
        <v>0.46200000000000002</v>
      </c>
      <c r="G274" s="69">
        <v>149307000</v>
      </c>
      <c r="H274" s="71">
        <v>99.538000000000011</v>
      </c>
    </row>
    <row r="275" spans="1:8" x14ac:dyDescent="0.3">
      <c r="A275" s="67" t="s">
        <v>771</v>
      </c>
      <c r="B275" s="3">
        <v>30000000</v>
      </c>
      <c r="C275" s="3">
        <v>0</v>
      </c>
      <c r="D275" s="3">
        <v>693000</v>
      </c>
      <c r="E275" s="3">
        <v>693000</v>
      </c>
      <c r="F275" s="63">
        <v>2.31</v>
      </c>
      <c r="G275" s="62">
        <v>29307000</v>
      </c>
      <c r="H275" s="63">
        <v>97.69</v>
      </c>
    </row>
    <row r="276" spans="1:8" x14ac:dyDescent="0.3">
      <c r="A276" s="68" t="s">
        <v>5735</v>
      </c>
      <c r="B276" s="3">
        <v>30000000</v>
      </c>
      <c r="C276" s="3">
        <v>0</v>
      </c>
      <c r="D276" s="3">
        <v>693000</v>
      </c>
      <c r="E276" s="3">
        <v>693000</v>
      </c>
      <c r="F276" s="63">
        <v>2.31</v>
      </c>
      <c r="G276" s="62">
        <v>29307000</v>
      </c>
      <c r="H276" s="63">
        <v>97.69</v>
      </c>
    </row>
    <row r="277" spans="1:8" x14ac:dyDescent="0.3">
      <c r="A277" s="67" t="s">
        <v>737</v>
      </c>
      <c r="B277" s="3">
        <v>120000000</v>
      </c>
      <c r="C277" s="3">
        <v>0</v>
      </c>
      <c r="D277" s="3">
        <v>0</v>
      </c>
      <c r="E277" s="3">
        <v>0</v>
      </c>
      <c r="F277" s="63">
        <v>0</v>
      </c>
      <c r="G277" s="62">
        <v>120000000</v>
      </c>
      <c r="H277" s="63">
        <v>100</v>
      </c>
    </row>
    <row r="278" spans="1:8" x14ac:dyDescent="0.3">
      <c r="A278" s="68" t="s">
        <v>5736</v>
      </c>
      <c r="B278" s="3">
        <v>60000000</v>
      </c>
      <c r="C278" s="3">
        <v>0</v>
      </c>
      <c r="D278" s="3">
        <v>0</v>
      </c>
      <c r="E278" s="3">
        <v>0</v>
      </c>
      <c r="F278" s="63">
        <v>0</v>
      </c>
      <c r="G278" s="62">
        <v>60000000</v>
      </c>
      <c r="H278" s="63">
        <v>100</v>
      </c>
    </row>
    <row r="279" spans="1:8" x14ac:dyDescent="0.3">
      <c r="A279" s="68" t="s">
        <v>5737</v>
      </c>
      <c r="B279" s="3">
        <v>60000000</v>
      </c>
      <c r="C279" s="3">
        <v>0</v>
      </c>
      <c r="D279" s="3">
        <v>0</v>
      </c>
      <c r="E279" s="3">
        <v>0</v>
      </c>
      <c r="F279" s="63">
        <v>0</v>
      </c>
      <c r="G279" s="62">
        <v>60000000</v>
      </c>
      <c r="H279" s="63">
        <v>100</v>
      </c>
    </row>
    <row r="280" spans="1:8" x14ac:dyDescent="0.3">
      <c r="A280" s="66" t="s">
        <v>772</v>
      </c>
      <c r="B280" s="70">
        <v>498162000</v>
      </c>
      <c r="C280" s="70">
        <v>0</v>
      </c>
      <c r="D280" s="70">
        <v>0</v>
      </c>
      <c r="E280" s="70">
        <v>0</v>
      </c>
      <c r="F280" s="71">
        <v>0</v>
      </c>
      <c r="G280" s="69">
        <v>498162000</v>
      </c>
      <c r="H280" s="71">
        <v>100</v>
      </c>
    </row>
    <row r="281" spans="1:8" x14ac:dyDescent="0.3">
      <c r="A281" s="67" t="s">
        <v>773</v>
      </c>
      <c r="B281" s="3">
        <v>462162000</v>
      </c>
      <c r="C281" s="3">
        <v>0</v>
      </c>
      <c r="D281" s="3">
        <v>0</v>
      </c>
      <c r="E281" s="3">
        <v>0</v>
      </c>
      <c r="F281" s="63">
        <v>0</v>
      </c>
      <c r="G281" s="62">
        <v>462162000</v>
      </c>
      <c r="H281" s="63">
        <v>100</v>
      </c>
    </row>
    <row r="282" spans="1:8" x14ac:dyDescent="0.3">
      <c r="A282" s="68" t="s">
        <v>5738</v>
      </c>
      <c r="B282" s="3">
        <v>38730000</v>
      </c>
      <c r="C282" s="3">
        <v>0</v>
      </c>
      <c r="D282" s="3">
        <v>0</v>
      </c>
      <c r="E282" s="3">
        <v>0</v>
      </c>
      <c r="F282" s="63">
        <v>0</v>
      </c>
      <c r="G282" s="62">
        <v>38730000</v>
      </c>
      <c r="H282" s="63">
        <v>100</v>
      </c>
    </row>
    <row r="283" spans="1:8" x14ac:dyDescent="0.3">
      <c r="A283" s="68" t="s">
        <v>5739</v>
      </c>
      <c r="B283" s="3">
        <v>262800000</v>
      </c>
      <c r="C283" s="3">
        <v>0</v>
      </c>
      <c r="D283" s="3">
        <v>0</v>
      </c>
      <c r="E283" s="3">
        <v>0</v>
      </c>
      <c r="F283" s="63">
        <v>0</v>
      </c>
      <c r="G283" s="62">
        <v>262800000</v>
      </c>
      <c r="H283" s="63">
        <v>100</v>
      </c>
    </row>
    <row r="284" spans="1:8" x14ac:dyDescent="0.3">
      <c r="A284" s="68" t="s">
        <v>5740</v>
      </c>
      <c r="B284" s="3">
        <v>18200000</v>
      </c>
      <c r="C284" s="3">
        <v>0</v>
      </c>
      <c r="D284" s="3">
        <v>0</v>
      </c>
      <c r="E284" s="3">
        <v>0</v>
      </c>
      <c r="F284" s="63">
        <v>0</v>
      </c>
      <c r="G284" s="62">
        <v>18200000</v>
      </c>
      <c r="H284" s="63">
        <v>100</v>
      </c>
    </row>
    <row r="285" spans="1:8" x14ac:dyDescent="0.3">
      <c r="A285" s="68" t="s">
        <v>5741</v>
      </c>
      <c r="B285" s="3">
        <v>21900000</v>
      </c>
      <c r="C285" s="3">
        <v>0</v>
      </c>
      <c r="D285" s="3">
        <v>0</v>
      </c>
      <c r="E285" s="3">
        <v>0</v>
      </c>
      <c r="F285" s="63">
        <v>0</v>
      </c>
      <c r="G285" s="62">
        <v>21900000</v>
      </c>
      <c r="H285" s="63">
        <v>100</v>
      </c>
    </row>
    <row r="286" spans="1:8" x14ac:dyDescent="0.3">
      <c r="A286" s="68" t="s">
        <v>5742</v>
      </c>
      <c r="B286" s="3">
        <v>25550000</v>
      </c>
      <c r="C286" s="3">
        <v>0</v>
      </c>
      <c r="D286" s="3">
        <v>0</v>
      </c>
      <c r="E286" s="3">
        <v>0</v>
      </c>
      <c r="F286" s="63">
        <v>0</v>
      </c>
      <c r="G286" s="62">
        <v>25550000</v>
      </c>
      <c r="H286" s="63">
        <v>100</v>
      </c>
    </row>
    <row r="287" spans="1:8" x14ac:dyDescent="0.3">
      <c r="A287" s="68" t="s">
        <v>5743</v>
      </c>
      <c r="B287" s="3">
        <v>27600000</v>
      </c>
      <c r="C287" s="3">
        <v>0</v>
      </c>
      <c r="D287" s="3">
        <v>0</v>
      </c>
      <c r="E287" s="3">
        <v>0</v>
      </c>
      <c r="F287" s="63">
        <v>0</v>
      </c>
      <c r="G287" s="62">
        <v>27600000</v>
      </c>
      <c r="H287" s="63">
        <v>100</v>
      </c>
    </row>
    <row r="288" spans="1:8" x14ac:dyDescent="0.3">
      <c r="A288" s="68" t="s">
        <v>5744</v>
      </c>
      <c r="B288" s="3">
        <v>10500000</v>
      </c>
      <c r="C288" s="3">
        <v>0</v>
      </c>
      <c r="D288" s="3">
        <v>0</v>
      </c>
      <c r="E288" s="3">
        <v>0</v>
      </c>
      <c r="F288" s="63">
        <v>0</v>
      </c>
      <c r="G288" s="62">
        <v>10500000</v>
      </c>
      <c r="H288" s="63">
        <v>100</v>
      </c>
    </row>
    <row r="289" spans="1:8" x14ac:dyDescent="0.3">
      <c r="A289" s="68" t="s">
        <v>5745</v>
      </c>
      <c r="B289" s="3">
        <v>2820000</v>
      </c>
      <c r="C289" s="3">
        <v>0</v>
      </c>
      <c r="D289" s="3">
        <v>0</v>
      </c>
      <c r="E289" s="3">
        <v>0</v>
      </c>
      <c r="F289" s="63">
        <v>0</v>
      </c>
      <c r="G289" s="62">
        <v>2820000</v>
      </c>
      <c r="H289" s="63">
        <v>100</v>
      </c>
    </row>
    <row r="290" spans="1:8" x14ac:dyDescent="0.3">
      <c r="A290" s="68" t="s">
        <v>5746</v>
      </c>
      <c r="B290" s="3">
        <v>54062000</v>
      </c>
      <c r="C290" s="3">
        <v>0</v>
      </c>
      <c r="D290" s="3">
        <v>0</v>
      </c>
      <c r="E290" s="3">
        <v>0</v>
      </c>
      <c r="F290" s="63">
        <v>0</v>
      </c>
      <c r="G290" s="62">
        <v>54062000</v>
      </c>
      <c r="H290" s="63">
        <v>100</v>
      </c>
    </row>
    <row r="291" spans="1:8" x14ac:dyDescent="0.3">
      <c r="A291" s="67" t="s">
        <v>774</v>
      </c>
      <c r="B291" s="3">
        <v>36000000</v>
      </c>
      <c r="C291" s="3">
        <v>0</v>
      </c>
      <c r="D291" s="3">
        <v>0</v>
      </c>
      <c r="E291" s="3">
        <v>0</v>
      </c>
      <c r="F291" s="63">
        <v>0</v>
      </c>
      <c r="G291" s="62">
        <v>36000000</v>
      </c>
      <c r="H291" s="63">
        <v>100</v>
      </c>
    </row>
    <row r="292" spans="1:8" x14ac:dyDescent="0.3">
      <c r="A292" s="68" t="s">
        <v>5747</v>
      </c>
      <c r="B292" s="3">
        <v>36000000</v>
      </c>
      <c r="C292" s="3">
        <v>0</v>
      </c>
      <c r="D292" s="3">
        <v>0</v>
      </c>
      <c r="E292" s="3">
        <v>0</v>
      </c>
      <c r="F292" s="63">
        <v>0</v>
      </c>
      <c r="G292" s="62">
        <v>36000000</v>
      </c>
      <c r="H292" s="63">
        <v>100</v>
      </c>
    </row>
    <row r="293" spans="1:8" x14ac:dyDescent="0.3">
      <c r="A293" s="66" t="s">
        <v>775</v>
      </c>
      <c r="B293" s="70">
        <v>137396000</v>
      </c>
      <c r="C293" s="70">
        <v>0</v>
      </c>
      <c r="D293" s="70">
        <v>0</v>
      </c>
      <c r="E293" s="70">
        <v>0</v>
      </c>
      <c r="F293" s="71">
        <v>0</v>
      </c>
      <c r="G293" s="69">
        <v>137396000</v>
      </c>
      <c r="H293" s="71">
        <v>100</v>
      </c>
    </row>
    <row r="294" spans="1:8" x14ac:dyDescent="0.3">
      <c r="A294" s="67" t="s">
        <v>769</v>
      </c>
      <c r="B294" s="3">
        <v>79060000</v>
      </c>
      <c r="C294" s="3">
        <v>0</v>
      </c>
      <c r="D294" s="3">
        <v>0</v>
      </c>
      <c r="E294" s="3">
        <v>0</v>
      </c>
      <c r="F294" s="63">
        <v>0</v>
      </c>
      <c r="G294" s="62">
        <v>79060000</v>
      </c>
      <c r="H294" s="63">
        <v>100</v>
      </c>
    </row>
    <row r="295" spans="1:8" x14ac:dyDescent="0.3">
      <c r="A295" s="68" t="s">
        <v>5748</v>
      </c>
      <c r="B295" s="3">
        <v>79060000</v>
      </c>
      <c r="C295" s="3">
        <v>0</v>
      </c>
      <c r="D295" s="3">
        <v>0</v>
      </c>
      <c r="E295" s="3">
        <v>0</v>
      </c>
      <c r="F295" s="63">
        <v>0</v>
      </c>
      <c r="G295" s="62">
        <v>79060000</v>
      </c>
      <c r="H295" s="63">
        <v>100</v>
      </c>
    </row>
    <row r="296" spans="1:8" x14ac:dyDescent="0.3">
      <c r="A296" s="67" t="s">
        <v>776</v>
      </c>
      <c r="B296" s="3">
        <v>58336000</v>
      </c>
      <c r="C296" s="3">
        <v>0</v>
      </c>
      <c r="D296" s="3">
        <v>0</v>
      </c>
      <c r="E296" s="3">
        <v>0</v>
      </c>
      <c r="F296" s="63">
        <v>0</v>
      </c>
      <c r="G296" s="62">
        <v>58336000</v>
      </c>
      <c r="H296" s="63">
        <v>100</v>
      </c>
    </row>
    <row r="297" spans="1:8" x14ac:dyDescent="0.3">
      <c r="A297" s="68" t="s">
        <v>5749</v>
      </c>
      <c r="B297" s="3">
        <v>35040000</v>
      </c>
      <c r="C297" s="3">
        <v>0</v>
      </c>
      <c r="D297" s="3">
        <v>0</v>
      </c>
      <c r="E297" s="3">
        <v>0</v>
      </c>
      <c r="F297" s="63">
        <v>0</v>
      </c>
      <c r="G297" s="62">
        <v>35040000</v>
      </c>
      <c r="H297" s="63">
        <v>100</v>
      </c>
    </row>
    <row r="298" spans="1:8" x14ac:dyDescent="0.3">
      <c r="A298" s="68" t="s">
        <v>5750</v>
      </c>
      <c r="B298" s="3">
        <v>900000</v>
      </c>
      <c r="C298" s="3">
        <v>0</v>
      </c>
      <c r="D298" s="3">
        <v>0</v>
      </c>
      <c r="E298" s="3">
        <v>0</v>
      </c>
      <c r="F298" s="63">
        <v>0</v>
      </c>
      <c r="G298" s="62">
        <v>900000</v>
      </c>
      <c r="H298" s="63">
        <v>100</v>
      </c>
    </row>
    <row r="299" spans="1:8" x14ac:dyDescent="0.3">
      <c r="A299" s="68" t="s">
        <v>5751</v>
      </c>
      <c r="B299" s="3">
        <v>3888000</v>
      </c>
      <c r="C299" s="3">
        <v>0</v>
      </c>
      <c r="D299" s="3">
        <v>0</v>
      </c>
      <c r="E299" s="3">
        <v>0</v>
      </c>
      <c r="F299" s="63">
        <v>0</v>
      </c>
      <c r="G299" s="62">
        <v>3888000</v>
      </c>
      <c r="H299" s="63">
        <v>100</v>
      </c>
    </row>
    <row r="300" spans="1:8" x14ac:dyDescent="0.3">
      <c r="A300" s="68" t="s">
        <v>5752</v>
      </c>
      <c r="B300" s="3">
        <v>3888000</v>
      </c>
      <c r="C300" s="3">
        <v>0</v>
      </c>
      <c r="D300" s="3">
        <v>0</v>
      </c>
      <c r="E300" s="3">
        <v>0</v>
      </c>
      <c r="F300" s="63">
        <v>0</v>
      </c>
      <c r="G300" s="62">
        <v>3888000</v>
      </c>
      <c r="H300" s="63">
        <v>100</v>
      </c>
    </row>
    <row r="301" spans="1:8" x14ac:dyDescent="0.3">
      <c r="A301" s="68" t="s">
        <v>5753</v>
      </c>
      <c r="B301" s="3">
        <v>8160000</v>
      </c>
      <c r="C301" s="3">
        <v>0</v>
      </c>
      <c r="D301" s="3">
        <v>0</v>
      </c>
      <c r="E301" s="3">
        <v>0</v>
      </c>
      <c r="F301" s="63">
        <v>0</v>
      </c>
      <c r="G301" s="62">
        <v>8160000</v>
      </c>
      <c r="H301" s="63">
        <v>100</v>
      </c>
    </row>
    <row r="302" spans="1:8" x14ac:dyDescent="0.3">
      <c r="A302" s="68" t="s">
        <v>5754</v>
      </c>
      <c r="B302" s="3">
        <v>2400000</v>
      </c>
      <c r="C302" s="3">
        <v>0</v>
      </c>
      <c r="D302" s="3">
        <v>0</v>
      </c>
      <c r="E302" s="3">
        <v>0</v>
      </c>
      <c r="F302" s="63">
        <v>0</v>
      </c>
      <c r="G302" s="62">
        <v>2400000</v>
      </c>
      <c r="H302" s="63">
        <v>100</v>
      </c>
    </row>
    <row r="303" spans="1:8" x14ac:dyDescent="0.3">
      <c r="A303" s="68" t="s">
        <v>5755</v>
      </c>
      <c r="B303" s="3">
        <v>960000</v>
      </c>
      <c r="C303" s="3">
        <v>0</v>
      </c>
      <c r="D303" s="3">
        <v>0</v>
      </c>
      <c r="E303" s="3">
        <v>0</v>
      </c>
      <c r="F303" s="63">
        <v>0</v>
      </c>
      <c r="G303" s="62">
        <v>960000</v>
      </c>
      <c r="H303" s="63">
        <v>100</v>
      </c>
    </row>
    <row r="304" spans="1:8" x14ac:dyDescent="0.3">
      <c r="A304" s="68" t="s">
        <v>5756</v>
      </c>
      <c r="B304" s="3">
        <v>2400000</v>
      </c>
      <c r="C304" s="3">
        <v>0</v>
      </c>
      <c r="D304" s="3">
        <v>0</v>
      </c>
      <c r="E304" s="3">
        <v>0</v>
      </c>
      <c r="F304" s="63">
        <v>0</v>
      </c>
      <c r="G304" s="62">
        <v>2400000</v>
      </c>
      <c r="H304" s="63">
        <v>100</v>
      </c>
    </row>
    <row r="305" spans="1:8" x14ac:dyDescent="0.3">
      <c r="A305" s="68" t="s">
        <v>5757</v>
      </c>
      <c r="B305" s="3">
        <v>400000</v>
      </c>
      <c r="C305" s="3">
        <v>0</v>
      </c>
      <c r="D305" s="3">
        <v>0</v>
      </c>
      <c r="E305" s="3">
        <v>0</v>
      </c>
      <c r="F305" s="63">
        <v>0</v>
      </c>
      <c r="G305" s="62">
        <v>400000</v>
      </c>
      <c r="H305" s="63">
        <v>100</v>
      </c>
    </row>
    <row r="306" spans="1:8" x14ac:dyDescent="0.3">
      <c r="A306" s="68" t="s">
        <v>5758</v>
      </c>
      <c r="B306" s="3">
        <v>300000</v>
      </c>
      <c r="C306" s="3">
        <v>0</v>
      </c>
      <c r="D306" s="3">
        <v>0</v>
      </c>
      <c r="E306" s="3">
        <v>0</v>
      </c>
      <c r="F306" s="63">
        <v>0</v>
      </c>
      <c r="G306" s="62">
        <v>300000</v>
      </c>
      <c r="H306" s="63">
        <v>100</v>
      </c>
    </row>
    <row r="307" spans="1:8" x14ac:dyDescent="0.3">
      <c r="A307" s="89" t="s">
        <v>778</v>
      </c>
      <c r="B307" s="87">
        <v>200000000</v>
      </c>
      <c r="C307" s="87">
        <v>0</v>
      </c>
      <c r="D307" s="87">
        <v>0</v>
      </c>
      <c r="E307" s="87">
        <v>0</v>
      </c>
      <c r="F307" s="88">
        <v>0</v>
      </c>
      <c r="G307" s="107">
        <v>200000000</v>
      </c>
      <c r="H307" s="88">
        <v>100</v>
      </c>
    </row>
    <row r="308" spans="1:8" x14ac:dyDescent="0.3">
      <c r="A308" s="82" t="s">
        <v>779</v>
      </c>
      <c r="B308" s="90">
        <v>200000000</v>
      </c>
      <c r="C308" s="90">
        <v>0</v>
      </c>
      <c r="D308" s="90">
        <v>0</v>
      </c>
      <c r="E308" s="90">
        <v>0</v>
      </c>
      <c r="F308" s="91">
        <v>0</v>
      </c>
      <c r="G308" s="108">
        <v>200000000</v>
      </c>
      <c r="H308" s="91">
        <v>100</v>
      </c>
    </row>
    <row r="309" spans="1:8" x14ac:dyDescent="0.3">
      <c r="A309" s="65" t="s">
        <v>1464</v>
      </c>
      <c r="B309" s="92">
        <v>200000000</v>
      </c>
      <c r="C309" s="92">
        <v>0</v>
      </c>
      <c r="D309" s="92">
        <v>0</v>
      </c>
      <c r="E309" s="92">
        <v>0</v>
      </c>
      <c r="F309" s="93">
        <v>0</v>
      </c>
      <c r="G309" s="109">
        <v>200000000</v>
      </c>
      <c r="H309" s="93">
        <v>100</v>
      </c>
    </row>
    <row r="310" spans="1:8" x14ac:dyDescent="0.3">
      <c r="A310" s="66" t="s">
        <v>1268</v>
      </c>
      <c r="B310" s="70">
        <v>200000000</v>
      </c>
      <c r="C310" s="70">
        <v>0</v>
      </c>
      <c r="D310" s="70">
        <v>0</v>
      </c>
      <c r="E310" s="70">
        <v>0</v>
      </c>
      <c r="F310" s="71">
        <v>0</v>
      </c>
      <c r="G310" s="69">
        <v>200000000</v>
      </c>
      <c r="H310" s="71">
        <v>100</v>
      </c>
    </row>
    <row r="311" spans="1:8" x14ac:dyDescent="0.3">
      <c r="A311" s="67" t="s">
        <v>738</v>
      </c>
      <c r="B311" s="3">
        <v>200000000</v>
      </c>
      <c r="C311" s="3">
        <v>0</v>
      </c>
      <c r="D311" s="3">
        <v>0</v>
      </c>
      <c r="E311" s="3">
        <v>0</v>
      </c>
      <c r="F311" s="63">
        <v>0</v>
      </c>
      <c r="G311" s="62">
        <v>200000000</v>
      </c>
      <c r="H311" s="63">
        <v>100</v>
      </c>
    </row>
    <row r="312" spans="1:8" x14ac:dyDescent="0.3">
      <c r="A312" s="68" t="s">
        <v>5762</v>
      </c>
      <c r="B312" s="3">
        <v>200000000</v>
      </c>
      <c r="C312" s="3">
        <v>0</v>
      </c>
      <c r="D312" s="3">
        <v>0</v>
      </c>
      <c r="E312" s="3">
        <v>0</v>
      </c>
      <c r="F312" s="63">
        <v>0</v>
      </c>
      <c r="G312" s="62">
        <v>200000000</v>
      </c>
      <c r="H312" s="63">
        <v>100</v>
      </c>
    </row>
    <row r="313" spans="1:8" x14ac:dyDescent="0.3">
      <c r="A313" s="89" t="s">
        <v>781</v>
      </c>
      <c r="B313" s="87">
        <v>2633607000</v>
      </c>
      <c r="C313" s="87">
        <v>0</v>
      </c>
      <c r="D313" s="87">
        <v>32711182</v>
      </c>
      <c r="E313" s="87">
        <v>32711182</v>
      </c>
      <c r="F313" s="88">
        <v>1.2420677041031558</v>
      </c>
      <c r="G313" s="107">
        <v>2600895818</v>
      </c>
      <c r="H313" s="88">
        <v>98.75793229589685</v>
      </c>
    </row>
    <row r="314" spans="1:8" x14ac:dyDescent="0.3">
      <c r="A314" s="82" t="s">
        <v>782</v>
      </c>
      <c r="B314" s="90">
        <v>1331072000</v>
      </c>
      <c r="C314" s="90">
        <v>0</v>
      </c>
      <c r="D314" s="90">
        <v>0</v>
      </c>
      <c r="E314" s="90">
        <v>0</v>
      </c>
      <c r="F314" s="91">
        <v>0</v>
      </c>
      <c r="G314" s="108">
        <v>1331072000</v>
      </c>
      <c r="H314" s="91">
        <v>100</v>
      </c>
    </row>
    <row r="315" spans="1:8" x14ac:dyDescent="0.3">
      <c r="A315" s="65" t="s">
        <v>783</v>
      </c>
      <c r="B315" s="92">
        <v>1331072000</v>
      </c>
      <c r="C315" s="92">
        <v>0</v>
      </c>
      <c r="D315" s="92">
        <v>0</v>
      </c>
      <c r="E315" s="92">
        <v>0</v>
      </c>
      <c r="F315" s="93">
        <v>0</v>
      </c>
      <c r="G315" s="109">
        <v>1331072000</v>
      </c>
      <c r="H315" s="93">
        <v>100</v>
      </c>
    </row>
    <row r="316" spans="1:8" x14ac:dyDescent="0.3">
      <c r="A316" s="66" t="s">
        <v>1272</v>
      </c>
      <c r="B316" s="70">
        <v>189750000</v>
      </c>
      <c r="C316" s="70">
        <v>0</v>
      </c>
      <c r="D316" s="70">
        <v>0</v>
      </c>
      <c r="E316" s="70">
        <v>0</v>
      </c>
      <c r="F316" s="71">
        <v>0</v>
      </c>
      <c r="G316" s="69">
        <v>189750000</v>
      </c>
      <c r="H316" s="71">
        <v>100</v>
      </c>
    </row>
    <row r="317" spans="1:8" x14ac:dyDescent="0.3">
      <c r="A317" s="67" t="s">
        <v>732</v>
      </c>
      <c r="B317" s="3">
        <v>58750000</v>
      </c>
      <c r="C317" s="3">
        <v>0</v>
      </c>
      <c r="D317" s="3">
        <v>0</v>
      </c>
      <c r="E317" s="3">
        <v>0</v>
      </c>
      <c r="F317" s="63">
        <v>0</v>
      </c>
      <c r="G317" s="62">
        <v>58750000</v>
      </c>
      <c r="H317" s="63">
        <v>100</v>
      </c>
    </row>
    <row r="318" spans="1:8" x14ac:dyDescent="0.3">
      <c r="A318" s="68" t="s">
        <v>5336</v>
      </c>
      <c r="B318" s="3">
        <v>17250000</v>
      </c>
      <c r="C318" s="3">
        <v>0</v>
      </c>
      <c r="D318" s="3">
        <v>0</v>
      </c>
      <c r="E318" s="3">
        <v>0</v>
      </c>
      <c r="F318" s="63">
        <v>0</v>
      </c>
      <c r="G318" s="62">
        <v>17250000</v>
      </c>
      <c r="H318" s="63">
        <v>100</v>
      </c>
    </row>
    <row r="319" spans="1:8" x14ac:dyDescent="0.3">
      <c r="A319" s="68" t="s">
        <v>5337</v>
      </c>
      <c r="B319" s="3">
        <v>12000000</v>
      </c>
      <c r="C319" s="3">
        <v>0</v>
      </c>
      <c r="D319" s="3">
        <v>0</v>
      </c>
      <c r="E319" s="3">
        <v>0</v>
      </c>
      <c r="F319" s="63">
        <v>0</v>
      </c>
      <c r="G319" s="62">
        <v>12000000</v>
      </c>
      <c r="H319" s="63">
        <v>100</v>
      </c>
    </row>
    <row r="320" spans="1:8" x14ac:dyDescent="0.3">
      <c r="A320" s="68" t="s">
        <v>5326</v>
      </c>
      <c r="B320" s="3">
        <v>12000000</v>
      </c>
      <c r="C320" s="3">
        <v>0</v>
      </c>
      <c r="D320" s="3">
        <v>0</v>
      </c>
      <c r="E320" s="3">
        <v>0</v>
      </c>
      <c r="F320" s="63">
        <v>0</v>
      </c>
      <c r="G320" s="62">
        <v>12000000</v>
      </c>
      <c r="H320" s="63">
        <v>100</v>
      </c>
    </row>
    <row r="321" spans="1:8" x14ac:dyDescent="0.3">
      <c r="A321" s="68" t="s">
        <v>5338</v>
      </c>
      <c r="B321" s="3">
        <v>8000000</v>
      </c>
      <c r="C321" s="3">
        <v>0</v>
      </c>
      <c r="D321" s="3">
        <v>0</v>
      </c>
      <c r="E321" s="3">
        <v>0</v>
      </c>
      <c r="F321" s="63">
        <v>0</v>
      </c>
      <c r="G321" s="62">
        <v>8000000</v>
      </c>
      <c r="H321" s="63">
        <v>100</v>
      </c>
    </row>
    <row r="322" spans="1:8" x14ac:dyDescent="0.3">
      <c r="A322" s="68" t="s">
        <v>5874</v>
      </c>
      <c r="B322" s="3">
        <v>9500000</v>
      </c>
      <c r="C322" s="3">
        <v>0</v>
      </c>
      <c r="D322" s="3">
        <v>0</v>
      </c>
      <c r="E322" s="3">
        <v>0</v>
      </c>
      <c r="F322" s="63">
        <v>0</v>
      </c>
      <c r="G322" s="62">
        <v>9500000</v>
      </c>
      <c r="H322" s="63">
        <v>100</v>
      </c>
    </row>
    <row r="323" spans="1:8" x14ac:dyDescent="0.3">
      <c r="A323" s="67" t="s">
        <v>744</v>
      </c>
      <c r="B323" s="3">
        <v>1000000</v>
      </c>
      <c r="C323" s="3">
        <v>0</v>
      </c>
      <c r="D323" s="3">
        <v>0</v>
      </c>
      <c r="E323" s="3">
        <v>0</v>
      </c>
      <c r="F323" s="63">
        <v>0</v>
      </c>
      <c r="G323" s="62">
        <v>1000000</v>
      </c>
      <c r="H323" s="63">
        <v>100</v>
      </c>
    </row>
    <row r="324" spans="1:8" x14ac:dyDescent="0.3">
      <c r="A324" s="68" t="s">
        <v>5437</v>
      </c>
      <c r="B324" s="3">
        <v>1000000</v>
      </c>
      <c r="C324" s="3">
        <v>0</v>
      </c>
      <c r="D324" s="3">
        <v>0</v>
      </c>
      <c r="E324" s="3">
        <v>0</v>
      </c>
      <c r="F324" s="63">
        <v>0</v>
      </c>
      <c r="G324" s="62">
        <v>1000000</v>
      </c>
      <c r="H324" s="63">
        <v>100</v>
      </c>
    </row>
    <row r="325" spans="1:8" x14ac:dyDescent="0.3">
      <c r="A325" s="67" t="s">
        <v>735</v>
      </c>
      <c r="B325" s="3">
        <v>130000000</v>
      </c>
      <c r="C325" s="3">
        <v>0</v>
      </c>
      <c r="D325" s="3">
        <v>0</v>
      </c>
      <c r="E325" s="3">
        <v>0</v>
      </c>
      <c r="F325" s="63">
        <v>0</v>
      </c>
      <c r="G325" s="62">
        <v>130000000</v>
      </c>
      <c r="H325" s="63">
        <v>100</v>
      </c>
    </row>
    <row r="326" spans="1:8" x14ac:dyDescent="0.3">
      <c r="A326" s="68" t="s">
        <v>5875</v>
      </c>
      <c r="B326" s="3">
        <v>130000000</v>
      </c>
      <c r="C326" s="3">
        <v>0</v>
      </c>
      <c r="D326" s="3">
        <v>0</v>
      </c>
      <c r="E326" s="3">
        <v>0</v>
      </c>
      <c r="F326" s="63">
        <v>0</v>
      </c>
      <c r="G326" s="62">
        <v>130000000</v>
      </c>
      <c r="H326" s="63">
        <v>100</v>
      </c>
    </row>
    <row r="327" spans="1:8" x14ac:dyDescent="0.3">
      <c r="A327" s="66" t="s">
        <v>784</v>
      </c>
      <c r="B327" s="70">
        <v>190250000</v>
      </c>
      <c r="C327" s="70">
        <v>0</v>
      </c>
      <c r="D327" s="70">
        <v>0</v>
      </c>
      <c r="E327" s="70">
        <v>0</v>
      </c>
      <c r="F327" s="71">
        <v>0</v>
      </c>
      <c r="G327" s="69">
        <v>190250000</v>
      </c>
      <c r="H327" s="71">
        <v>100</v>
      </c>
    </row>
    <row r="328" spans="1:8" x14ac:dyDescent="0.3">
      <c r="A328" s="67" t="s">
        <v>732</v>
      </c>
      <c r="B328" s="3">
        <v>68250000</v>
      </c>
      <c r="C328" s="3">
        <v>0</v>
      </c>
      <c r="D328" s="3">
        <v>0</v>
      </c>
      <c r="E328" s="3">
        <v>0</v>
      </c>
      <c r="F328" s="63">
        <v>0</v>
      </c>
      <c r="G328" s="62">
        <v>68250000</v>
      </c>
      <c r="H328" s="63">
        <v>100</v>
      </c>
    </row>
    <row r="329" spans="1:8" x14ac:dyDescent="0.3">
      <c r="A329" s="68" t="s">
        <v>5336</v>
      </c>
      <c r="B329" s="3">
        <v>26250000</v>
      </c>
      <c r="C329" s="3">
        <v>0</v>
      </c>
      <c r="D329" s="3">
        <v>0</v>
      </c>
      <c r="E329" s="3">
        <v>0</v>
      </c>
      <c r="F329" s="63">
        <v>0</v>
      </c>
      <c r="G329" s="62">
        <v>26250000</v>
      </c>
      <c r="H329" s="63">
        <v>100</v>
      </c>
    </row>
    <row r="330" spans="1:8" x14ac:dyDescent="0.3">
      <c r="A330" s="68" t="s">
        <v>5337</v>
      </c>
      <c r="B330" s="3">
        <v>12000000</v>
      </c>
      <c r="C330" s="3">
        <v>0</v>
      </c>
      <c r="D330" s="3">
        <v>0</v>
      </c>
      <c r="E330" s="3">
        <v>0</v>
      </c>
      <c r="F330" s="63">
        <v>0</v>
      </c>
      <c r="G330" s="62">
        <v>12000000</v>
      </c>
      <c r="H330" s="63">
        <v>100</v>
      </c>
    </row>
    <row r="331" spans="1:8" x14ac:dyDescent="0.3">
      <c r="A331" s="68" t="s">
        <v>5326</v>
      </c>
      <c r="B331" s="3">
        <v>12000000</v>
      </c>
      <c r="C331" s="3">
        <v>0</v>
      </c>
      <c r="D331" s="3">
        <v>0</v>
      </c>
      <c r="E331" s="3">
        <v>0</v>
      </c>
      <c r="F331" s="63">
        <v>0</v>
      </c>
      <c r="G331" s="62">
        <v>12000000</v>
      </c>
      <c r="H331" s="63">
        <v>100</v>
      </c>
    </row>
    <row r="332" spans="1:8" x14ac:dyDescent="0.3">
      <c r="A332" s="68" t="s">
        <v>5338</v>
      </c>
      <c r="B332" s="3">
        <v>8000000</v>
      </c>
      <c r="C332" s="3">
        <v>0</v>
      </c>
      <c r="D332" s="3">
        <v>0</v>
      </c>
      <c r="E332" s="3">
        <v>0</v>
      </c>
      <c r="F332" s="63">
        <v>0</v>
      </c>
      <c r="G332" s="62">
        <v>8000000</v>
      </c>
      <c r="H332" s="63">
        <v>100</v>
      </c>
    </row>
    <row r="333" spans="1:8" x14ac:dyDescent="0.3">
      <c r="A333" s="68" t="s">
        <v>5874</v>
      </c>
      <c r="B333" s="3">
        <v>10000000</v>
      </c>
      <c r="C333" s="3">
        <v>0</v>
      </c>
      <c r="D333" s="3">
        <v>0</v>
      </c>
      <c r="E333" s="3">
        <v>0</v>
      </c>
      <c r="F333" s="63">
        <v>0</v>
      </c>
      <c r="G333" s="62">
        <v>10000000</v>
      </c>
      <c r="H333" s="63">
        <v>100</v>
      </c>
    </row>
    <row r="334" spans="1:8" x14ac:dyDescent="0.3">
      <c r="A334" s="67" t="s">
        <v>744</v>
      </c>
      <c r="B334" s="3">
        <v>1000000</v>
      </c>
      <c r="C334" s="3">
        <v>0</v>
      </c>
      <c r="D334" s="3">
        <v>0</v>
      </c>
      <c r="E334" s="3">
        <v>0</v>
      </c>
      <c r="F334" s="63">
        <v>0</v>
      </c>
      <c r="G334" s="62">
        <v>1000000</v>
      </c>
      <c r="H334" s="63">
        <v>100</v>
      </c>
    </row>
    <row r="335" spans="1:8" x14ac:dyDescent="0.3">
      <c r="A335" s="68" t="s">
        <v>5437</v>
      </c>
      <c r="B335" s="3">
        <v>1000000</v>
      </c>
      <c r="C335" s="3">
        <v>0</v>
      </c>
      <c r="D335" s="3">
        <v>0</v>
      </c>
      <c r="E335" s="3">
        <v>0</v>
      </c>
      <c r="F335" s="63">
        <v>0</v>
      </c>
      <c r="G335" s="62">
        <v>1000000</v>
      </c>
      <c r="H335" s="63">
        <v>100</v>
      </c>
    </row>
    <row r="336" spans="1:8" x14ac:dyDescent="0.3">
      <c r="A336" s="67" t="s">
        <v>734</v>
      </c>
      <c r="B336" s="3">
        <v>4000000</v>
      </c>
      <c r="C336" s="3">
        <v>0</v>
      </c>
      <c r="D336" s="3">
        <v>0</v>
      </c>
      <c r="E336" s="3">
        <v>0</v>
      </c>
      <c r="F336" s="63">
        <v>0</v>
      </c>
      <c r="G336" s="62">
        <v>4000000</v>
      </c>
      <c r="H336" s="63">
        <v>100</v>
      </c>
    </row>
    <row r="337" spans="1:8" x14ac:dyDescent="0.3">
      <c r="A337" s="68" t="s">
        <v>5339</v>
      </c>
      <c r="B337" s="3">
        <v>4000000</v>
      </c>
      <c r="C337" s="3">
        <v>0</v>
      </c>
      <c r="D337" s="3">
        <v>0</v>
      </c>
      <c r="E337" s="3">
        <v>0</v>
      </c>
      <c r="F337" s="63">
        <v>0</v>
      </c>
      <c r="G337" s="62">
        <v>4000000</v>
      </c>
      <c r="H337" s="63">
        <v>100</v>
      </c>
    </row>
    <row r="338" spans="1:8" x14ac:dyDescent="0.3">
      <c r="A338" s="67" t="s">
        <v>735</v>
      </c>
      <c r="B338" s="3">
        <v>117000000</v>
      </c>
      <c r="C338" s="3">
        <v>0</v>
      </c>
      <c r="D338" s="3">
        <v>0</v>
      </c>
      <c r="E338" s="3">
        <v>0</v>
      </c>
      <c r="F338" s="63">
        <v>0</v>
      </c>
      <c r="G338" s="62">
        <v>117000000</v>
      </c>
      <c r="H338" s="63">
        <v>100</v>
      </c>
    </row>
    <row r="339" spans="1:8" x14ac:dyDescent="0.3">
      <c r="A339" s="68" t="s">
        <v>5876</v>
      </c>
      <c r="B339" s="3">
        <v>117000000</v>
      </c>
      <c r="C339" s="3">
        <v>0</v>
      </c>
      <c r="D339" s="3">
        <v>0</v>
      </c>
      <c r="E339" s="3">
        <v>0</v>
      </c>
      <c r="F339" s="63">
        <v>0</v>
      </c>
      <c r="G339" s="62">
        <v>117000000</v>
      </c>
      <c r="H339" s="63">
        <v>100</v>
      </c>
    </row>
    <row r="340" spans="1:8" x14ac:dyDescent="0.3">
      <c r="A340" s="66" t="s">
        <v>1273</v>
      </c>
      <c r="B340" s="70">
        <v>178435000</v>
      </c>
      <c r="C340" s="70">
        <v>0</v>
      </c>
      <c r="D340" s="70">
        <v>0</v>
      </c>
      <c r="E340" s="70">
        <v>0</v>
      </c>
      <c r="F340" s="71">
        <v>0</v>
      </c>
      <c r="G340" s="69">
        <v>178435000</v>
      </c>
      <c r="H340" s="71">
        <v>100</v>
      </c>
    </row>
    <row r="341" spans="1:8" x14ac:dyDescent="0.3">
      <c r="A341" s="67" t="s">
        <v>732</v>
      </c>
      <c r="B341" s="3">
        <v>52000000</v>
      </c>
      <c r="C341" s="3">
        <v>0</v>
      </c>
      <c r="D341" s="3">
        <v>0</v>
      </c>
      <c r="E341" s="3">
        <v>0</v>
      </c>
      <c r="F341" s="63">
        <v>0</v>
      </c>
      <c r="G341" s="62">
        <v>52000000</v>
      </c>
      <c r="H341" s="63">
        <v>100</v>
      </c>
    </row>
    <row r="342" spans="1:8" x14ac:dyDescent="0.3">
      <c r="A342" s="68" t="s">
        <v>5336</v>
      </c>
      <c r="B342" s="3">
        <v>15000000</v>
      </c>
      <c r="C342" s="3">
        <v>0</v>
      </c>
      <c r="D342" s="3">
        <v>0</v>
      </c>
      <c r="E342" s="3">
        <v>0</v>
      </c>
      <c r="F342" s="63">
        <v>0</v>
      </c>
      <c r="G342" s="62">
        <v>15000000</v>
      </c>
      <c r="H342" s="63">
        <v>100</v>
      </c>
    </row>
    <row r="343" spans="1:8" x14ac:dyDescent="0.3">
      <c r="A343" s="68" t="s">
        <v>5337</v>
      </c>
      <c r="B343" s="3">
        <v>12000000</v>
      </c>
      <c r="C343" s="3">
        <v>0</v>
      </c>
      <c r="D343" s="3">
        <v>0</v>
      </c>
      <c r="E343" s="3">
        <v>0</v>
      </c>
      <c r="F343" s="63">
        <v>0</v>
      </c>
      <c r="G343" s="62">
        <v>12000000</v>
      </c>
      <c r="H343" s="63">
        <v>100</v>
      </c>
    </row>
    <row r="344" spans="1:8" x14ac:dyDescent="0.3">
      <c r="A344" s="68" t="s">
        <v>5326</v>
      </c>
      <c r="B344" s="3">
        <v>12000000</v>
      </c>
      <c r="C344" s="3">
        <v>0</v>
      </c>
      <c r="D344" s="3">
        <v>0</v>
      </c>
      <c r="E344" s="3">
        <v>0</v>
      </c>
      <c r="F344" s="63">
        <v>0</v>
      </c>
      <c r="G344" s="62">
        <v>12000000</v>
      </c>
      <c r="H344" s="63">
        <v>100</v>
      </c>
    </row>
    <row r="345" spans="1:8" x14ac:dyDescent="0.3">
      <c r="A345" s="68" t="s">
        <v>5338</v>
      </c>
      <c r="B345" s="3">
        <v>8000000</v>
      </c>
      <c r="C345" s="3">
        <v>0</v>
      </c>
      <c r="D345" s="3">
        <v>0</v>
      </c>
      <c r="E345" s="3">
        <v>0</v>
      </c>
      <c r="F345" s="63">
        <v>0</v>
      </c>
      <c r="G345" s="62">
        <v>8000000</v>
      </c>
      <c r="H345" s="63">
        <v>100</v>
      </c>
    </row>
    <row r="346" spans="1:8" x14ac:dyDescent="0.3">
      <c r="A346" s="68" t="s">
        <v>5874</v>
      </c>
      <c r="B346" s="3">
        <v>5000000</v>
      </c>
      <c r="C346" s="3">
        <v>0</v>
      </c>
      <c r="D346" s="3">
        <v>0</v>
      </c>
      <c r="E346" s="3">
        <v>0</v>
      </c>
      <c r="F346" s="63">
        <v>0</v>
      </c>
      <c r="G346" s="62">
        <v>5000000</v>
      </c>
      <c r="H346" s="63">
        <v>100</v>
      </c>
    </row>
    <row r="347" spans="1:8" x14ac:dyDescent="0.3">
      <c r="A347" s="67" t="s">
        <v>744</v>
      </c>
      <c r="B347" s="3">
        <v>1000000</v>
      </c>
      <c r="C347" s="3">
        <v>0</v>
      </c>
      <c r="D347" s="3">
        <v>0</v>
      </c>
      <c r="E347" s="3">
        <v>0</v>
      </c>
      <c r="F347" s="63">
        <v>0</v>
      </c>
      <c r="G347" s="62">
        <v>1000000</v>
      </c>
      <c r="H347" s="63">
        <v>100</v>
      </c>
    </row>
    <row r="348" spans="1:8" x14ac:dyDescent="0.3">
      <c r="A348" s="68" t="s">
        <v>5437</v>
      </c>
      <c r="B348" s="3">
        <v>1000000</v>
      </c>
      <c r="C348" s="3">
        <v>0</v>
      </c>
      <c r="D348" s="3">
        <v>0</v>
      </c>
      <c r="E348" s="3">
        <v>0</v>
      </c>
      <c r="F348" s="63">
        <v>0</v>
      </c>
      <c r="G348" s="62">
        <v>1000000</v>
      </c>
      <c r="H348" s="63">
        <v>100</v>
      </c>
    </row>
    <row r="349" spans="1:8" x14ac:dyDescent="0.3">
      <c r="A349" s="67" t="s">
        <v>734</v>
      </c>
      <c r="B349" s="3">
        <v>8000000</v>
      </c>
      <c r="C349" s="3">
        <v>0</v>
      </c>
      <c r="D349" s="3">
        <v>0</v>
      </c>
      <c r="E349" s="3">
        <v>0</v>
      </c>
      <c r="F349" s="63">
        <v>0</v>
      </c>
      <c r="G349" s="62">
        <v>8000000</v>
      </c>
      <c r="H349" s="63">
        <v>100</v>
      </c>
    </row>
    <row r="350" spans="1:8" x14ac:dyDescent="0.3">
      <c r="A350" s="68" t="s">
        <v>5339</v>
      </c>
      <c r="B350" s="3">
        <v>8000000</v>
      </c>
      <c r="C350" s="3">
        <v>0</v>
      </c>
      <c r="D350" s="3">
        <v>0</v>
      </c>
      <c r="E350" s="3">
        <v>0</v>
      </c>
      <c r="F350" s="63">
        <v>0</v>
      </c>
      <c r="G350" s="62">
        <v>8000000</v>
      </c>
      <c r="H350" s="63">
        <v>100</v>
      </c>
    </row>
    <row r="351" spans="1:8" x14ac:dyDescent="0.3">
      <c r="A351" s="67" t="s">
        <v>735</v>
      </c>
      <c r="B351" s="3">
        <v>117435000</v>
      </c>
      <c r="C351" s="3">
        <v>0</v>
      </c>
      <c r="D351" s="3">
        <v>0</v>
      </c>
      <c r="E351" s="3">
        <v>0</v>
      </c>
      <c r="F351" s="63">
        <v>0</v>
      </c>
      <c r="G351" s="62">
        <v>117435000</v>
      </c>
      <c r="H351" s="63">
        <v>100</v>
      </c>
    </row>
    <row r="352" spans="1:8" x14ac:dyDescent="0.3">
      <c r="A352" s="68" t="s">
        <v>5877</v>
      </c>
      <c r="B352" s="3">
        <v>117435000</v>
      </c>
      <c r="C352" s="3">
        <v>0</v>
      </c>
      <c r="D352" s="3">
        <v>0</v>
      </c>
      <c r="E352" s="3">
        <v>0</v>
      </c>
      <c r="F352" s="63">
        <v>0</v>
      </c>
      <c r="G352" s="62">
        <v>117435000</v>
      </c>
      <c r="H352" s="63">
        <v>100</v>
      </c>
    </row>
    <row r="353" spans="1:8" x14ac:dyDescent="0.3">
      <c r="A353" s="66" t="s">
        <v>1274</v>
      </c>
      <c r="B353" s="70">
        <v>186750000</v>
      </c>
      <c r="C353" s="70">
        <v>0</v>
      </c>
      <c r="D353" s="70">
        <v>0</v>
      </c>
      <c r="E353" s="70">
        <v>0</v>
      </c>
      <c r="F353" s="71">
        <v>0</v>
      </c>
      <c r="G353" s="69">
        <v>186750000</v>
      </c>
      <c r="H353" s="71">
        <v>100</v>
      </c>
    </row>
    <row r="354" spans="1:8" x14ac:dyDescent="0.3">
      <c r="A354" s="67" t="s">
        <v>732</v>
      </c>
      <c r="B354" s="3">
        <v>49250000</v>
      </c>
      <c r="C354" s="3">
        <v>0</v>
      </c>
      <c r="D354" s="3">
        <v>0</v>
      </c>
      <c r="E354" s="3">
        <v>0</v>
      </c>
      <c r="F354" s="63">
        <v>0</v>
      </c>
      <c r="G354" s="62">
        <v>49250000</v>
      </c>
      <c r="H354" s="63">
        <v>100</v>
      </c>
    </row>
    <row r="355" spans="1:8" x14ac:dyDescent="0.3">
      <c r="A355" s="68" t="s">
        <v>5336</v>
      </c>
      <c r="B355" s="3">
        <v>17250000</v>
      </c>
      <c r="C355" s="3">
        <v>0</v>
      </c>
      <c r="D355" s="3">
        <v>0</v>
      </c>
      <c r="E355" s="3">
        <v>0</v>
      </c>
      <c r="F355" s="63">
        <v>0</v>
      </c>
      <c r="G355" s="62">
        <v>17250000</v>
      </c>
      <c r="H355" s="63">
        <v>100</v>
      </c>
    </row>
    <row r="356" spans="1:8" x14ac:dyDescent="0.3">
      <c r="A356" s="68" t="s">
        <v>5337</v>
      </c>
      <c r="B356" s="3">
        <v>12000000</v>
      </c>
      <c r="C356" s="3">
        <v>0</v>
      </c>
      <c r="D356" s="3">
        <v>0</v>
      </c>
      <c r="E356" s="3">
        <v>0</v>
      </c>
      <c r="F356" s="63">
        <v>0</v>
      </c>
      <c r="G356" s="62">
        <v>12000000</v>
      </c>
      <c r="H356" s="63">
        <v>100</v>
      </c>
    </row>
    <row r="357" spans="1:8" x14ac:dyDescent="0.3">
      <c r="A357" s="68" t="s">
        <v>5326</v>
      </c>
      <c r="B357" s="3">
        <v>12000000</v>
      </c>
      <c r="C357" s="3">
        <v>0</v>
      </c>
      <c r="D357" s="3">
        <v>0</v>
      </c>
      <c r="E357" s="3">
        <v>0</v>
      </c>
      <c r="F357" s="63">
        <v>0</v>
      </c>
      <c r="G357" s="62">
        <v>12000000</v>
      </c>
      <c r="H357" s="63">
        <v>100</v>
      </c>
    </row>
    <row r="358" spans="1:8" x14ac:dyDescent="0.3">
      <c r="A358" s="68" t="s">
        <v>5338</v>
      </c>
      <c r="B358" s="3">
        <v>8000000</v>
      </c>
      <c r="C358" s="3">
        <v>0</v>
      </c>
      <c r="D358" s="3">
        <v>0</v>
      </c>
      <c r="E358" s="3">
        <v>0</v>
      </c>
      <c r="F358" s="63">
        <v>0</v>
      </c>
      <c r="G358" s="62">
        <v>8000000</v>
      </c>
      <c r="H358" s="63">
        <v>100</v>
      </c>
    </row>
    <row r="359" spans="1:8" x14ac:dyDescent="0.3">
      <c r="A359" s="67" t="s">
        <v>735</v>
      </c>
      <c r="B359" s="3">
        <v>137500000</v>
      </c>
      <c r="C359" s="3">
        <v>0</v>
      </c>
      <c r="D359" s="3">
        <v>0</v>
      </c>
      <c r="E359" s="3">
        <v>0</v>
      </c>
      <c r="F359" s="63">
        <v>0</v>
      </c>
      <c r="G359" s="62">
        <v>137500000</v>
      </c>
      <c r="H359" s="63">
        <v>100</v>
      </c>
    </row>
    <row r="360" spans="1:8" x14ac:dyDescent="0.3">
      <c r="A360" s="68" t="s">
        <v>5878</v>
      </c>
      <c r="B360" s="3">
        <v>137500000</v>
      </c>
      <c r="C360" s="3">
        <v>0</v>
      </c>
      <c r="D360" s="3">
        <v>0</v>
      </c>
      <c r="E360" s="3">
        <v>0</v>
      </c>
      <c r="F360" s="63">
        <v>0</v>
      </c>
      <c r="G360" s="62">
        <v>137500000</v>
      </c>
      <c r="H360" s="63">
        <v>100</v>
      </c>
    </row>
    <row r="361" spans="1:8" x14ac:dyDescent="0.3">
      <c r="A361" s="66" t="s">
        <v>1275</v>
      </c>
      <c r="B361" s="70">
        <v>165187000</v>
      </c>
      <c r="C361" s="70">
        <v>0</v>
      </c>
      <c r="D361" s="70">
        <v>0</v>
      </c>
      <c r="E361" s="70">
        <v>0</v>
      </c>
      <c r="F361" s="71">
        <v>0</v>
      </c>
      <c r="G361" s="69">
        <v>165187000</v>
      </c>
      <c r="H361" s="71">
        <v>100</v>
      </c>
    </row>
    <row r="362" spans="1:8" x14ac:dyDescent="0.3">
      <c r="A362" s="67" t="s">
        <v>732</v>
      </c>
      <c r="B362" s="3">
        <v>29250000</v>
      </c>
      <c r="C362" s="3">
        <v>0</v>
      </c>
      <c r="D362" s="3">
        <v>0</v>
      </c>
      <c r="E362" s="3">
        <v>0</v>
      </c>
      <c r="F362" s="63">
        <v>0</v>
      </c>
      <c r="G362" s="62">
        <v>29250000</v>
      </c>
      <c r="H362" s="63">
        <v>100</v>
      </c>
    </row>
    <row r="363" spans="1:8" x14ac:dyDescent="0.3">
      <c r="A363" s="68" t="s">
        <v>5336</v>
      </c>
      <c r="B363" s="3">
        <v>5250000</v>
      </c>
      <c r="C363" s="3">
        <v>0</v>
      </c>
      <c r="D363" s="3">
        <v>0</v>
      </c>
      <c r="E363" s="3">
        <v>0</v>
      </c>
      <c r="F363" s="63">
        <v>0</v>
      </c>
      <c r="G363" s="62">
        <v>5250000</v>
      </c>
      <c r="H363" s="63">
        <v>100</v>
      </c>
    </row>
    <row r="364" spans="1:8" x14ac:dyDescent="0.3">
      <c r="A364" s="68" t="s">
        <v>5337</v>
      </c>
      <c r="B364" s="3">
        <v>9000000</v>
      </c>
      <c r="C364" s="3">
        <v>0</v>
      </c>
      <c r="D364" s="3">
        <v>0</v>
      </c>
      <c r="E364" s="3">
        <v>0</v>
      </c>
      <c r="F364" s="63">
        <v>0</v>
      </c>
      <c r="G364" s="62">
        <v>9000000</v>
      </c>
      <c r="H364" s="63">
        <v>100</v>
      </c>
    </row>
    <row r="365" spans="1:8" x14ac:dyDescent="0.3">
      <c r="A365" s="68" t="s">
        <v>5326</v>
      </c>
      <c r="B365" s="3">
        <v>9000000</v>
      </c>
      <c r="C365" s="3">
        <v>0</v>
      </c>
      <c r="D365" s="3">
        <v>0</v>
      </c>
      <c r="E365" s="3">
        <v>0</v>
      </c>
      <c r="F365" s="63">
        <v>0</v>
      </c>
      <c r="G365" s="62">
        <v>9000000</v>
      </c>
      <c r="H365" s="63">
        <v>100</v>
      </c>
    </row>
    <row r="366" spans="1:8" x14ac:dyDescent="0.3">
      <c r="A366" s="68" t="s">
        <v>5338</v>
      </c>
      <c r="B366" s="3">
        <v>6000000</v>
      </c>
      <c r="C366" s="3">
        <v>0</v>
      </c>
      <c r="D366" s="3">
        <v>0</v>
      </c>
      <c r="E366" s="3">
        <v>0</v>
      </c>
      <c r="F366" s="63">
        <v>0</v>
      </c>
      <c r="G366" s="62">
        <v>6000000</v>
      </c>
      <c r="H366" s="63">
        <v>100</v>
      </c>
    </row>
    <row r="367" spans="1:8" x14ac:dyDescent="0.3">
      <c r="A367" s="67" t="s">
        <v>735</v>
      </c>
      <c r="B367" s="3">
        <v>135937000</v>
      </c>
      <c r="C367" s="3">
        <v>0</v>
      </c>
      <c r="D367" s="3">
        <v>0</v>
      </c>
      <c r="E367" s="3">
        <v>0</v>
      </c>
      <c r="F367" s="63">
        <v>0</v>
      </c>
      <c r="G367" s="62">
        <v>135937000</v>
      </c>
      <c r="H367" s="63">
        <v>100</v>
      </c>
    </row>
    <row r="368" spans="1:8" x14ac:dyDescent="0.3">
      <c r="A368" s="68" t="s">
        <v>5879</v>
      </c>
      <c r="B368" s="3">
        <v>135937000</v>
      </c>
      <c r="C368" s="3">
        <v>0</v>
      </c>
      <c r="D368" s="3">
        <v>0</v>
      </c>
      <c r="E368" s="3">
        <v>0</v>
      </c>
      <c r="F368" s="63">
        <v>0</v>
      </c>
      <c r="G368" s="62">
        <v>135937000</v>
      </c>
      <c r="H368" s="63">
        <v>100</v>
      </c>
    </row>
    <row r="369" spans="1:8" x14ac:dyDescent="0.3">
      <c r="A369" s="66" t="s">
        <v>1276</v>
      </c>
      <c r="B369" s="70">
        <v>420700000</v>
      </c>
      <c r="C369" s="70">
        <v>0</v>
      </c>
      <c r="D369" s="70">
        <v>0</v>
      </c>
      <c r="E369" s="70">
        <v>0</v>
      </c>
      <c r="F369" s="71">
        <v>0</v>
      </c>
      <c r="G369" s="69">
        <v>420700000</v>
      </c>
      <c r="H369" s="71">
        <v>100</v>
      </c>
    </row>
    <row r="370" spans="1:8" x14ac:dyDescent="0.3">
      <c r="A370" s="67" t="s">
        <v>732</v>
      </c>
      <c r="B370" s="3">
        <v>42900000</v>
      </c>
      <c r="C370" s="3">
        <v>0</v>
      </c>
      <c r="D370" s="3">
        <v>0</v>
      </c>
      <c r="E370" s="3">
        <v>0</v>
      </c>
      <c r="F370" s="63">
        <v>0</v>
      </c>
      <c r="G370" s="62">
        <v>42900000</v>
      </c>
      <c r="H370" s="63">
        <v>100</v>
      </c>
    </row>
    <row r="371" spans="1:8" x14ac:dyDescent="0.3">
      <c r="A371" s="68" t="s">
        <v>5336</v>
      </c>
      <c r="B371" s="3">
        <v>7500000</v>
      </c>
      <c r="C371" s="3">
        <v>0</v>
      </c>
      <c r="D371" s="3">
        <v>0</v>
      </c>
      <c r="E371" s="3">
        <v>0</v>
      </c>
      <c r="F371" s="63">
        <v>0</v>
      </c>
      <c r="G371" s="62">
        <v>7500000</v>
      </c>
      <c r="H371" s="63">
        <v>100</v>
      </c>
    </row>
    <row r="372" spans="1:8" x14ac:dyDescent="0.3">
      <c r="A372" s="68" t="s">
        <v>5337</v>
      </c>
      <c r="B372" s="3">
        <v>3000000</v>
      </c>
      <c r="C372" s="3">
        <v>0</v>
      </c>
      <c r="D372" s="3">
        <v>0</v>
      </c>
      <c r="E372" s="3">
        <v>0</v>
      </c>
      <c r="F372" s="63">
        <v>0</v>
      </c>
      <c r="G372" s="62">
        <v>3000000</v>
      </c>
      <c r="H372" s="63">
        <v>100</v>
      </c>
    </row>
    <row r="373" spans="1:8" x14ac:dyDescent="0.3">
      <c r="A373" s="68" t="s">
        <v>5326</v>
      </c>
      <c r="B373" s="3">
        <v>3000000</v>
      </c>
      <c r="C373" s="3">
        <v>0</v>
      </c>
      <c r="D373" s="3">
        <v>0</v>
      </c>
      <c r="E373" s="3">
        <v>0</v>
      </c>
      <c r="F373" s="63">
        <v>0</v>
      </c>
      <c r="G373" s="62">
        <v>3000000</v>
      </c>
      <c r="H373" s="63">
        <v>100</v>
      </c>
    </row>
    <row r="374" spans="1:8" x14ac:dyDescent="0.3">
      <c r="A374" s="68" t="s">
        <v>5338</v>
      </c>
      <c r="B374" s="3">
        <v>2000000</v>
      </c>
      <c r="C374" s="3">
        <v>0</v>
      </c>
      <c r="D374" s="3">
        <v>0</v>
      </c>
      <c r="E374" s="3">
        <v>0</v>
      </c>
      <c r="F374" s="63">
        <v>0</v>
      </c>
      <c r="G374" s="62">
        <v>2000000</v>
      </c>
      <c r="H374" s="63">
        <v>100</v>
      </c>
    </row>
    <row r="375" spans="1:8" x14ac:dyDescent="0.3">
      <c r="A375" s="68" t="s">
        <v>5880</v>
      </c>
      <c r="B375" s="3">
        <v>5000000</v>
      </c>
      <c r="C375" s="3">
        <v>0</v>
      </c>
      <c r="D375" s="3">
        <v>0</v>
      </c>
      <c r="E375" s="3">
        <v>0</v>
      </c>
      <c r="F375" s="63">
        <v>0</v>
      </c>
      <c r="G375" s="62">
        <v>5000000</v>
      </c>
      <c r="H375" s="63">
        <v>100</v>
      </c>
    </row>
    <row r="376" spans="1:8" x14ac:dyDescent="0.3">
      <c r="A376" s="68" t="s">
        <v>5881</v>
      </c>
      <c r="B376" s="3">
        <v>22400000</v>
      </c>
      <c r="C376" s="3">
        <v>0</v>
      </c>
      <c r="D376" s="3">
        <v>0</v>
      </c>
      <c r="E376" s="3">
        <v>0</v>
      </c>
      <c r="F376" s="63">
        <v>0</v>
      </c>
      <c r="G376" s="62">
        <v>22400000</v>
      </c>
      <c r="H376" s="63">
        <v>100</v>
      </c>
    </row>
    <row r="377" spans="1:8" x14ac:dyDescent="0.3">
      <c r="A377" s="67" t="s">
        <v>734</v>
      </c>
      <c r="B377" s="3">
        <v>16000000</v>
      </c>
      <c r="C377" s="3">
        <v>0</v>
      </c>
      <c r="D377" s="3">
        <v>0</v>
      </c>
      <c r="E377" s="3">
        <v>0</v>
      </c>
      <c r="F377" s="63">
        <v>0</v>
      </c>
      <c r="G377" s="62">
        <v>16000000</v>
      </c>
      <c r="H377" s="63">
        <v>100</v>
      </c>
    </row>
    <row r="378" spans="1:8" x14ac:dyDescent="0.3">
      <c r="A378" s="68" t="s">
        <v>5339</v>
      </c>
      <c r="B378" s="3">
        <v>16000000</v>
      </c>
      <c r="C378" s="3">
        <v>0</v>
      </c>
      <c r="D378" s="3">
        <v>0</v>
      </c>
      <c r="E378" s="3">
        <v>0</v>
      </c>
      <c r="F378" s="63">
        <v>0</v>
      </c>
      <c r="G378" s="62">
        <v>16000000</v>
      </c>
      <c r="H378" s="63">
        <v>100</v>
      </c>
    </row>
    <row r="379" spans="1:8" x14ac:dyDescent="0.3">
      <c r="A379" s="67" t="s">
        <v>735</v>
      </c>
      <c r="B379" s="3">
        <v>15000000</v>
      </c>
      <c r="C379" s="3">
        <v>0</v>
      </c>
      <c r="D379" s="3">
        <v>0</v>
      </c>
      <c r="E379" s="3">
        <v>0</v>
      </c>
      <c r="F379" s="63">
        <v>0</v>
      </c>
      <c r="G379" s="62">
        <v>15000000</v>
      </c>
      <c r="H379" s="63">
        <v>100</v>
      </c>
    </row>
    <row r="380" spans="1:8" x14ac:dyDescent="0.3">
      <c r="A380" s="68" t="s">
        <v>5882</v>
      </c>
      <c r="B380" s="3">
        <v>15000000</v>
      </c>
      <c r="C380" s="3">
        <v>0</v>
      </c>
      <c r="D380" s="3">
        <v>0</v>
      </c>
      <c r="E380" s="3">
        <v>0</v>
      </c>
      <c r="F380" s="63">
        <v>0</v>
      </c>
      <c r="G380" s="62">
        <v>15000000</v>
      </c>
      <c r="H380" s="63">
        <v>100</v>
      </c>
    </row>
    <row r="381" spans="1:8" x14ac:dyDescent="0.3">
      <c r="A381" s="67" t="s">
        <v>892</v>
      </c>
      <c r="B381" s="3">
        <v>346800000</v>
      </c>
      <c r="C381" s="3">
        <v>0</v>
      </c>
      <c r="D381" s="3">
        <v>0</v>
      </c>
      <c r="E381" s="3">
        <v>0</v>
      </c>
      <c r="F381" s="63">
        <v>0</v>
      </c>
      <c r="G381" s="62">
        <v>346800000</v>
      </c>
      <c r="H381" s="63">
        <v>100</v>
      </c>
    </row>
    <row r="382" spans="1:8" x14ac:dyDescent="0.3">
      <c r="A382" s="68" t="s">
        <v>5883</v>
      </c>
      <c r="B382" s="3">
        <v>132000000</v>
      </c>
      <c r="C382" s="3">
        <v>0</v>
      </c>
      <c r="D382" s="3">
        <v>0</v>
      </c>
      <c r="E382" s="3">
        <v>0</v>
      </c>
      <c r="F382" s="63">
        <v>0</v>
      </c>
      <c r="G382" s="62">
        <v>132000000</v>
      </c>
      <c r="H382" s="63">
        <v>100</v>
      </c>
    </row>
    <row r="383" spans="1:8" x14ac:dyDescent="0.3">
      <c r="A383" s="68" t="s">
        <v>5884</v>
      </c>
      <c r="B383" s="3">
        <v>34800000</v>
      </c>
      <c r="C383" s="3">
        <v>0</v>
      </c>
      <c r="D383" s="3">
        <v>0</v>
      </c>
      <c r="E383" s="3">
        <v>0</v>
      </c>
      <c r="F383" s="63">
        <v>0</v>
      </c>
      <c r="G383" s="62">
        <v>34800000</v>
      </c>
      <c r="H383" s="63">
        <v>100</v>
      </c>
    </row>
    <row r="384" spans="1:8" x14ac:dyDescent="0.3">
      <c r="A384" s="68" t="s">
        <v>5885</v>
      </c>
      <c r="B384" s="3">
        <v>180000000</v>
      </c>
      <c r="C384" s="3">
        <v>0</v>
      </c>
      <c r="D384" s="3">
        <v>0</v>
      </c>
      <c r="E384" s="3">
        <v>0</v>
      </c>
      <c r="F384" s="63">
        <v>0</v>
      </c>
      <c r="G384" s="62">
        <v>180000000</v>
      </c>
      <c r="H384" s="63">
        <v>100</v>
      </c>
    </row>
    <row r="385" spans="1:8" x14ac:dyDescent="0.3">
      <c r="A385" s="82" t="s">
        <v>786</v>
      </c>
      <c r="B385" s="90">
        <v>773732000</v>
      </c>
      <c r="C385" s="90">
        <v>0</v>
      </c>
      <c r="D385" s="90">
        <v>11070682</v>
      </c>
      <c r="E385" s="90">
        <v>11070682</v>
      </c>
      <c r="F385" s="91">
        <v>1.4308160965295478</v>
      </c>
      <c r="G385" s="108">
        <v>762661318</v>
      </c>
      <c r="H385" s="91">
        <v>98.569183903470446</v>
      </c>
    </row>
    <row r="386" spans="1:8" x14ac:dyDescent="0.3">
      <c r="A386" s="65" t="s">
        <v>785</v>
      </c>
      <c r="B386" s="92">
        <v>669421000</v>
      </c>
      <c r="C386" s="92">
        <v>0</v>
      </c>
      <c r="D386" s="92">
        <v>373682</v>
      </c>
      <c r="E386" s="92">
        <v>373682</v>
      </c>
      <c r="F386" s="93">
        <v>5.5821672758996209E-2</v>
      </c>
      <c r="G386" s="109">
        <v>669047318</v>
      </c>
      <c r="H386" s="93">
        <v>99.944178327241005</v>
      </c>
    </row>
    <row r="387" spans="1:8" x14ac:dyDescent="0.3">
      <c r="A387" s="66" t="s">
        <v>1284</v>
      </c>
      <c r="B387" s="70">
        <v>150075000</v>
      </c>
      <c r="C387" s="70">
        <v>0</v>
      </c>
      <c r="D387" s="70">
        <v>373682</v>
      </c>
      <c r="E387" s="70">
        <v>373682</v>
      </c>
      <c r="F387" s="71">
        <v>0.2489968349158754</v>
      </c>
      <c r="G387" s="69">
        <v>149701318</v>
      </c>
      <c r="H387" s="71">
        <v>99.751003165084128</v>
      </c>
    </row>
    <row r="388" spans="1:8" x14ac:dyDescent="0.3">
      <c r="A388" s="67" t="s">
        <v>732</v>
      </c>
      <c r="B388" s="3">
        <v>40000000</v>
      </c>
      <c r="C388" s="3">
        <v>0</v>
      </c>
      <c r="D388" s="3">
        <v>0</v>
      </c>
      <c r="E388" s="3">
        <v>0</v>
      </c>
      <c r="F388" s="63">
        <v>0</v>
      </c>
      <c r="G388" s="62">
        <v>40000000</v>
      </c>
      <c r="H388" s="63">
        <v>100</v>
      </c>
    </row>
    <row r="389" spans="1:8" x14ac:dyDescent="0.3">
      <c r="A389" s="68" t="s">
        <v>5336</v>
      </c>
      <c r="B389" s="3">
        <v>21000000</v>
      </c>
      <c r="C389" s="3">
        <v>0</v>
      </c>
      <c r="D389" s="3">
        <v>0</v>
      </c>
      <c r="E389" s="3">
        <v>0</v>
      </c>
      <c r="F389" s="63">
        <v>0</v>
      </c>
      <c r="G389" s="62">
        <v>21000000</v>
      </c>
      <c r="H389" s="63">
        <v>100</v>
      </c>
    </row>
    <row r="390" spans="1:8" x14ac:dyDescent="0.3">
      <c r="A390" s="68" t="s">
        <v>5337</v>
      </c>
      <c r="B390" s="3">
        <v>6000000</v>
      </c>
      <c r="C390" s="3">
        <v>0</v>
      </c>
      <c r="D390" s="3">
        <v>0</v>
      </c>
      <c r="E390" s="3">
        <v>0</v>
      </c>
      <c r="F390" s="63">
        <v>0</v>
      </c>
      <c r="G390" s="62">
        <v>6000000</v>
      </c>
      <c r="H390" s="63">
        <v>100</v>
      </c>
    </row>
    <row r="391" spans="1:8" x14ac:dyDescent="0.3">
      <c r="A391" s="68" t="s">
        <v>5326</v>
      </c>
      <c r="B391" s="3">
        <v>6000000</v>
      </c>
      <c r="C391" s="3">
        <v>0</v>
      </c>
      <c r="D391" s="3">
        <v>0</v>
      </c>
      <c r="E391" s="3">
        <v>0</v>
      </c>
      <c r="F391" s="63">
        <v>0</v>
      </c>
      <c r="G391" s="62">
        <v>6000000</v>
      </c>
      <c r="H391" s="63">
        <v>100</v>
      </c>
    </row>
    <row r="392" spans="1:8" x14ac:dyDescent="0.3">
      <c r="A392" s="68" t="s">
        <v>5338</v>
      </c>
      <c r="B392" s="3">
        <v>4000000</v>
      </c>
      <c r="C392" s="3">
        <v>0</v>
      </c>
      <c r="D392" s="3">
        <v>0</v>
      </c>
      <c r="E392" s="3">
        <v>0</v>
      </c>
      <c r="F392" s="63">
        <v>0</v>
      </c>
      <c r="G392" s="62">
        <v>4000000</v>
      </c>
      <c r="H392" s="63">
        <v>100</v>
      </c>
    </row>
    <row r="393" spans="1:8" x14ac:dyDescent="0.3">
      <c r="A393" s="68" t="s">
        <v>5874</v>
      </c>
      <c r="B393" s="3">
        <v>3000000</v>
      </c>
      <c r="C393" s="3">
        <v>0</v>
      </c>
      <c r="D393" s="3">
        <v>0</v>
      </c>
      <c r="E393" s="3">
        <v>0</v>
      </c>
      <c r="F393" s="63">
        <v>0</v>
      </c>
      <c r="G393" s="62">
        <v>3000000</v>
      </c>
      <c r="H393" s="63">
        <v>100</v>
      </c>
    </row>
    <row r="394" spans="1:8" x14ac:dyDescent="0.3">
      <c r="A394" s="67" t="s">
        <v>744</v>
      </c>
      <c r="B394" s="3">
        <v>1000000</v>
      </c>
      <c r="C394" s="3">
        <v>0</v>
      </c>
      <c r="D394" s="3">
        <v>373682</v>
      </c>
      <c r="E394" s="3">
        <v>373682</v>
      </c>
      <c r="F394" s="63">
        <v>37.368200000000002</v>
      </c>
      <c r="G394" s="62">
        <v>626318</v>
      </c>
      <c r="H394" s="63">
        <v>62.631800000000005</v>
      </c>
    </row>
    <row r="395" spans="1:8" x14ac:dyDescent="0.3">
      <c r="A395" s="68" t="s">
        <v>5951</v>
      </c>
      <c r="B395" s="3">
        <v>1000000</v>
      </c>
      <c r="C395" s="3">
        <v>0</v>
      </c>
      <c r="D395" s="3">
        <v>373682</v>
      </c>
      <c r="E395" s="3">
        <v>373682</v>
      </c>
      <c r="F395" s="63">
        <v>37.368200000000002</v>
      </c>
      <c r="G395" s="62">
        <v>626318</v>
      </c>
      <c r="H395" s="63">
        <v>62.631800000000005</v>
      </c>
    </row>
    <row r="396" spans="1:8" x14ac:dyDescent="0.3">
      <c r="A396" s="67" t="s">
        <v>735</v>
      </c>
      <c r="B396" s="3">
        <v>109075000</v>
      </c>
      <c r="C396" s="3">
        <v>0</v>
      </c>
      <c r="D396" s="3">
        <v>0</v>
      </c>
      <c r="E396" s="3">
        <v>0</v>
      </c>
      <c r="F396" s="63">
        <v>0</v>
      </c>
      <c r="G396" s="62">
        <v>109075000</v>
      </c>
      <c r="H396" s="63">
        <v>100</v>
      </c>
    </row>
    <row r="397" spans="1:8" x14ac:dyDescent="0.3">
      <c r="A397" s="68" t="s">
        <v>5952</v>
      </c>
      <c r="B397" s="3">
        <v>109075000</v>
      </c>
      <c r="C397" s="3">
        <v>0</v>
      </c>
      <c r="D397" s="3">
        <v>0</v>
      </c>
      <c r="E397" s="3">
        <v>0</v>
      </c>
      <c r="F397" s="63">
        <v>0</v>
      </c>
      <c r="G397" s="62">
        <v>109075000</v>
      </c>
      <c r="H397" s="63">
        <v>100</v>
      </c>
    </row>
    <row r="398" spans="1:8" x14ac:dyDescent="0.3">
      <c r="A398" s="66" t="s">
        <v>1285</v>
      </c>
      <c r="B398" s="70">
        <v>188806000</v>
      </c>
      <c r="C398" s="70">
        <v>0</v>
      </c>
      <c r="D398" s="70">
        <v>0</v>
      </c>
      <c r="E398" s="70">
        <v>0</v>
      </c>
      <c r="F398" s="71">
        <v>0</v>
      </c>
      <c r="G398" s="69">
        <v>188806000</v>
      </c>
      <c r="H398" s="71">
        <v>100</v>
      </c>
    </row>
    <row r="399" spans="1:8" x14ac:dyDescent="0.3">
      <c r="A399" s="67" t="s">
        <v>732</v>
      </c>
      <c r="B399" s="3">
        <v>33500000</v>
      </c>
      <c r="C399" s="3">
        <v>0</v>
      </c>
      <c r="D399" s="3">
        <v>0</v>
      </c>
      <c r="E399" s="3">
        <v>0</v>
      </c>
      <c r="F399" s="63">
        <v>0</v>
      </c>
      <c r="G399" s="62">
        <v>33500000</v>
      </c>
      <c r="H399" s="63">
        <v>100</v>
      </c>
    </row>
    <row r="400" spans="1:8" x14ac:dyDescent="0.3">
      <c r="A400" s="68" t="s">
        <v>5336</v>
      </c>
      <c r="B400" s="3">
        <v>13500000</v>
      </c>
      <c r="C400" s="3">
        <v>0</v>
      </c>
      <c r="D400" s="3">
        <v>0</v>
      </c>
      <c r="E400" s="3">
        <v>0</v>
      </c>
      <c r="F400" s="63">
        <v>0</v>
      </c>
      <c r="G400" s="62">
        <v>13500000</v>
      </c>
      <c r="H400" s="63">
        <v>100</v>
      </c>
    </row>
    <row r="401" spans="1:8" x14ac:dyDescent="0.3">
      <c r="A401" s="68" t="s">
        <v>5337</v>
      </c>
      <c r="B401" s="3">
        <v>6000000</v>
      </c>
      <c r="C401" s="3">
        <v>0</v>
      </c>
      <c r="D401" s="3">
        <v>0</v>
      </c>
      <c r="E401" s="3">
        <v>0</v>
      </c>
      <c r="F401" s="63">
        <v>0</v>
      </c>
      <c r="G401" s="62">
        <v>6000000</v>
      </c>
      <c r="H401" s="63">
        <v>100</v>
      </c>
    </row>
    <row r="402" spans="1:8" x14ac:dyDescent="0.3">
      <c r="A402" s="68" t="s">
        <v>5326</v>
      </c>
      <c r="B402" s="3">
        <v>6000000</v>
      </c>
      <c r="C402" s="3">
        <v>0</v>
      </c>
      <c r="D402" s="3">
        <v>0</v>
      </c>
      <c r="E402" s="3">
        <v>0</v>
      </c>
      <c r="F402" s="63">
        <v>0</v>
      </c>
      <c r="G402" s="62">
        <v>6000000</v>
      </c>
      <c r="H402" s="63">
        <v>100</v>
      </c>
    </row>
    <row r="403" spans="1:8" x14ac:dyDescent="0.3">
      <c r="A403" s="68" t="s">
        <v>5338</v>
      </c>
      <c r="B403" s="3">
        <v>4000000</v>
      </c>
      <c r="C403" s="3">
        <v>0</v>
      </c>
      <c r="D403" s="3">
        <v>0</v>
      </c>
      <c r="E403" s="3">
        <v>0</v>
      </c>
      <c r="F403" s="63">
        <v>0</v>
      </c>
      <c r="G403" s="62">
        <v>4000000</v>
      </c>
      <c r="H403" s="63">
        <v>100</v>
      </c>
    </row>
    <row r="404" spans="1:8" x14ac:dyDescent="0.3">
      <c r="A404" s="68" t="s">
        <v>5953</v>
      </c>
      <c r="B404" s="3">
        <v>4000000</v>
      </c>
      <c r="C404" s="3">
        <v>0</v>
      </c>
      <c r="D404" s="3">
        <v>0</v>
      </c>
      <c r="E404" s="3">
        <v>0</v>
      </c>
      <c r="F404" s="63">
        <v>0</v>
      </c>
      <c r="G404" s="62">
        <v>4000000</v>
      </c>
      <c r="H404" s="63">
        <v>100</v>
      </c>
    </row>
    <row r="405" spans="1:8" x14ac:dyDescent="0.3">
      <c r="A405" s="67" t="s">
        <v>744</v>
      </c>
      <c r="B405" s="3">
        <v>31000000</v>
      </c>
      <c r="C405" s="3">
        <v>0</v>
      </c>
      <c r="D405" s="3">
        <v>0</v>
      </c>
      <c r="E405" s="3">
        <v>0</v>
      </c>
      <c r="F405" s="63">
        <v>0</v>
      </c>
      <c r="G405" s="62">
        <v>31000000</v>
      </c>
      <c r="H405" s="63">
        <v>100</v>
      </c>
    </row>
    <row r="406" spans="1:8" x14ac:dyDescent="0.3">
      <c r="A406" s="68" t="s">
        <v>5951</v>
      </c>
      <c r="B406" s="3">
        <v>1000000</v>
      </c>
      <c r="C406" s="3">
        <v>0</v>
      </c>
      <c r="D406" s="3">
        <v>0</v>
      </c>
      <c r="E406" s="3">
        <v>0</v>
      </c>
      <c r="F406" s="63">
        <v>0</v>
      </c>
      <c r="G406" s="62">
        <v>1000000</v>
      </c>
      <c r="H406" s="63">
        <v>100</v>
      </c>
    </row>
    <row r="407" spans="1:8" x14ac:dyDescent="0.3">
      <c r="A407" s="68" t="s">
        <v>5954</v>
      </c>
      <c r="B407" s="3">
        <v>30000000</v>
      </c>
      <c r="C407" s="3">
        <v>0</v>
      </c>
      <c r="D407" s="3">
        <v>0</v>
      </c>
      <c r="E407" s="3">
        <v>0</v>
      </c>
      <c r="F407" s="63">
        <v>0</v>
      </c>
      <c r="G407" s="62">
        <v>30000000</v>
      </c>
      <c r="H407" s="63">
        <v>100</v>
      </c>
    </row>
    <row r="408" spans="1:8" x14ac:dyDescent="0.3">
      <c r="A408" s="67" t="s">
        <v>734</v>
      </c>
      <c r="B408" s="3">
        <v>10000000</v>
      </c>
      <c r="C408" s="3">
        <v>0</v>
      </c>
      <c r="D408" s="3">
        <v>0</v>
      </c>
      <c r="E408" s="3">
        <v>0</v>
      </c>
      <c r="F408" s="63">
        <v>0</v>
      </c>
      <c r="G408" s="62">
        <v>10000000</v>
      </c>
      <c r="H408" s="63">
        <v>100</v>
      </c>
    </row>
    <row r="409" spans="1:8" x14ac:dyDescent="0.3">
      <c r="A409" s="68" t="s">
        <v>5339</v>
      </c>
      <c r="B409" s="3">
        <v>10000000</v>
      </c>
      <c r="C409" s="3">
        <v>0</v>
      </c>
      <c r="D409" s="3">
        <v>0</v>
      </c>
      <c r="E409" s="3">
        <v>0</v>
      </c>
      <c r="F409" s="63">
        <v>0</v>
      </c>
      <c r="G409" s="62">
        <v>10000000</v>
      </c>
      <c r="H409" s="63">
        <v>100</v>
      </c>
    </row>
    <row r="410" spans="1:8" x14ac:dyDescent="0.3">
      <c r="A410" s="67" t="s">
        <v>735</v>
      </c>
      <c r="B410" s="3">
        <v>114306000</v>
      </c>
      <c r="C410" s="3">
        <v>0</v>
      </c>
      <c r="D410" s="3">
        <v>0</v>
      </c>
      <c r="E410" s="3">
        <v>0</v>
      </c>
      <c r="F410" s="63">
        <v>0</v>
      </c>
      <c r="G410" s="62">
        <v>114306000</v>
      </c>
      <c r="H410" s="63">
        <v>100</v>
      </c>
    </row>
    <row r="411" spans="1:8" x14ac:dyDescent="0.3">
      <c r="A411" s="68" t="s">
        <v>5955</v>
      </c>
      <c r="B411" s="3">
        <v>114306000</v>
      </c>
      <c r="C411" s="3">
        <v>0</v>
      </c>
      <c r="D411" s="3">
        <v>0</v>
      </c>
      <c r="E411" s="3">
        <v>0</v>
      </c>
      <c r="F411" s="63">
        <v>0</v>
      </c>
      <c r="G411" s="62">
        <v>114306000</v>
      </c>
      <c r="H411" s="63">
        <v>100</v>
      </c>
    </row>
    <row r="412" spans="1:8" x14ac:dyDescent="0.3">
      <c r="A412" s="66" t="s">
        <v>1286</v>
      </c>
      <c r="B412" s="70">
        <v>330540000</v>
      </c>
      <c r="C412" s="70">
        <v>0</v>
      </c>
      <c r="D412" s="70">
        <v>0</v>
      </c>
      <c r="E412" s="70">
        <v>0</v>
      </c>
      <c r="F412" s="71">
        <v>0</v>
      </c>
      <c r="G412" s="69">
        <v>330540000</v>
      </c>
      <c r="H412" s="71">
        <v>100</v>
      </c>
    </row>
    <row r="413" spans="1:8" x14ac:dyDescent="0.3">
      <c r="A413" s="67" t="s">
        <v>732</v>
      </c>
      <c r="B413" s="3">
        <v>46000000</v>
      </c>
      <c r="C413" s="3">
        <v>0</v>
      </c>
      <c r="D413" s="3">
        <v>0</v>
      </c>
      <c r="E413" s="3">
        <v>0</v>
      </c>
      <c r="F413" s="63">
        <v>0</v>
      </c>
      <c r="G413" s="62">
        <v>46000000</v>
      </c>
      <c r="H413" s="63">
        <v>100</v>
      </c>
    </row>
    <row r="414" spans="1:8" x14ac:dyDescent="0.3">
      <c r="A414" s="68" t="s">
        <v>5336</v>
      </c>
      <c r="B414" s="3">
        <v>21000000</v>
      </c>
      <c r="C414" s="3">
        <v>0</v>
      </c>
      <c r="D414" s="3">
        <v>0</v>
      </c>
      <c r="E414" s="3">
        <v>0</v>
      </c>
      <c r="F414" s="63">
        <v>0</v>
      </c>
      <c r="G414" s="62">
        <v>21000000</v>
      </c>
      <c r="H414" s="63">
        <v>100</v>
      </c>
    </row>
    <row r="415" spans="1:8" x14ac:dyDescent="0.3">
      <c r="A415" s="68" t="s">
        <v>5337</v>
      </c>
      <c r="B415" s="3">
        <v>7500000</v>
      </c>
      <c r="C415" s="3">
        <v>0</v>
      </c>
      <c r="D415" s="3">
        <v>0</v>
      </c>
      <c r="E415" s="3">
        <v>0</v>
      </c>
      <c r="F415" s="63">
        <v>0</v>
      </c>
      <c r="G415" s="62">
        <v>7500000</v>
      </c>
      <c r="H415" s="63">
        <v>100</v>
      </c>
    </row>
    <row r="416" spans="1:8" x14ac:dyDescent="0.3">
      <c r="A416" s="68" t="s">
        <v>5326</v>
      </c>
      <c r="B416" s="3">
        <v>6000000</v>
      </c>
      <c r="C416" s="3">
        <v>0</v>
      </c>
      <c r="D416" s="3">
        <v>0</v>
      </c>
      <c r="E416" s="3">
        <v>0</v>
      </c>
      <c r="F416" s="63">
        <v>0</v>
      </c>
      <c r="G416" s="62">
        <v>6000000</v>
      </c>
      <c r="H416" s="63">
        <v>100</v>
      </c>
    </row>
    <row r="417" spans="1:8" x14ac:dyDescent="0.3">
      <c r="A417" s="68" t="s">
        <v>5338</v>
      </c>
      <c r="B417" s="3">
        <v>4000000</v>
      </c>
      <c r="C417" s="3">
        <v>0</v>
      </c>
      <c r="D417" s="3">
        <v>0</v>
      </c>
      <c r="E417" s="3">
        <v>0</v>
      </c>
      <c r="F417" s="63">
        <v>0</v>
      </c>
      <c r="G417" s="62">
        <v>4000000</v>
      </c>
      <c r="H417" s="63">
        <v>100</v>
      </c>
    </row>
    <row r="418" spans="1:8" x14ac:dyDescent="0.3">
      <c r="A418" s="68" t="s">
        <v>5874</v>
      </c>
      <c r="B418" s="3">
        <v>7500000</v>
      </c>
      <c r="C418" s="3">
        <v>0</v>
      </c>
      <c r="D418" s="3">
        <v>0</v>
      </c>
      <c r="E418" s="3">
        <v>0</v>
      </c>
      <c r="F418" s="63">
        <v>0</v>
      </c>
      <c r="G418" s="62">
        <v>7500000</v>
      </c>
      <c r="H418" s="63">
        <v>100</v>
      </c>
    </row>
    <row r="419" spans="1:8" x14ac:dyDescent="0.3">
      <c r="A419" s="67" t="s">
        <v>744</v>
      </c>
      <c r="B419" s="3">
        <v>1000000</v>
      </c>
      <c r="C419" s="3">
        <v>0</v>
      </c>
      <c r="D419" s="3">
        <v>0</v>
      </c>
      <c r="E419" s="3">
        <v>0</v>
      </c>
      <c r="F419" s="63">
        <v>0</v>
      </c>
      <c r="G419" s="62">
        <v>1000000</v>
      </c>
      <c r="H419" s="63">
        <v>100</v>
      </c>
    </row>
    <row r="420" spans="1:8" x14ac:dyDescent="0.3">
      <c r="A420" s="68" t="s">
        <v>5951</v>
      </c>
      <c r="B420" s="3">
        <v>1000000</v>
      </c>
      <c r="C420" s="3">
        <v>0</v>
      </c>
      <c r="D420" s="3">
        <v>0</v>
      </c>
      <c r="E420" s="3">
        <v>0</v>
      </c>
      <c r="F420" s="63">
        <v>0</v>
      </c>
      <c r="G420" s="62">
        <v>1000000</v>
      </c>
      <c r="H420" s="63">
        <v>100</v>
      </c>
    </row>
    <row r="421" spans="1:8" x14ac:dyDescent="0.3">
      <c r="A421" s="67" t="s">
        <v>735</v>
      </c>
      <c r="B421" s="3">
        <v>283540000</v>
      </c>
      <c r="C421" s="3">
        <v>0</v>
      </c>
      <c r="D421" s="3">
        <v>0</v>
      </c>
      <c r="E421" s="3">
        <v>0</v>
      </c>
      <c r="F421" s="63">
        <v>0</v>
      </c>
      <c r="G421" s="62">
        <v>283540000</v>
      </c>
      <c r="H421" s="63">
        <v>100</v>
      </c>
    </row>
    <row r="422" spans="1:8" x14ac:dyDescent="0.3">
      <c r="A422" s="68" t="s">
        <v>5956</v>
      </c>
      <c r="B422" s="3">
        <v>283540000</v>
      </c>
      <c r="C422" s="3">
        <v>0</v>
      </c>
      <c r="D422" s="3">
        <v>0</v>
      </c>
      <c r="E422" s="3">
        <v>0</v>
      </c>
      <c r="F422" s="63">
        <v>0</v>
      </c>
      <c r="G422" s="62">
        <v>283540000</v>
      </c>
      <c r="H422" s="63">
        <v>100</v>
      </c>
    </row>
    <row r="423" spans="1:8" x14ac:dyDescent="0.3">
      <c r="A423" s="65" t="s">
        <v>787</v>
      </c>
      <c r="B423" s="92">
        <v>104311000</v>
      </c>
      <c r="C423" s="92">
        <v>0</v>
      </c>
      <c r="D423" s="92">
        <v>10697000</v>
      </c>
      <c r="E423" s="92">
        <v>10697000</v>
      </c>
      <c r="F423" s="93">
        <v>10.254910795601614</v>
      </c>
      <c r="G423" s="109">
        <v>93614000</v>
      </c>
      <c r="H423" s="93">
        <v>89.745089204398383</v>
      </c>
    </row>
    <row r="424" spans="1:8" x14ac:dyDescent="0.3">
      <c r="A424" s="66" t="s">
        <v>1287</v>
      </c>
      <c r="B424" s="70">
        <v>104311000</v>
      </c>
      <c r="C424" s="70">
        <v>0</v>
      </c>
      <c r="D424" s="70">
        <v>10697000</v>
      </c>
      <c r="E424" s="70">
        <v>10697000</v>
      </c>
      <c r="F424" s="71">
        <v>10.254910795601614</v>
      </c>
      <c r="G424" s="69">
        <v>93614000</v>
      </c>
      <c r="H424" s="71">
        <v>89.745089204398383</v>
      </c>
    </row>
    <row r="425" spans="1:8" x14ac:dyDescent="0.3">
      <c r="A425" s="67" t="s">
        <v>732</v>
      </c>
      <c r="B425" s="3">
        <v>35500000</v>
      </c>
      <c r="C425" s="3">
        <v>0</v>
      </c>
      <c r="D425" s="3">
        <v>1560000</v>
      </c>
      <c r="E425" s="3">
        <v>1560000</v>
      </c>
      <c r="F425" s="63">
        <v>4.394366197183099</v>
      </c>
      <c r="G425" s="62">
        <v>33940000</v>
      </c>
      <c r="H425" s="63">
        <v>95.605633802816897</v>
      </c>
    </row>
    <row r="426" spans="1:8" x14ac:dyDescent="0.3">
      <c r="A426" s="68" t="s">
        <v>5336</v>
      </c>
      <c r="B426" s="3">
        <v>13500000</v>
      </c>
      <c r="C426" s="3">
        <v>0</v>
      </c>
      <c r="D426" s="3">
        <v>1560000</v>
      </c>
      <c r="E426" s="3">
        <v>1560000</v>
      </c>
      <c r="F426" s="63">
        <v>11.555555555555555</v>
      </c>
      <c r="G426" s="62">
        <v>11940000</v>
      </c>
      <c r="H426" s="63">
        <v>88.444444444444443</v>
      </c>
    </row>
    <row r="427" spans="1:8" x14ac:dyDescent="0.3">
      <c r="A427" s="68" t="s">
        <v>5337</v>
      </c>
      <c r="B427" s="3">
        <v>6000000</v>
      </c>
      <c r="C427" s="3">
        <v>0</v>
      </c>
      <c r="D427" s="3">
        <v>0</v>
      </c>
      <c r="E427" s="3">
        <v>0</v>
      </c>
      <c r="F427" s="63">
        <v>0</v>
      </c>
      <c r="G427" s="62">
        <v>6000000</v>
      </c>
      <c r="H427" s="63">
        <v>100</v>
      </c>
    </row>
    <row r="428" spans="1:8" x14ac:dyDescent="0.3">
      <c r="A428" s="68" t="s">
        <v>5326</v>
      </c>
      <c r="B428" s="3">
        <v>6000000</v>
      </c>
      <c r="C428" s="3">
        <v>0</v>
      </c>
      <c r="D428" s="3">
        <v>0</v>
      </c>
      <c r="E428" s="3">
        <v>0</v>
      </c>
      <c r="F428" s="63">
        <v>0</v>
      </c>
      <c r="G428" s="62">
        <v>6000000</v>
      </c>
      <c r="H428" s="63">
        <v>100</v>
      </c>
    </row>
    <row r="429" spans="1:8" x14ac:dyDescent="0.3">
      <c r="A429" s="68" t="s">
        <v>5338</v>
      </c>
      <c r="B429" s="3">
        <v>4000000</v>
      </c>
      <c r="C429" s="3">
        <v>0</v>
      </c>
      <c r="D429" s="3">
        <v>0</v>
      </c>
      <c r="E429" s="3">
        <v>0</v>
      </c>
      <c r="F429" s="63">
        <v>0</v>
      </c>
      <c r="G429" s="62">
        <v>4000000</v>
      </c>
      <c r="H429" s="63">
        <v>100</v>
      </c>
    </row>
    <row r="430" spans="1:8" x14ac:dyDescent="0.3">
      <c r="A430" s="68" t="s">
        <v>5880</v>
      </c>
      <c r="B430" s="3">
        <v>6000000</v>
      </c>
      <c r="C430" s="3">
        <v>0</v>
      </c>
      <c r="D430" s="3">
        <v>0</v>
      </c>
      <c r="E430" s="3">
        <v>0</v>
      </c>
      <c r="F430" s="63">
        <v>0</v>
      </c>
      <c r="G430" s="62">
        <v>6000000</v>
      </c>
      <c r="H430" s="63">
        <v>100</v>
      </c>
    </row>
    <row r="431" spans="1:8" x14ac:dyDescent="0.3">
      <c r="A431" s="67" t="s">
        <v>735</v>
      </c>
      <c r="B431" s="3">
        <v>68811000</v>
      </c>
      <c r="C431" s="3">
        <v>0</v>
      </c>
      <c r="D431" s="3">
        <v>9137000</v>
      </c>
      <c r="E431" s="3">
        <v>9137000</v>
      </c>
      <c r="F431" s="63">
        <v>13.278400255773059</v>
      </c>
      <c r="G431" s="62">
        <v>59674000</v>
      </c>
      <c r="H431" s="63">
        <v>86.721599744226936</v>
      </c>
    </row>
    <row r="432" spans="1:8" x14ac:dyDescent="0.3">
      <c r="A432" s="68" t="s">
        <v>5957</v>
      </c>
      <c r="B432" s="3">
        <v>68811000</v>
      </c>
      <c r="C432" s="3">
        <v>0</v>
      </c>
      <c r="D432" s="3">
        <v>9137000</v>
      </c>
      <c r="E432" s="3">
        <v>9137000</v>
      </c>
      <c r="F432" s="63">
        <v>13.278400255773059</v>
      </c>
      <c r="G432" s="62">
        <v>59674000</v>
      </c>
      <c r="H432" s="63">
        <v>86.721599744226936</v>
      </c>
    </row>
    <row r="433" spans="1:8" x14ac:dyDescent="0.3">
      <c r="A433" s="82" t="s">
        <v>788</v>
      </c>
      <c r="B433" s="90">
        <v>528803000</v>
      </c>
      <c r="C433" s="90">
        <v>0</v>
      </c>
      <c r="D433" s="90">
        <v>21640500</v>
      </c>
      <c r="E433" s="90">
        <v>21640500</v>
      </c>
      <c r="F433" s="91">
        <v>4.0923557544113782</v>
      </c>
      <c r="G433" s="108">
        <v>507162500</v>
      </c>
      <c r="H433" s="91">
        <v>95.907644245588614</v>
      </c>
    </row>
    <row r="434" spans="1:8" x14ac:dyDescent="0.3">
      <c r="A434" s="65" t="s">
        <v>789</v>
      </c>
      <c r="B434" s="92">
        <v>528803000</v>
      </c>
      <c r="C434" s="92">
        <v>0</v>
      </c>
      <c r="D434" s="92">
        <v>21640500</v>
      </c>
      <c r="E434" s="92">
        <v>21640500</v>
      </c>
      <c r="F434" s="93">
        <v>4.0923557544113782</v>
      </c>
      <c r="G434" s="109">
        <v>507162500</v>
      </c>
      <c r="H434" s="93">
        <v>95.907644245588614</v>
      </c>
    </row>
    <row r="435" spans="1:8" x14ac:dyDescent="0.3">
      <c r="A435" s="66" t="s">
        <v>1290</v>
      </c>
      <c r="B435" s="70">
        <v>60878000</v>
      </c>
      <c r="C435" s="70">
        <v>0</v>
      </c>
      <c r="D435" s="70">
        <v>2280000</v>
      </c>
      <c r="E435" s="70">
        <v>2280000</v>
      </c>
      <c r="F435" s="71">
        <v>3.7451953086500871</v>
      </c>
      <c r="G435" s="69">
        <v>58598000</v>
      </c>
      <c r="H435" s="71">
        <v>96.254804691349918</v>
      </c>
    </row>
    <row r="436" spans="1:8" x14ac:dyDescent="0.3">
      <c r="A436" s="67" t="s">
        <v>732</v>
      </c>
      <c r="B436" s="3">
        <v>19750000</v>
      </c>
      <c r="C436" s="3">
        <v>0</v>
      </c>
      <c r="D436" s="3">
        <v>0</v>
      </c>
      <c r="E436" s="3">
        <v>0</v>
      </c>
      <c r="F436" s="63">
        <v>0</v>
      </c>
      <c r="G436" s="62">
        <v>19750000</v>
      </c>
      <c r="H436" s="63">
        <v>100</v>
      </c>
    </row>
    <row r="437" spans="1:8" x14ac:dyDescent="0.3">
      <c r="A437" s="68" t="s">
        <v>5336</v>
      </c>
      <c r="B437" s="3">
        <v>3750000</v>
      </c>
      <c r="C437" s="3">
        <v>0</v>
      </c>
      <c r="D437" s="3">
        <v>0</v>
      </c>
      <c r="E437" s="3">
        <v>0</v>
      </c>
      <c r="F437" s="63">
        <v>0</v>
      </c>
      <c r="G437" s="62">
        <v>3750000</v>
      </c>
      <c r="H437" s="63">
        <v>100</v>
      </c>
    </row>
    <row r="438" spans="1:8" x14ac:dyDescent="0.3">
      <c r="A438" s="68" t="s">
        <v>5337</v>
      </c>
      <c r="B438" s="3">
        <v>6000000</v>
      </c>
      <c r="C438" s="3">
        <v>0</v>
      </c>
      <c r="D438" s="3">
        <v>0</v>
      </c>
      <c r="E438" s="3">
        <v>0</v>
      </c>
      <c r="F438" s="63">
        <v>0</v>
      </c>
      <c r="G438" s="62">
        <v>6000000</v>
      </c>
      <c r="H438" s="63">
        <v>100</v>
      </c>
    </row>
    <row r="439" spans="1:8" x14ac:dyDescent="0.3">
      <c r="A439" s="68" t="s">
        <v>5326</v>
      </c>
      <c r="B439" s="3">
        <v>6000000</v>
      </c>
      <c r="C439" s="3">
        <v>0</v>
      </c>
      <c r="D439" s="3">
        <v>0</v>
      </c>
      <c r="E439" s="3">
        <v>0</v>
      </c>
      <c r="F439" s="63">
        <v>0</v>
      </c>
      <c r="G439" s="62">
        <v>6000000</v>
      </c>
      <c r="H439" s="63">
        <v>100</v>
      </c>
    </row>
    <row r="440" spans="1:8" x14ac:dyDescent="0.3">
      <c r="A440" s="68" t="s">
        <v>5338</v>
      </c>
      <c r="B440" s="3">
        <v>4000000</v>
      </c>
      <c r="C440" s="3">
        <v>0</v>
      </c>
      <c r="D440" s="3">
        <v>0</v>
      </c>
      <c r="E440" s="3">
        <v>0</v>
      </c>
      <c r="F440" s="63">
        <v>0</v>
      </c>
      <c r="G440" s="62">
        <v>4000000</v>
      </c>
      <c r="H440" s="63">
        <v>100</v>
      </c>
    </row>
    <row r="441" spans="1:8" x14ac:dyDescent="0.3">
      <c r="A441" s="67" t="s">
        <v>735</v>
      </c>
      <c r="B441" s="3">
        <v>37528000</v>
      </c>
      <c r="C441" s="3">
        <v>0</v>
      </c>
      <c r="D441" s="3">
        <v>2280000</v>
      </c>
      <c r="E441" s="3">
        <v>2280000</v>
      </c>
      <c r="F441" s="63">
        <v>6.0754636538051594</v>
      </c>
      <c r="G441" s="62">
        <v>35248000</v>
      </c>
      <c r="H441" s="63">
        <v>93.924536346194841</v>
      </c>
    </row>
    <row r="442" spans="1:8" x14ac:dyDescent="0.3">
      <c r="A442" s="68" t="s">
        <v>6011</v>
      </c>
      <c r="B442" s="3">
        <v>37528000</v>
      </c>
      <c r="C442" s="3">
        <v>0</v>
      </c>
      <c r="D442" s="3">
        <v>2280000</v>
      </c>
      <c r="E442" s="3">
        <v>2280000</v>
      </c>
      <c r="F442" s="63">
        <v>6.0754636538051594</v>
      </c>
      <c r="G442" s="62">
        <v>35248000</v>
      </c>
      <c r="H442" s="63">
        <v>93.924536346194841</v>
      </c>
    </row>
    <row r="443" spans="1:8" x14ac:dyDescent="0.3">
      <c r="A443" s="67" t="s">
        <v>105</v>
      </c>
      <c r="B443" s="3">
        <v>3600000</v>
      </c>
      <c r="C443" s="3">
        <v>0</v>
      </c>
      <c r="D443" s="3">
        <v>0</v>
      </c>
      <c r="E443" s="3">
        <v>0</v>
      </c>
      <c r="F443" s="63">
        <v>0</v>
      </c>
      <c r="G443" s="62">
        <v>3600000</v>
      </c>
      <c r="H443" s="63">
        <v>100</v>
      </c>
    </row>
    <row r="444" spans="1:8" x14ac:dyDescent="0.3">
      <c r="A444" s="68" t="s">
        <v>5278</v>
      </c>
      <c r="B444" s="3">
        <v>3600000</v>
      </c>
      <c r="C444" s="3">
        <v>0</v>
      </c>
      <c r="D444" s="3">
        <v>0</v>
      </c>
      <c r="E444" s="3">
        <v>0</v>
      </c>
      <c r="F444" s="63">
        <v>0</v>
      </c>
      <c r="G444" s="62">
        <v>3600000</v>
      </c>
      <c r="H444" s="63">
        <v>100</v>
      </c>
    </row>
    <row r="445" spans="1:8" x14ac:dyDescent="0.3">
      <c r="A445" s="66" t="s">
        <v>1291</v>
      </c>
      <c r="B445" s="70">
        <v>52320000</v>
      </c>
      <c r="C445" s="70">
        <v>0</v>
      </c>
      <c r="D445" s="70">
        <v>4000000</v>
      </c>
      <c r="E445" s="70">
        <v>4000000</v>
      </c>
      <c r="F445" s="71">
        <v>7.6452599388379197</v>
      </c>
      <c r="G445" s="69">
        <v>48320000</v>
      </c>
      <c r="H445" s="71">
        <v>92.354740061162076</v>
      </c>
    </row>
    <row r="446" spans="1:8" x14ac:dyDescent="0.3">
      <c r="A446" s="67" t="s">
        <v>732</v>
      </c>
      <c r="B446" s="3">
        <v>19000000</v>
      </c>
      <c r="C446" s="3">
        <v>0</v>
      </c>
      <c r="D446" s="3">
        <v>4000000</v>
      </c>
      <c r="E446" s="3">
        <v>4000000</v>
      </c>
      <c r="F446" s="63">
        <v>21.052631578947366</v>
      </c>
      <c r="G446" s="62">
        <v>15000000</v>
      </c>
      <c r="H446" s="63">
        <v>78.94736842105263</v>
      </c>
    </row>
    <row r="447" spans="1:8" x14ac:dyDescent="0.3">
      <c r="A447" s="68" t="s">
        <v>5336</v>
      </c>
      <c r="B447" s="3">
        <v>3000000</v>
      </c>
      <c r="C447" s="3">
        <v>0</v>
      </c>
      <c r="D447" s="3">
        <v>0</v>
      </c>
      <c r="E447" s="3">
        <v>0</v>
      </c>
      <c r="F447" s="63">
        <v>0</v>
      </c>
      <c r="G447" s="62">
        <v>3000000</v>
      </c>
      <c r="H447" s="63">
        <v>100</v>
      </c>
    </row>
    <row r="448" spans="1:8" x14ac:dyDescent="0.3">
      <c r="A448" s="68" t="s">
        <v>5337</v>
      </c>
      <c r="B448" s="3">
        <v>6000000</v>
      </c>
      <c r="C448" s="3">
        <v>0</v>
      </c>
      <c r="D448" s="3">
        <v>1500000</v>
      </c>
      <c r="E448" s="3">
        <v>1500000</v>
      </c>
      <c r="F448" s="63">
        <v>25</v>
      </c>
      <c r="G448" s="62">
        <v>4500000</v>
      </c>
      <c r="H448" s="63">
        <v>75</v>
      </c>
    </row>
    <row r="449" spans="1:8" x14ac:dyDescent="0.3">
      <c r="A449" s="68" t="s">
        <v>5326</v>
      </c>
      <c r="B449" s="3">
        <v>6000000</v>
      </c>
      <c r="C449" s="3">
        <v>0</v>
      </c>
      <c r="D449" s="3">
        <v>1500000</v>
      </c>
      <c r="E449" s="3">
        <v>1500000</v>
      </c>
      <c r="F449" s="63">
        <v>25</v>
      </c>
      <c r="G449" s="62">
        <v>4500000</v>
      </c>
      <c r="H449" s="63">
        <v>75</v>
      </c>
    </row>
    <row r="450" spans="1:8" x14ac:dyDescent="0.3">
      <c r="A450" s="68" t="s">
        <v>5338</v>
      </c>
      <c r="B450" s="3">
        <v>4000000</v>
      </c>
      <c r="C450" s="3">
        <v>0</v>
      </c>
      <c r="D450" s="3">
        <v>1000000</v>
      </c>
      <c r="E450" s="3">
        <v>1000000</v>
      </c>
      <c r="F450" s="63">
        <v>25</v>
      </c>
      <c r="G450" s="62">
        <v>3000000</v>
      </c>
      <c r="H450" s="63">
        <v>75</v>
      </c>
    </row>
    <row r="451" spans="1:8" x14ac:dyDescent="0.3">
      <c r="A451" s="67" t="s">
        <v>735</v>
      </c>
      <c r="B451" s="3">
        <v>32120000</v>
      </c>
      <c r="C451" s="3">
        <v>0</v>
      </c>
      <c r="D451" s="3">
        <v>0</v>
      </c>
      <c r="E451" s="3">
        <v>0</v>
      </c>
      <c r="F451" s="63">
        <v>0</v>
      </c>
      <c r="G451" s="62">
        <v>32120000</v>
      </c>
      <c r="H451" s="63">
        <v>100</v>
      </c>
    </row>
    <row r="452" spans="1:8" x14ac:dyDescent="0.3">
      <c r="A452" s="68" t="s">
        <v>6012</v>
      </c>
      <c r="B452" s="3">
        <v>32120000</v>
      </c>
      <c r="C452" s="3">
        <v>0</v>
      </c>
      <c r="D452" s="3">
        <v>0</v>
      </c>
      <c r="E452" s="3">
        <v>0</v>
      </c>
      <c r="F452" s="63">
        <v>0</v>
      </c>
      <c r="G452" s="62">
        <v>32120000</v>
      </c>
      <c r="H452" s="63">
        <v>100</v>
      </c>
    </row>
    <row r="453" spans="1:8" x14ac:dyDescent="0.3">
      <c r="A453" s="67" t="s">
        <v>105</v>
      </c>
      <c r="B453" s="3">
        <v>1200000</v>
      </c>
      <c r="C453" s="3">
        <v>0</v>
      </c>
      <c r="D453" s="3">
        <v>0</v>
      </c>
      <c r="E453" s="3">
        <v>0</v>
      </c>
      <c r="F453" s="63">
        <v>0</v>
      </c>
      <c r="G453" s="62">
        <v>1200000</v>
      </c>
      <c r="H453" s="63">
        <v>100</v>
      </c>
    </row>
    <row r="454" spans="1:8" x14ac:dyDescent="0.3">
      <c r="A454" s="68" t="s">
        <v>5278</v>
      </c>
      <c r="B454" s="3">
        <v>1200000</v>
      </c>
      <c r="C454" s="3">
        <v>0</v>
      </c>
      <c r="D454" s="3">
        <v>0</v>
      </c>
      <c r="E454" s="3">
        <v>0</v>
      </c>
      <c r="F454" s="63">
        <v>0</v>
      </c>
      <c r="G454" s="62">
        <v>1200000</v>
      </c>
      <c r="H454" s="63">
        <v>100</v>
      </c>
    </row>
    <row r="455" spans="1:8" x14ac:dyDescent="0.3">
      <c r="A455" s="66" t="s">
        <v>1292</v>
      </c>
      <c r="B455" s="70">
        <v>70870000</v>
      </c>
      <c r="C455" s="70">
        <v>0</v>
      </c>
      <c r="D455" s="70">
        <v>0</v>
      </c>
      <c r="E455" s="70">
        <v>0</v>
      </c>
      <c r="F455" s="71">
        <v>0</v>
      </c>
      <c r="G455" s="69">
        <v>70870000</v>
      </c>
      <c r="H455" s="71">
        <v>100</v>
      </c>
    </row>
    <row r="456" spans="1:8" x14ac:dyDescent="0.3">
      <c r="A456" s="67" t="s">
        <v>732</v>
      </c>
      <c r="B456" s="3">
        <v>28750000</v>
      </c>
      <c r="C456" s="3">
        <v>0</v>
      </c>
      <c r="D456" s="3">
        <v>0</v>
      </c>
      <c r="E456" s="3">
        <v>0</v>
      </c>
      <c r="F456" s="63">
        <v>0</v>
      </c>
      <c r="G456" s="62">
        <v>28750000</v>
      </c>
      <c r="H456" s="63">
        <v>100</v>
      </c>
    </row>
    <row r="457" spans="1:8" x14ac:dyDescent="0.3">
      <c r="A457" s="68" t="s">
        <v>5336</v>
      </c>
      <c r="B457" s="3">
        <v>3750000</v>
      </c>
      <c r="C457" s="3">
        <v>0</v>
      </c>
      <c r="D457" s="3">
        <v>0</v>
      </c>
      <c r="E457" s="3">
        <v>0</v>
      </c>
      <c r="F457" s="63">
        <v>0</v>
      </c>
      <c r="G457" s="62">
        <v>3750000</v>
      </c>
      <c r="H457" s="63">
        <v>100</v>
      </c>
    </row>
    <row r="458" spans="1:8" x14ac:dyDescent="0.3">
      <c r="A458" s="68" t="s">
        <v>6013</v>
      </c>
      <c r="B458" s="3">
        <v>9000000</v>
      </c>
      <c r="C458" s="3">
        <v>0</v>
      </c>
      <c r="D458" s="3">
        <v>0</v>
      </c>
      <c r="E458" s="3">
        <v>0</v>
      </c>
      <c r="F458" s="63">
        <v>0</v>
      </c>
      <c r="G458" s="62">
        <v>9000000</v>
      </c>
      <c r="H458" s="63">
        <v>100</v>
      </c>
    </row>
    <row r="459" spans="1:8" x14ac:dyDescent="0.3">
      <c r="A459" s="68" t="s">
        <v>6014</v>
      </c>
      <c r="B459" s="3">
        <v>6000000</v>
      </c>
      <c r="C459" s="3">
        <v>0</v>
      </c>
      <c r="D459" s="3">
        <v>0</v>
      </c>
      <c r="E459" s="3">
        <v>0</v>
      </c>
      <c r="F459" s="63">
        <v>0</v>
      </c>
      <c r="G459" s="62">
        <v>6000000</v>
      </c>
      <c r="H459" s="63">
        <v>100</v>
      </c>
    </row>
    <row r="460" spans="1:8" x14ac:dyDescent="0.3">
      <c r="A460" s="68" t="s">
        <v>889</v>
      </c>
      <c r="B460" s="3">
        <v>6000000</v>
      </c>
      <c r="C460" s="3">
        <v>0</v>
      </c>
      <c r="D460" s="3">
        <v>0</v>
      </c>
      <c r="E460" s="3">
        <v>0</v>
      </c>
      <c r="F460" s="63">
        <v>0</v>
      </c>
      <c r="G460" s="62">
        <v>6000000</v>
      </c>
      <c r="H460" s="63">
        <v>100</v>
      </c>
    </row>
    <row r="461" spans="1:8" x14ac:dyDescent="0.3">
      <c r="A461" s="68" t="s">
        <v>5829</v>
      </c>
      <c r="B461" s="3">
        <v>4000000</v>
      </c>
      <c r="C461" s="3">
        <v>0</v>
      </c>
      <c r="D461" s="3">
        <v>0</v>
      </c>
      <c r="E461" s="3">
        <v>0</v>
      </c>
      <c r="F461" s="63">
        <v>0</v>
      </c>
      <c r="G461" s="62">
        <v>4000000</v>
      </c>
      <c r="H461" s="63">
        <v>100</v>
      </c>
    </row>
    <row r="462" spans="1:8" x14ac:dyDescent="0.3">
      <c r="A462" s="67" t="s">
        <v>735</v>
      </c>
      <c r="B462" s="3">
        <v>40320000</v>
      </c>
      <c r="C462" s="3">
        <v>0</v>
      </c>
      <c r="D462" s="3">
        <v>0</v>
      </c>
      <c r="E462" s="3">
        <v>0</v>
      </c>
      <c r="F462" s="63">
        <v>0</v>
      </c>
      <c r="G462" s="62">
        <v>40320000</v>
      </c>
      <c r="H462" s="63">
        <v>100</v>
      </c>
    </row>
    <row r="463" spans="1:8" x14ac:dyDescent="0.3">
      <c r="A463" s="68" t="s">
        <v>6015</v>
      </c>
      <c r="B463" s="3">
        <v>40320000</v>
      </c>
      <c r="C463" s="3">
        <v>0</v>
      </c>
      <c r="D463" s="3">
        <v>0</v>
      </c>
      <c r="E463" s="3">
        <v>0</v>
      </c>
      <c r="F463" s="63">
        <v>0</v>
      </c>
      <c r="G463" s="62">
        <v>40320000</v>
      </c>
      <c r="H463" s="63">
        <v>100</v>
      </c>
    </row>
    <row r="464" spans="1:8" x14ac:dyDescent="0.3">
      <c r="A464" s="67" t="s">
        <v>105</v>
      </c>
      <c r="B464" s="3">
        <v>1800000</v>
      </c>
      <c r="C464" s="3">
        <v>0</v>
      </c>
      <c r="D464" s="3">
        <v>0</v>
      </c>
      <c r="E464" s="3">
        <v>0</v>
      </c>
      <c r="F464" s="63">
        <v>0</v>
      </c>
      <c r="G464" s="62">
        <v>1800000</v>
      </c>
      <c r="H464" s="63">
        <v>100</v>
      </c>
    </row>
    <row r="465" spans="1:8" x14ac:dyDescent="0.3">
      <c r="A465" s="68" t="s">
        <v>5278</v>
      </c>
      <c r="B465" s="3">
        <v>1800000</v>
      </c>
      <c r="C465" s="3">
        <v>0</v>
      </c>
      <c r="D465" s="3">
        <v>0</v>
      </c>
      <c r="E465" s="3">
        <v>0</v>
      </c>
      <c r="F465" s="63">
        <v>0</v>
      </c>
      <c r="G465" s="62">
        <v>1800000</v>
      </c>
      <c r="H465" s="63">
        <v>100</v>
      </c>
    </row>
    <row r="466" spans="1:8" x14ac:dyDescent="0.3">
      <c r="A466" s="66" t="s">
        <v>1293</v>
      </c>
      <c r="B466" s="70">
        <v>51379000</v>
      </c>
      <c r="C466" s="70">
        <v>0</v>
      </c>
      <c r="D466" s="70">
        <v>5960000</v>
      </c>
      <c r="E466" s="70">
        <v>5960000</v>
      </c>
      <c r="F466" s="71">
        <v>11.60007006753732</v>
      </c>
      <c r="G466" s="69">
        <v>45419000</v>
      </c>
      <c r="H466" s="71">
        <v>88.399929932462683</v>
      </c>
    </row>
    <row r="467" spans="1:8" x14ac:dyDescent="0.3">
      <c r="A467" s="67" t="s">
        <v>732</v>
      </c>
      <c r="B467" s="3">
        <v>28500000</v>
      </c>
      <c r="C467" s="3">
        <v>0</v>
      </c>
      <c r="D467" s="3">
        <v>3945000</v>
      </c>
      <c r="E467" s="3">
        <v>3945000</v>
      </c>
      <c r="F467" s="63">
        <v>13.842105263157894</v>
      </c>
      <c r="G467" s="62">
        <v>24555000</v>
      </c>
      <c r="H467" s="63">
        <v>86.157894736842096</v>
      </c>
    </row>
    <row r="468" spans="1:8" x14ac:dyDescent="0.3">
      <c r="A468" s="68" t="s">
        <v>5336</v>
      </c>
      <c r="B468" s="3">
        <v>4500000</v>
      </c>
      <c r="C468" s="3">
        <v>0</v>
      </c>
      <c r="D468" s="3">
        <v>0</v>
      </c>
      <c r="E468" s="3">
        <v>0</v>
      </c>
      <c r="F468" s="63">
        <v>0</v>
      </c>
      <c r="G468" s="62">
        <v>4500000</v>
      </c>
      <c r="H468" s="63">
        <v>100</v>
      </c>
    </row>
    <row r="469" spans="1:8" x14ac:dyDescent="0.3">
      <c r="A469" s="68" t="s">
        <v>6016</v>
      </c>
      <c r="B469" s="3">
        <v>9000000</v>
      </c>
      <c r="C469" s="3">
        <v>0</v>
      </c>
      <c r="D469" s="3">
        <v>1495000</v>
      </c>
      <c r="E469" s="3">
        <v>1495000</v>
      </c>
      <c r="F469" s="63">
        <v>16.611111111111111</v>
      </c>
      <c r="G469" s="62">
        <v>7505000</v>
      </c>
      <c r="H469" s="63">
        <v>83.388888888888886</v>
      </c>
    </row>
    <row r="470" spans="1:8" x14ac:dyDescent="0.3">
      <c r="A470" s="68" t="s">
        <v>5326</v>
      </c>
      <c r="B470" s="3">
        <v>9000000</v>
      </c>
      <c r="C470" s="3">
        <v>0</v>
      </c>
      <c r="D470" s="3">
        <v>1450000</v>
      </c>
      <c r="E470" s="3">
        <v>1450000</v>
      </c>
      <c r="F470" s="63">
        <v>16.111111111111111</v>
      </c>
      <c r="G470" s="62">
        <v>7550000</v>
      </c>
      <c r="H470" s="63">
        <v>83.888888888888886</v>
      </c>
    </row>
    <row r="471" spans="1:8" x14ac:dyDescent="0.3">
      <c r="A471" s="68" t="s">
        <v>5338</v>
      </c>
      <c r="B471" s="3">
        <v>6000000</v>
      </c>
      <c r="C471" s="3">
        <v>0</v>
      </c>
      <c r="D471" s="3">
        <v>1000000</v>
      </c>
      <c r="E471" s="3">
        <v>1000000</v>
      </c>
      <c r="F471" s="63">
        <v>16.666666666666664</v>
      </c>
      <c r="G471" s="62">
        <v>5000000</v>
      </c>
      <c r="H471" s="63">
        <v>83.333333333333343</v>
      </c>
    </row>
    <row r="472" spans="1:8" x14ac:dyDescent="0.3">
      <c r="A472" s="67" t="s">
        <v>735</v>
      </c>
      <c r="B472" s="3">
        <v>21379000</v>
      </c>
      <c r="C472" s="3">
        <v>0</v>
      </c>
      <c r="D472" s="3">
        <v>2015000</v>
      </c>
      <c r="E472" s="3">
        <v>2015000</v>
      </c>
      <c r="F472" s="63">
        <v>9.4251368165021745</v>
      </c>
      <c r="G472" s="62">
        <v>19364000</v>
      </c>
      <c r="H472" s="63">
        <v>90.574863183497826</v>
      </c>
    </row>
    <row r="473" spans="1:8" x14ac:dyDescent="0.3">
      <c r="A473" s="68" t="s">
        <v>6017</v>
      </c>
      <c r="B473" s="3">
        <v>21379000</v>
      </c>
      <c r="C473" s="3">
        <v>0</v>
      </c>
      <c r="D473" s="3">
        <v>2015000</v>
      </c>
      <c r="E473" s="3">
        <v>2015000</v>
      </c>
      <c r="F473" s="63">
        <v>9.4251368165021745</v>
      </c>
      <c r="G473" s="62">
        <v>19364000</v>
      </c>
      <c r="H473" s="63">
        <v>90.574863183497826</v>
      </c>
    </row>
    <row r="474" spans="1:8" x14ac:dyDescent="0.3">
      <c r="A474" s="67" t="s">
        <v>105</v>
      </c>
      <c r="B474" s="3">
        <v>1500000</v>
      </c>
      <c r="C474" s="3">
        <v>0</v>
      </c>
      <c r="D474" s="3">
        <v>0</v>
      </c>
      <c r="E474" s="3">
        <v>0</v>
      </c>
      <c r="F474" s="63">
        <v>0</v>
      </c>
      <c r="G474" s="62">
        <v>1500000</v>
      </c>
      <c r="H474" s="63">
        <v>100</v>
      </c>
    </row>
    <row r="475" spans="1:8" x14ac:dyDescent="0.3">
      <c r="A475" s="68" t="s">
        <v>5278</v>
      </c>
      <c r="B475" s="3">
        <v>1500000</v>
      </c>
      <c r="C475" s="3">
        <v>0</v>
      </c>
      <c r="D475" s="3">
        <v>0</v>
      </c>
      <c r="E475" s="3">
        <v>0</v>
      </c>
      <c r="F475" s="63">
        <v>0</v>
      </c>
      <c r="G475" s="62">
        <v>1500000</v>
      </c>
      <c r="H475" s="63">
        <v>100</v>
      </c>
    </row>
    <row r="476" spans="1:8" x14ac:dyDescent="0.3">
      <c r="A476" s="66" t="s">
        <v>1294</v>
      </c>
      <c r="B476" s="70">
        <v>64553000</v>
      </c>
      <c r="C476" s="70">
        <v>0</v>
      </c>
      <c r="D476" s="70">
        <v>7960500</v>
      </c>
      <c r="E476" s="70">
        <v>7960500</v>
      </c>
      <c r="F476" s="71">
        <v>12.331727417780739</v>
      </c>
      <c r="G476" s="69">
        <v>56592500</v>
      </c>
      <c r="H476" s="71">
        <v>87.668272582219259</v>
      </c>
    </row>
    <row r="477" spans="1:8" x14ac:dyDescent="0.3">
      <c r="A477" s="67" t="s">
        <v>732</v>
      </c>
      <c r="B477" s="3">
        <v>27750000</v>
      </c>
      <c r="C477" s="3">
        <v>0</v>
      </c>
      <c r="D477" s="3">
        <v>4695500</v>
      </c>
      <c r="E477" s="3">
        <v>4695500</v>
      </c>
      <c r="F477" s="63">
        <v>16.92072072072072</v>
      </c>
      <c r="G477" s="62">
        <v>23054500</v>
      </c>
      <c r="H477" s="63">
        <v>83.079279279279277</v>
      </c>
    </row>
    <row r="478" spans="1:8" x14ac:dyDescent="0.3">
      <c r="A478" s="68" t="s">
        <v>5336</v>
      </c>
      <c r="B478" s="3">
        <v>3750000</v>
      </c>
      <c r="C478" s="3">
        <v>0</v>
      </c>
      <c r="D478" s="3">
        <v>748000</v>
      </c>
      <c r="E478" s="3">
        <v>748000</v>
      </c>
      <c r="F478" s="63">
        <v>19.946666666666665</v>
      </c>
      <c r="G478" s="62">
        <v>3002000</v>
      </c>
      <c r="H478" s="63">
        <v>80.053333333333327</v>
      </c>
    </row>
    <row r="479" spans="1:8" x14ac:dyDescent="0.3">
      <c r="A479" s="68" t="s">
        <v>6016</v>
      </c>
      <c r="B479" s="3">
        <v>9000000</v>
      </c>
      <c r="C479" s="3">
        <v>0</v>
      </c>
      <c r="D479" s="3">
        <v>1497500</v>
      </c>
      <c r="E479" s="3">
        <v>1497500</v>
      </c>
      <c r="F479" s="63">
        <v>16.638888888888889</v>
      </c>
      <c r="G479" s="62">
        <v>7502500</v>
      </c>
      <c r="H479" s="63">
        <v>83.361111111111114</v>
      </c>
    </row>
    <row r="480" spans="1:8" x14ac:dyDescent="0.3">
      <c r="A480" s="68" t="s">
        <v>5326</v>
      </c>
      <c r="B480" s="3">
        <v>9000000</v>
      </c>
      <c r="C480" s="3">
        <v>0</v>
      </c>
      <c r="D480" s="3">
        <v>1450000</v>
      </c>
      <c r="E480" s="3">
        <v>1450000</v>
      </c>
      <c r="F480" s="63">
        <v>16.111111111111111</v>
      </c>
      <c r="G480" s="62">
        <v>7550000</v>
      </c>
      <c r="H480" s="63">
        <v>83.888888888888886</v>
      </c>
    </row>
    <row r="481" spans="1:8" x14ac:dyDescent="0.3">
      <c r="A481" s="68" t="s">
        <v>5338</v>
      </c>
      <c r="B481" s="3">
        <v>6000000</v>
      </c>
      <c r="C481" s="3">
        <v>0</v>
      </c>
      <c r="D481" s="3">
        <v>1000000</v>
      </c>
      <c r="E481" s="3">
        <v>1000000</v>
      </c>
      <c r="F481" s="63">
        <v>16.666666666666664</v>
      </c>
      <c r="G481" s="62">
        <v>5000000</v>
      </c>
      <c r="H481" s="63">
        <v>83.333333333333343</v>
      </c>
    </row>
    <row r="482" spans="1:8" x14ac:dyDescent="0.3">
      <c r="A482" s="67" t="s">
        <v>735</v>
      </c>
      <c r="B482" s="3">
        <v>35003000</v>
      </c>
      <c r="C482" s="3">
        <v>0</v>
      </c>
      <c r="D482" s="3">
        <v>3265000</v>
      </c>
      <c r="E482" s="3">
        <v>3265000</v>
      </c>
      <c r="F482" s="63">
        <v>9.3277719052652621</v>
      </c>
      <c r="G482" s="62">
        <v>31738000</v>
      </c>
      <c r="H482" s="63">
        <v>90.672228094734749</v>
      </c>
    </row>
    <row r="483" spans="1:8" x14ac:dyDescent="0.3">
      <c r="A483" s="68" t="s">
        <v>6018</v>
      </c>
      <c r="B483" s="3">
        <v>35003000</v>
      </c>
      <c r="C483" s="3">
        <v>0</v>
      </c>
      <c r="D483" s="3">
        <v>3265000</v>
      </c>
      <c r="E483" s="3">
        <v>3265000</v>
      </c>
      <c r="F483" s="63">
        <v>9.3277719052652621</v>
      </c>
      <c r="G483" s="62">
        <v>31738000</v>
      </c>
      <c r="H483" s="63">
        <v>90.672228094734749</v>
      </c>
    </row>
    <row r="484" spans="1:8" x14ac:dyDescent="0.3">
      <c r="A484" s="67" t="s">
        <v>105</v>
      </c>
      <c r="B484" s="3">
        <v>1800000</v>
      </c>
      <c r="C484" s="3">
        <v>0</v>
      </c>
      <c r="D484" s="3">
        <v>0</v>
      </c>
      <c r="E484" s="3">
        <v>0</v>
      </c>
      <c r="F484" s="63">
        <v>0</v>
      </c>
      <c r="G484" s="62">
        <v>1800000</v>
      </c>
      <c r="H484" s="63">
        <v>100</v>
      </c>
    </row>
    <row r="485" spans="1:8" x14ac:dyDescent="0.3">
      <c r="A485" s="68" t="s">
        <v>5278</v>
      </c>
      <c r="B485" s="3">
        <v>1800000</v>
      </c>
      <c r="C485" s="3">
        <v>0</v>
      </c>
      <c r="D485" s="3">
        <v>0</v>
      </c>
      <c r="E485" s="3">
        <v>0</v>
      </c>
      <c r="F485" s="63">
        <v>0</v>
      </c>
      <c r="G485" s="62">
        <v>1800000</v>
      </c>
      <c r="H485" s="63">
        <v>100</v>
      </c>
    </row>
    <row r="486" spans="1:8" x14ac:dyDescent="0.3">
      <c r="A486" s="66" t="s">
        <v>1295</v>
      </c>
      <c r="B486" s="70">
        <v>150000000</v>
      </c>
      <c r="C486" s="70">
        <v>0</v>
      </c>
      <c r="D486" s="70">
        <v>0</v>
      </c>
      <c r="E486" s="70">
        <v>0</v>
      </c>
      <c r="F486" s="71">
        <v>0</v>
      </c>
      <c r="G486" s="69">
        <v>150000000</v>
      </c>
      <c r="H486" s="71">
        <v>100</v>
      </c>
    </row>
    <row r="487" spans="1:8" x14ac:dyDescent="0.3">
      <c r="A487" s="67" t="s">
        <v>732</v>
      </c>
      <c r="B487" s="3">
        <v>13000000</v>
      </c>
      <c r="C487" s="3">
        <v>0</v>
      </c>
      <c r="D487" s="3">
        <v>0</v>
      </c>
      <c r="E487" s="3">
        <v>0</v>
      </c>
      <c r="F487" s="63">
        <v>0</v>
      </c>
      <c r="G487" s="62">
        <v>13000000</v>
      </c>
      <c r="H487" s="63">
        <v>100</v>
      </c>
    </row>
    <row r="488" spans="1:8" x14ac:dyDescent="0.3">
      <c r="A488" s="68" t="s">
        <v>5336</v>
      </c>
      <c r="B488" s="3">
        <v>9000000</v>
      </c>
      <c r="C488" s="3">
        <v>0</v>
      </c>
      <c r="D488" s="3">
        <v>0</v>
      </c>
      <c r="E488" s="3">
        <v>0</v>
      </c>
      <c r="F488" s="63">
        <v>0</v>
      </c>
      <c r="G488" s="62">
        <v>9000000</v>
      </c>
      <c r="H488" s="63">
        <v>100</v>
      </c>
    </row>
    <row r="489" spans="1:8" x14ac:dyDescent="0.3">
      <c r="A489" s="68" t="s">
        <v>6016</v>
      </c>
      <c r="B489" s="3">
        <v>1500000</v>
      </c>
      <c r="C489" s="3">
        <v>0</v>
      </c>
      <c r="D489" s="3">
        <v>0</v>
      </c>
      <c r="E489" s="3">
        <v>0</v>
      </c>
      <c r="F489" s="63">
        <v>0</v>
      </c>
      <c r="G489" s="62">
        <v>1500000</v>
      </c>
      <c r="H489" s="63">
        <v>100</v>
      </c>
    </row>
    <row r="490" spans="1:8" x14ac:dyDescent="0.3">
      <c r="A490" s="68" t="s">
        <v>5326</v>
      </c>
      <c r="B490" s="3">
        <v>1500000</v>
      </c>
      <c r="C490" s="3">
        <v>0</v>
      </c>
      <c r="D490" s="3">
        <v>0</v>
      </c>
      <c r="E490" s="3">
        <v>0</v>
      </c>
      <c r="F490" s="63">
        <v>0</v>
      </c>
      <c r="G490" s="62">
        <v>1500000</v>
      </c>
      <c r="H490" s="63">
        <v>100</v>
      </c>
    </row>
    <row r="491" spans="1:8" x14ac:dyDescent="0.3">
      <c r="A491" s="68" t="s">
        <v>5338</v>
      </c>
      <c r="B491" s="3">
        <v>1000000</v>
      </c>
      <c r="C491" s="3">
        <v>0</v>
      </c>
      <c r="D491" s="3">
        <v>0</v>
      </c>
      <c r="E491" s="3">
        <v>0</v>
      </c>
      <c r="F491" s="63">
        <v>0</v>
      </c>
      <c r="G491" s="62">
        <v>1000000</v>
      </c>
      <c r="H491" s="63">
        <v>100</v>
      </c>
    </row>
    <row r="492" spans="1:8" x14ac:dyDescent="0.3">
      <c r="A492" s="67" t="s">
        <v>734</v>
      </c>
      <c r="B492" s="3">
        <v>10000000</v>
      </c>
      <c r="C492" s="3">
        <v>0</v>
      </c>
      <c r="D492" s="3">
        <v>0</v>
      </c>
      <c r="E492" s="3">
        <v>0</v>
      </c>
      <c r="F492" s="63">
        <v>0</v>
      </c>
      <c r="G492" s="62">
        <v>10000000</v>
      </c>
      <c r="H492" s="63">
        <v>100</v>
      </c>
    </row>
    <row r="493" spans="1:8" x14ac:dyDescent="0.3">
      <c r="A493" s="68" t="s">
        <v>5339</v>
      </c>
      <c r="B493" s="3">
        <v>10000000</v>
      </c>
      <c r="C493" s="3">
        <v>0</v>
      </c>
      <c r="D493" s="3">
        <v>0</v>
      </c>
      <c r="E493" s="3">
        <v>0</v>
      </c>
      <c r="F493" s="63">
        <v>0</v>
      </c>
      <c r="G493" s="62">
        <v>10000000</v>
      </c>
      <c r="H493" s="63">
        <v>100</v>
      </c>
    </row>
    <row r="494" spans="1:8" x14ac:dyDescent="0.3">
      <c r="A494" s="67" t="s">
        <v>735</v>
      </c>
      <c r="B494" s="3">
        <v>127000000</v>
      </c>
      <c r="C494" s="3">
        <v>0</v>
      </c>
      <c r="D494" s="3">
        <v>0</v>
      </c>
      <c r="E494" s="3">
        <v>0</v>
      </c>
      <c r="F494" s="63">
        <v>0</v>
      </c>
      <c r="G494" s="62">
        <v>127000000</v>
      </c>
      <c r="H494" s="63">
        <v>100</v>
      </c>
    </row>
    <row r="495" spans="1:8" x14ac:dyDescent="0.3">
      <c r="A495" s="68" t="s">
        <v>6019</v>
      </c>
      <c r="B495" s="3">
        <v>127000000</v>
      </c>
      <c r="C495" s="3">
        <v>0</v>
      </c>
      <c r="D495" s="3">
        <v>0</v>
      </c>
      <c r="E495" s="3">
        <v>0</v>
      </c>
      <c r="F495" s="63">
        <v>0</v>
      </c>
      <c r="G495" s="62">
        <v>127000000</v>
      </c>
      <c r="H495" s="63">
        <v>100</v>
      </c>
    </row>
    <row r="496" spans="1:8" x14ac:dyDescent="0.3">
      <c r="A496" s="66" t="s">
        <v>767</v>
      </c>
      <c r="B496" s="70">
        <v>78803000</v>
      </c>
      <c r="C496" s="70">
        <v>0</v>
      </c>
      <c r="D496" s="70">
        <v>1440000</v>
      </c>
      <c r="E496" s="70">
        <v>1440000</v>
      </c>
      <c r="F496" s="71">
        <v>1.8273415986701014</v>
      </c>
      <c r="G496" s="69">
        <v>77363000</v>
      </c>
      <c r="H496" s="71">
        <v>98.172658401329898</v>
      </c>
    </row>
    <row r="497" spans="1:8" x14ac:dyDescent="0.3">
      <c r="A497" s="67" t="s">
        <v>732</v>
      </c>
      <c r="B497" s="3">
        <v>15500000</v>
      </c>
      <c r="C497" s="3">
        <v>0</v>
      </c>
      <c r="D497" s="3">
        <v>0</v>
      </c>
      <c r="E497" s="3">
        <v>0</v>
      </c>
      <c r="F497" s="63">
        <v>0</v>
      </c>
      <c r="G497" s="62">
        <v>15500000</v>
      </c>
      <c r="H497" s="63">
        <v>100</v>
      </c>
    </row>
    <row r="498" spans="1:8" x14ac:dyDescent="0.3">
      <c r="A498" s="68" t="s">
        <v>5336</v>
      </c>
      <c r="B498" s="3">
        <v>7500000</v>
      </c>
      <c r="C498" s="3">
        <v>0</v>
      </c>
      <c r="D498" s="3">
        <v>0</v>
      </c>
      <c r="E498" s="3">
        <v>0</v>
      </c>
      <c r="F498" s="63">
        <v>0</v>
      </c>
      <c r="G498" s="62">
        <v>7500000</v>
      </c>
      <c r="H498" s="63">
        <v>100</v>
      </c>
    </row>
    <row r="499" spans="1:8" x14ac:dyDescent="0.3">
      <c r="A499" s="68" t="s">
        <v>6016</v>
      </c>
      <c r="B499" s="3">
        <v>3000000</v>
      </c>
      <c r="C499" s="3">
        <v>0</v>
      </c>
      <c r="D499" s="3">
        <v>0</v>
      </c>
      <c r="E499" s="3">
        <v>0</v>
      </c>
      <c r="F499" s="63">
        <v>0</v>
      </c>
      <c r="G499" s="62">
        <v>3000000</v>
      </c>
      <c r="H499" s="63">
        <v>100</v>
      </c>
    </row>
    <row r="500" spans="1:8" x14ac:dyDescent="0.3">
      <c r="A500" s="68" t="s">
        <v>5326</v>
      </c>
      <c r="B500" s="3">
        <v>3000000</v>
      </c>
      <c r="C500" s="3">
        <v>0</v>
      </c>
      <c r="D500" s="3">
        <v>0</v>
      </c>
      <c r="E500" s="3">
        <v>0</v>
      </c>
      <c r="F500" s="63">
        <v>0</v>
      </c>
      <c r="G500" s="62">
        <v>3000000</v>
      </c>
      <c r="H500" s="63">
        <v>100</v>
      </c>
    </row>
    <row r="501" spans="1:8" x14ac:dyDescent="0.3">
      <c r="A501" s="68" t="s">
        <v>5338</v>
      </c>
      <c r="B501" s="3">
        <v>2000000</v>
      </c>
      <c r="C501" s="3">
        <v>0</v>
      </c>
      <c r="D501" s="3">
        <v>0</v>
      </c>
      <c r="E501" s="3">
        <v>0</v>
      </c>
      <c r="F501" s="63">
        <v>0</v>
      </c>
      <c r="G501" s="62">
        <v>2000000</v>
      </c>
      <c r="H501" s="63">
        <v>100</v>
      </c>
    </row>
    <row r="502" spans="1:8" x14ac:dyDescent="0.3">
      <c r="A502" s="67" t="s">
        <v>734</v>
      </c>
      <c r="B502" s="3">
        <v>20000000</v>
      </c>
      <c r="C502" s="3">
        <v>0</v>
      </c>
      <c r="D502" s="3">
        <v>0</v>
      </c>
      <c r="E502" s="3">
        <v>0</v>
      </c>
      <c r="F502" s="63">
        <v>0</v>
      </c>
      <c r="G502" s="62">
        <v>20000000</v>
      </c>
      <c r="H502" s="63">
        <v>100</v>
      </c>
    </row>
    <row r="503" spans="1:8" x14ac:dyDescent="0.3">
      <c r="A503" s="68" t="s">
        <v>5339</v>
      </c>
      <c r="B503" s="3">
        <v>20000000</v>
      </c>
      <c r="C503" s="3">
        <v>0</v>
      </c>
      <c r="D503" s="3">
        <v>0</v>
      </c>
      <c r="E503" s="3">
        <v>0</v>
      </c>
      <c r="F503" s="63">
        <v>0</v>
      </c>
      <c r="G503" s="62">
        <v>20000000</v>
      </c>
      <c r="H503" s="63">
        <v>100</v>
      </c>
    </row>
    <row r="504" spans="1:8" x14ac:dyDescent="0.3">
      <c r="A504" s="67" t="s">
        <v>735</v>
      </c>
      <c r="B504" s="3">
        <v>43303000</v>
      </c>
      <c r="C504" s="3">
        <v>0</v>
      </c>
      <c r="D504" s="3">
        <v>1440000</v>
      </c>
      <c r="E504" s="3">
        <v>1440000</v>
      </c>
      <c r="F504" s="63">
        <v>3.325404706371383</v>
      </c>
      <c r="G504" s="62">
        <v>41863000</v>
      </c>
      <c r="H504" s="63">
        <v>96.674595293628613</v>
      </c>
    </row>
    <row r="505" spans="1:8" x14ac:dyDescent="0.3">
      <c r="A505" s="68" t="s">
        <v>6020</v>
      </c>
      <c r="B505" s="3">
        <v>43303000</v>
      </c>
      <c r="C505" s="3">
        <v>0</v>
      </c>
      <c r="D505" s="3">
        <v>1440000</v>
      </c>
      <c r="E505" s="3">
        <v>1440000</v>
      </c>
      <c r="F505" s="63">
        <v>3.325404706371383</v>
      </c>
      <c r="G505" s="62">
        <v>41863000</v>
      </c>
      <c r="H505" s="63">
        <v>96.674595293628613</v>
      </c>
    </row>
    <row r="506" spans="1:8" x14ac:dyDescent="0.3">
      <c r="A506" s="81" t="s">
        <v>753</v>
      </c>
      <c r="B506" s="85">
        <v>8500000000</v>
      </c>
      <c r="C506" s="85">
        <v>0</v>
      </c>
      <c r="D506" s="85">
        <v>0</v>
      </c>
      <c r="E506" s="85">
        <v>0</v>
      </c>
      <c r="F506" s="86">
        <v>0</v>
      </c>
      <c r="G506" s="103">
        <v>8500000000</v>
      </c>
      <c r="H506" s="86">
        <v>100</v>
      </c>
    </row>
    <row r="507" spans="1:8" x14ac:dyDescent="0.3">
      <c r="A507" s="89" t="s">
        <v>933</v>
      </c>
      <c r="B507" s="87">
        <v>8500000000</v>
      </c>
      <c r="C507" s="87">
        <v>0</v>
      </c>
      <c r="D507" s="87">
        <v>0</v>
      </c>
      <c r="E507" s="87">
        <v>0</v>
      </c>
      <c r="F507" s="88">
        <v>0</v>
      </c>
      <c r="G507" s="107">
        <v>8500000000</v>
      </c>
      <c r="H507" s="88">
        <v>100</v>
      </c>
    </row>
    <row r="508" spans="1:8" x14ac:dyDescent="0.3">
      <c r="A508" s="82" t="s">
        <v>791</v>
      </c>
      <c r="B508" s="90">
        <v>8500000000</v>
      </c>
      <c r="C508" s="90">
        <v>0</v>
      </c>
      <c r="D508" s="90">
        <v>0</v>
      </c>
      <c r="E508" s="90">
        <v>0</v>
      </c>
      <c r="F508" s="91">
        <v>0</v>
      </c>
      <c r="G508" s="108">
        <v>8500000000</v>
      </c>
      <c r="H508" s="91">
        <v>100</v>
      </c>
    </row>
    <row r="509" spans="1:8" x14ac:dyDescent="0.3">
      <c r="A509" s="65" t="s">
        <v>792</v>
      </c>
      <c r="B509" s="92">
        <v>8408830000</v>
      </c>
      <c r="C509" s="92">
        <v>0</v>
      </c>
      <c r="D509" s="92">
        <v>0</v>
      </c>
      <c r="E509" s="92">
        <v>0</v>
      </c>
      <c r="F509" s="93">
        <v>0</v>
      </c>
      <c r="G509" s="109">
        <v>8408830000</v>
      </c>
      <c r="H509" s="93">
        <v>100</v>
      </c>
    </row>
    <row r="510" spans="1:8" x14ac:dyDescent="0.3">
      <c r="A510" s="66" t="s">
        <v>934</v>
      </c>
      <c r="B510" s="70">
        <v>2523377000</v>
      </c>
      <c r="C510" s="70">
        <v>0</v>
      </c>
      <c r="D510" s="70">
        <v>0</v>
      </c>
      <c r="E510" s="70">
        <v>0</v>
      </c>
      <c r="F510" s="71">
        <v>0</v>
      </c>
      <c r="G510" s="69">
        <v>2523377000</v>
      </c>
      <c r="H510" s="71">
        <v>100</v>
      </c>
    </row>
    <row r="511" spans="1:8" x14ac:dyDescent="0.3">
      <c r="A511" s="67" t="s">
        <v>732</v>
      </c>
      <c r="B511" s="3">
        <v>129600000</v>
      </c>
      <c r="C511" s="3">
        <v>0</v>
      </c>
      <c r="D511" s="3">
        <v>0</v>
      </c>
      <c r="E511" s="3">
        <v>0</v>
      </c>
      <c r="F511" s="63">
        <v>0</v>
      </c>
      <c r="G511" s="62">
        <v>129600000</v>
      </c>
      <c r="H511" s="63">
        <v>100</v>
      </c>
    </row>
    <row r="512" spans="1:8" x14ac:dyDescent="0.3">
      <c r="A512" s="68" t="s">
        <v>5336</v>
      </c>
      <c r="B512" s="3">
        <v>28000000</v>
      </c>
      <c r="C512" s="3">
        <v>0</v>
      </c>
      <c r="D512" s="3">
        <v>0</v>
      </c>
      <c r="E512" s="3">
        <v>0</v>
      </c>
      <c r="F512" s="63">
        <v>0</v>
      </c>
      <c r="G512" s="62">
        <v>28000000</v>
      </c>
      <c r="H512" s="63">
        <v>100</v>
      </c>
    </row>
    <row r="513" spans="1:8" x14ac:dyDescent="0.3">
      <c r="A513" s="68" t="s">
        <v>5337</v>
      </c>
      <c r="B513" s="3">
        <v>12000000</v>
      </c>
      <c r="C513" s="3">
        <v>0</v>
      </c>
      <c r="D513" s="3">
        <v>0</v>
      </c>
      <c r="E513" s="3">
        <v>0</v>
      </c>
      <c r="F513" s="63">
        <v>0</v>
      </c>
      <c r="G513" s="62">
        <v>12000000</v>
      </c>
      <c r="H513" s="63">
        <v>100</v>
      </c>
    </row>
    <row r="514" spans="1:8" x14ac:dyDescent="0.3">
      <c r="A514" s="68" t="s">
        <v>5326</v>
      </c>
      <c r="B514" s="3">
        <v>12000000</v>
      </c>
      <c r="C514" s="3">
        <v>0</v>
      </c>
      <c r="D514" s="3">
        <v>0</v>
      </c>
      <c r="E514" s="3">
        <v>0</v>
      </c>
      <c r="F514" s="63">
        <v>0</v>
      </c>
      <c r="G514" s="62">
        <v>12000000</v>
      </c>
      <c r="H514" s="63">
        <v>100</v>
      </c>
    </row>
    <row r="515" spans="1:8" x14ac:dyDescent="0.3">
      <c r="A515" s="68" t="s">
        <v>5338</v>
      </c>
      <c r="B515" s="3">
        <v>8000000</v>
      </c>
      <c r="C515" s="3">
        <v>0</v>
      </c>
      <c r="D515" s="3">
        <v>0</v>
      </c>
      <c r="E515" s="3">
        <v>0</v>
      </c>
      <c r="F515" s="63">
        <v>0</v>
      </c>
      <c r="G515" s="62">
        <v>8000000</v>
      </c>
      <c r="H515" s="63">
        <v>100</v>
      </c>
    </row>
    <row r="516" spans="1:8" x14ac:dyDescent="0.3">
      <c r="A516" s="68" t="s">
        <v>6032</v>
      </c>
      <c r="B516" s="3">
        <v>33600000</v>
      </c>
      <c r="C516" s="3">
        <v>0</v>
      </c>
      <c r="D516" s="3">
        <v>0</v>
      </c>
      <c r="E516" s="3">
        <v>0</v>
      </c>
      <c r="F516" s="63">
        <v>0</v>
      </c>
      <c r="G516" s="62">
        <v>33600000</v>
      </c>
      <c r="H516" s="63">
        <v>100</v>
      </c>
    </row>
    <row r="517" spans="1:8" x14ac:dyDescent="0.3">
      <c r="A517" s="68" t="s">
        <v>6033</v>
      </c>
      <c r="B517" s="3">
        <v>36000000</v>
      </c>
      <c r="C517" s="3">
        <v>0</v>
      </c>
      <c r="D517" s="3">
        <v>0</v>
      </c>
      <c r="E517" s="3">
        <v>0</v>
      </c>
      <c r="F517" s="63">
        <v>0</v>
      </c>
      <c r="G517" s="62">
        <v>36000000</v>
      </c>
      <c r="H517" s="63">
        <v>100</v>
      </c>
    </row>
    <row r="518" spans="1:8" x14ac:dyDescent="0.3">
      <c r="A518" s="67" t="s">
        <v>744</v>
      </c>
      <c r="B518" s="3">
        <v>2072227000</v>
      </c>
      <c r="C518" s="3">
        <v>0</v>
      </c>
      <c r="D518" s="3">
        <v>0</v>
      </c>
      <c r="E518" s="3">
        <v>0</v>
      </c>
      <c r="F518" s="63">
        <v>0</v>
      </c>
      <c r="G518" s="62">
        <v>2072227000</v>
      </c>
      <c r="H518" s="63">
        <v>100</v>
      </c>
    </row>
    <row r="519" spans="1:8" x14ac:dyDescent="0.3">
      <c r="A519" s="68" t="s">
        <v>6034</v>
      </c>
      <c r="B519" s="3">
        <v>2071977000</v>
      </c>
      <c r="C519" s="3">
        <v>0</v>
      </c>
      <c r="D519" s="3">
        <v>0</v>
      </c>
      <c r="E519" s="3">
        <v>0</v>
      </c>
      <c r="F519" s="63">
        <v>0</v>
      </c>
      <c r="G519" s="62">
        <v>2071977000</v>
      </c>
      <c r="H519" s="63">
        <v>100</v>
      </c>
    </row>
    <row r="520" spans="1:8" x14ac:dyDescent="0.3">
      <c r="A520" s="68" t="s">
        <v>6035</v>
      </c>
      <c r="B520" s="3">
        <v>250000</v>
      </c>
      <c r="C520" s="3">
        <v>0</v>
      </c>
      <c r="D520" s="3">
        <v>0</v>
      </c>
      <c r="E520" s="3">
        <v>0</v>
      </c>
      <c r="F520" s="63">
        <v>0</v>
      </c>
      <c r="G520" s="62">
        <v>250000</v>
      </c>
      <c r="H520" s="63">
        <v>100</v>
      </c>
    </row>
    <row r="521" spans="1:8" x14ac:dyDescent="0.3">
      <c r="A521" s="67" t="s">
        <v>734</v>
      </c>
      <c r="B521" s="3">
        <v>10000000</v>
      </c>
      <c r="C521" s="3">
        <v>0</v>
      </c>
      <c r="D521" s="3">
        <v>0</v>
      </c>
      <c r="E521" s="3">
        <v>0</v>
      </c>
      <c r="F521" s="63">
        <v>0</v>
      </c>
      <c r="G521" s="62">
        <v>10000000</v>
      </c>
      <c r="H521" s="63">
        <v>100</v>
      </c>
    </row>
    <row r="522" spans="1:8" x14ac:dyDescent="0.3">
      <c r="A522" s="68" t="s">
        <v>5339</v>
      </c>
      <c r="B522" s="3">
        <v>10000000</v>
      </c>
      <c r="C522" s="3">
        <v>0</v>
      </c>
      <c r="D522" s="3">
        <v>0</v>
      </c>
      <c r="E522" s="3">
        <v>0</v>
      </c>
      <c r="F522" s="63">
        <v>0</v>
      </c>
      <c r="G522" s="62">
        <v>10000000</v>
      </c>
      <c r="H522" s="63">
        <v>100</v>
      </c>
    </row>
    <row r="523" spans="1:8" x14ac:dyDescent="0.3">
      <c r="A523" s="67" t="s">
        <v>793</v>
      </c>
      <c r="B523" s="3">
        <v>76950000</v>
      </c>
      <c r="C523" s="3">
        <v>0</v>
      </c>
      <c r="D523" s="3">
        <v>0</v>
      </c>
      <c r="E523" s="3">
        <v>0</v>
      </c>
      <c r="F523" s="63">
        <v>0</v>
      </c>
      <c r="G523" s="62">
        <v>76950000</v>
      </c>
      <c r="H523" s="63">
        <v>100</v>
      </c>
    </row>
    <row r="524" spans="1:8" x14ac:dyDescent="0.3">
      <c r="A524" s="68" t="s">
        <v>6036</v>
      </c>
      <c r="B524" s="3">
        <v>76950000</v>
      </c>
      <c r="C524" s="3">
        <v>0</v>
      </c>
      <c r="D524" s="3">
        <v>0</v>
      </c>
      <c r="E524" s="3">
        <v>0</v>
      </c>
      <c r="F524" s="63">
        <v>0</v>
      </c>
      <c r="G524" s="62">
        <v>76950000</v>
      </c>
      <c r="H524" s="63">
        <v>100</v>
      </c>
    </row>
    <row r="525" spans="1:8" x14ac:dyDescent="0.3">
      <c r="A525" s="67" t="s">
        <v>735</v>
      </c>
      <c r="B525" s="3">
        <v>234600000</v>
      </c>
      <c r="C525" s="3">
        <v>0</v>
      </c>
      <c r="D525" s="3">
        <v>0</v>
      </c>
      <c r="E525" s="3">
        <v>0</v>
      </c>
      <c r="F525" s="63">
        <v>0</v>
      </c>
      <c r="G525" s="62">
        <v>234600000</v>
      </c>
      <c r="H525" s="63">
        <v>100</v>
      </c>
    </row>
    <row r="526" spans="1:8" x14ac:dyDescent="0.3">
      <c r="A526" s="68" t="s">
        <v>6037</v>
      </c>
      <c r="B526" s="3">
        <v>110000000</v>
      </c>
      <c r="C526" s="3">
        <v>0</v>
      </c>
      <c r="D526" s="3">
        <v>0</v>
      </c>
      <c r="E526" s="3">
        <v>0</v>
      </c>
      <c r="F526" s="63">
        <v>0</v>
      </c>
      <c r="G526" s="62">
        <v>110000000</v>
      </c>
      <c r="H526" s="63">
        <v>100</v>
      </c>
    </row>
    <row r="527" spans="1:8" x14ac:dyDescent="0.3">
      <c r="A527" s="68" t="s">
        <v>6038</v>
      </c>
      <c r="B527" s="3">
        <v>124600000</v>
      </c>
      <c r="C527" s="3">
        <v>0</v>
      </c>
      <c r="D527" s="3">
        <v>0</v>
      </c>
      <c r="E527" s="3">
        <v>0</v>
      </c>
      <c r="F527" s="63">
        <v>0</v>
      </c>
      <c r="G527" s="62">
        <v>124600000</v>
      </c>
      <c r="H527" s="63">
        <v>100</v>
      </c>
    </row>
    <row r="528" spans="1:8" x14ac:dyDescent="0.3">
      <c r="A528" s="66" t="s">
        <v>794</v>
      </c>
      <c r="B528" s="70">
        <v>5699412000</v>
      </c>
      <c r="C528" s="70">
        <v>0</v>
      </c>
      <c r="D528" s="70">
        <v>0</v>
      </c>
      <c r="E528" s="70">
        <v>0</v>
      </c>
      <c r="F528" s="71">
        <v>0</v>
      </c>
      <c r="G528" s="69">
        <v>5699412000</v>
      </c>
      <c r="H528" s="71">
        <v>100</v>
      </c>
    </row>
    <row r="529" spans="1:8" x14ac:dyDescent="0.3">
      <c r="A529" s="67" t="s">
        <v>732</v>
      </c>
      <c r="B529" s="3">
        <v>64620000</v>
      </c>
      <c r="C529" s="3">
        <v>0</v>
      </c>
      <c r="D529" s="3">
        <v>0</v>
      </c>
      <c r="E529" s="3">
        <v>0</v>
      </c>
      <c r="F529" s="63">
        <v>0</v>
      </c>
      <c r="G529" s="62">
        <v>64620000</v>
      </c>
      <c r="H529" s="63">
        <v>100</v>
      </c>
    </row>
    <row r="530" spans="1:8" x14ac:dyDescent="0.3">
      <c r="A530" s="68" t="s">
        <v>5336</v>
      </c>
      <c r="B530" s="3">
        <v>7000000</v>
      </c>
      <c r="C530" s="3">
        <v>0</v>
      </c>
      <c r="D530" s="3">
        <v>0</v>
      </c>
      <c r="E530" s="3">
        <v>0</v>
      </c>
      <c r="F530" s="63">
        <v>0</v>
      </c>
      <c r="G530" s="62">
        <v>7000000</v>
      </c>
      <c r="H530" s="63">
        <v>100</v>
      </c>
    </row>
    <row r="531" spans="1:8" x14ac:dyDescent="0.3">
      <c r="A531" s="68" t="s">
        <v>5337</v>
      </c>
      <c r="B531" s="3">
        <v>12000000</v>
      </c>
      <c r="C531" s="3">
        <v>0</v>
      </c>
      <c r="D531" s="3">
        <v>0</v>
      </c>
      <c r="E531" s="3">
        <v>0</v>
      </c>
      <c r="F531" s="63">
        <v>0</v>
      </c>
      <c r="G531" s="62">
        <v>12000000</v>
      </c>
      <c r="H531" s="63">
        <v>100</v>
      </c>
    </row>
    <row r="532" spans="1:8" x14ac:dyDescent="0.3">
      <c r="A532" s="68" t="s">
        <v>5326</v>
      </c>
      <c r="B532" s="3">
        <v>12000000</v>
      </c>
      <c r="C532" s="3">
        <v>0</v>
      </c>
      <c r="D532" s="3">
        <v>0</v>
      </c>
      <c r="E532" s="3">
        <v>0</v>
      </c>
      <c r="F532" s="63">
        <v>0</v>
      </c>
      <c r="G532" s="62">
        <v>12000000</v>
      </c>
      <c r="H532" s="63">
        <v>100</v>
      </c>
    </row>
    <row r="533" spans="1:8" x14ac:dyDescent="0.3">
      <c r="A533" s="68" t="s">
        <v>5338</v>
      </c>
      <c r="B533" s="3">
        <v>8000000</v>
      </c>
      <c r="C533" s="3">
        <v>0</v>
      </c>
      <c r="D533" s="3">
        <v>0</v>
      </c>
      <c r="E533" s="3">
        <v>0</v>
      </c>
      <c r="F533" s="63">
        <v>0</v>
      </c>
      <c r="G533" s="62">
        <v>8000000</v>
      </c>
      <c r="H533" s="63">
        <v>100</v>
      </c>
    </row>
    <row r="534" spans="1:8" x14ac:dyDescent="0.3">
      <c r="A534" s="68" t="s">
        <v>5880</v>
      </c>
      <c r="B534" s="3">
        <v>10500000</v>
      </c>
      <c r="C534" s="3">
        <v>0</v>
      </c>
      <c r="D534" s="3">
        <v>0</v>
      </c>
      <c r="E534" s="3">
        <v>0</v>
      </c>
      <c r="F534" s="63">
        <v>0</v>
      </c>
      <c r="G534" s="62">
        <v>10500000</v>
      </c>
      <c r="H534" s="63">
        <v>100</v>
      </c>
    </row>
    <row r="535" spans="1:8" x14ac:dyDescent="0.3">
      <c r="A535" s="68" t="s">
        <v>5881</v>
      </c>
      <c r="B535" s="3">
        <v>15120000</v>
      </c>
      <c r="C535" s="3">
        <v>0</v>
      </c>
      <c r="D535" s="3">
        <v>0</v>
      </c>
      <c r="E535" s="3">
        <v>0</v>
      </c>
      <c r="F535" s="63">
        <v>0</v>
      </c>
      <c r="G535" s="62">
        <v>15120000</v>
      </c>
      <c r="H535" s="63">
        <v>100</v>
      </c>
    </row>
    <row r="536" spans="1:8" x14ac:dyDescent="0.3">
      <c r="A536" s="67" t="s">
        <v>744</v>
      </c>
      <c r="B536" s="3">
        <v>5257592000</v>
      </c>
      <c r="C536" s="3">
        <v>0</v>
      </c>
      <c r="D536" s="3">
        <v>0</v>
      </c>
      <c r="E536" s="3">
        <v>0</v>
      </c>
      <c r="F536" s="63">
        <v>0</v>
      </c>
      <c r="G536" s="62">
        <v>5257592000</v>
      </c>
      <c r="H536" s="63">
        <v>100</v>
      </c>
    </row>
    <row r="537" spans="1:8" x14ac:dyDescent="0.3">
      <c r="A537" s="68" t="s">
        <v>6034</v>
      </c>
      <c r="B537" s="3">
        <v>5256842000</v>
      </c>
      <c r="C537" s="3">
        <v>0</v>
      </c>
      <c r="D537" s="3">
        <v>0</v>
      </c>
      <c r="E537" s="3">
        <v>0</v>
      </c>
      <c r="F537" s="63">
        <v>0</v>
      </c>
      <c r="G537" s="62">
        <v>5256842000</v>
      </c>
      <c r="H537" s="63">
        <v>100</v>
      </c>
    </row>
    <row r="538" spans="1:8" x14ac:dyDescent="0.3">
      <c r="A538" s="68" t="s">
        <v>6035</v>
      </c>
      <c r="B538" s="3">
        <v>750000</v>
      </c>
      <c r="C538" s="3">
        <v>0</v>
      </c>
      <c r="D538" s="3">
        <v>0</v>
      </c>
      <c r="E538" s="3">
        <v>0</v>
      </c>
      <c r="F538" s="63">
        <v>0</v>
      </c>
      <c r="G538" s="62">
        <v>750000</v>
      </c>
      <c r="H538" s="63">
        <v>100</v>
      </c>
    </row>
    <row r="539" spans="1:8" x14ac:dyDescent="0.3">
      <c r="A539" s="67" t="s">
        <v>734</v>
      </c>
      <c r="B539" s="3">
        <v>20000000</v>
      </c>
      <c r="C539" s="3">
        <v>0</v>
      </c>
      <c r="D539" s="3">
        <v>0</v>
      </c>
      <c r="E539" s="3">
        <v>0</v>
      </c>
      <c r="F539" s="63">
        <v>0</v>
      </c>
      <c r="G539" s="62">
        <v>20000000</v>
      </c>
      <c r="H539" s="63">
        <v>100</v>
      </c>
    </row>
    <row r="540" spans="1:8" x14ac:dyDescent="0.3">
      <c r="A540" s="68" t="s">
        <v>5339</v>
      </c>
      <c r="B540" s="3">
        <v>20000000</v>
      </c>
      <c r="C540" s="3">
        <v>0</v>
      </c>
      <c r="D540" s="3">
        <v>0</v>
      </c>
      <c r="E540" s="3">
        <v>0</v>
      </c>
      <c r="F540" s="63">
        <v>0</v>
      </c>
      <c r="G540" s="62">
        <v>20000000</v>
      </c>
      <c r="H540" s="63">
        <v>100</v>
      </c>
    </row>
    <row r="541" spans="1:8" x14ac:dyDescent="0.3">
      <c r="A541" s="67" t="s">
        <v>735</v>
      </c>
      <c r="B541" s="3">
        <v>152000000</v>
      </c>
      <c r="C541" s="3">
        <v>0</v>
      </c>
      <c r="D541" s="3">
        <v>0</v>
      </c>
      <c r="E541" s="3">
        <v>0</v>
      </c>
      <c r="F541" s="63">
        <v>0</v>
      </c>
      <c r="G541" s="62">
        <v>152000000</v>
      </c>
      <c r="H541" s="63">
        <v>100</v>
      </c>
    </row>
    <row r="542" spans="1:8" x14ac:dyDescent="0.3">
      <c r="A542" s="68" t="s">
        <v>6037</v>
      </c>
      <c r="B542" s="3">
        <v>110000000</v>
      </c>
      <c r="C542" s="3">
        <v>0</v>
      </c>
      <c r="D542" s="3">
        <v>0</v>
      </c>
      <c r="E542" s="3">
        <v>0</v>
      </c>
      <c r="F542" s="63">
        <v>0</v>
      </c>
      <c r="G542" s="62">
        <v>110000000</v>
      </c>
      <c r="H542" s="63">
        <v>100</v>
      </c>
    </row>
    <row r="543" spans="1:8" x14ac:dyDescent="0.3">
      <c r="A543" s="68" t="s">
        <v>6038</v>
      </c>
      <c r="B543" s="3">
        <v>42000000</v>
      </c>
      <c r="C543" s="3">
        <v>0</v>
      </c>
      <c r="D543" s="3">
        <v>0</v>
      </c>
      <c r="E543" s="3">
        <v>0</v>
      </c>
      <c r="F543" s="63">
        <v>0</v>
      </c>
      <c r="G543" s="62">
        <v>42000000</v>
      </c>
      <c r="H543" s="63">
        <v>100</v>
      </c>
    </row>
    <row r="544" spans="1:8" x14ac:dyDescent="0.3">
      <c r="A544" s="67" t="s">
        <v>892</v>
      </c>
      <c r="B544" s="3">
        <v>205200000</v>
      </c>
      <c r="C544" s="3">
        <v>0</v>
      </c>
      <c r="D544" s="3">
        <v>0</v>
      </c>
      <c r="E544" s="3">
        <v>0</v>
      </c>
      <c r="F544" s="63">
        <v>0</v>
      </c>
      <c r="G544" s="62">
        <v>205200000</v>
      </c>
      <c r="H544" s="63">
        <v>100</v>
      </c>
    </row>
    <row r="545" spans="1:8" x14ac:dyDescent="0.3">
      <c r="A545" s="68" t="s">
        <v>6039</v>
      </c>
      <c r="B545" s="3">
        <v>91800000</v>
      </c>
      <c r="C545" s="3">
        <v>0</v>
      </c>
      <c r="D545" s="3">
        <v>0</v>
      </c>
      <c r="E545" s="3">
        <v>0</v>
      </c>
      <c r="F545" s="63">
        <v>0</v>
      </c>
      <c r="G545" s="62">
        <v>91800000</v>
      </c>
      <c r="H545" s="63">
        <v>100</v>
      </c>
    </row>
    <row r="546" spans="1:8" x14ac:dyDescent="0.3">
      <c r="A546" s="68" t="s">
        <v>6040</v>
      </c>
      <c r="B546" s="3">
        <v>24300000</v>
      </c>
      <c r="C546" s="3">
        <v>0</v>
      </c>
      <c r="D546" s="3">
        <v>0</v>
      </c>
      <c r="E546" s="3">
        <v>0</v>
      </c>
      <c r="F546" s="63">
        <v>0</v>
      </c>
      <c r="G546" s="62">
        <v>24300000</v>
      </c>
      <c r="H546" s="63">
        <v>100</v>
      </c>
    </row>
    <row r="547" spans="1:8" x14ac:dyDescent="0.3">
      <c r="A547" s="68" t="s">
        <v>6041</v>
      </c>
      <c r="B547" s="3">
        <v>89100000</v>
      </c>
      <c r="C547" s="3">
        <v>0</v>
      </c>
      <c r="D547" s="3">
        <v>0</v>
      </c>
      <c r="E547" s="3">
        <v>0</v>
      </c>
      <c r="F547" s="63">
        <v>0</v>
      </c>
      <c r="G547" s="62">
        <v>89100000</v>
      </c>
      <c r="H547" s="63">
        <v>100</v>
      </c>
    </row>
    <row r="548" spans="1:8" x14ac:dyDescent="0.3">
      <c r="A548" s="66" t="s">
        <v>795</v>
      </c>
      <c r="B548" s="70">
        <v>186041000</v>
      </c>
      <c r="C548" s="70">
        <v>0</v>
      </c>
      <c r="D548" s="70">
        <v>0</v>
      </c>
      <c r="E548" s="70">
        <v>0</v>
      </c>
      <c r="F548" s="71">
        <v>0</v>
      </c>
      <c r="G548" s="69">
        <v>186041000</v>
      </c>
      <c r="H548" s="71">
        <v>100</v>
      </c>
    </row>
    <row r="549" spans="1:8" x14ac:dyDescent="0.3">
      <c r="A549" s="67" t="s">
        <v>732</v>
      </c>
      <c r="B549" s="3">
        <v>24000000</v>
      </c>
      <c r="C549" s="3">
        <v>0</v>
      </c>
      <c r="D549" s="3">
        <v>0</v>
      </c>
      <c r="E549" s="3">
        <v>0</v>
      </c>
      <c r="F549" s="63">
        <v>0</v>
      </c>
      <c r="G549" s="62">
        <v>24000000</v>
      </c>
      <c r="H549" s="63">
        <v>100</v>
      </c>
    </row>
    <row r="550" spans="1:8" x14ac:dyDescent="0.3">
      <c r="A550" s="68" t="s">
        <v>5497</v>
      </c>
      <c r="B550" s="3">
        <v>9000000</v>
      </c>
      <c r="C550" s="3">
        <v>0</v>
      </c>
      <c r="D550" s="3">
        <v>0</v>
      </c>
      <c r="E550" s="3">
        <v>0</v>
      </c>
      <c r="F550" s="63">
        <v>0</v>
      </c>
      <c r="G550" s="62">
        <v>9000000</v>
      </c>
      <c r="H550" s="63">
        <v>100</v>
      </c>
    </row>
    <row r="551" spans="1:8" x14ac:dyDescent="0.3">
      <c r="A551" s="68" t="s">
        <v>5258</v>
      </c>
      <c r="B551" s="3">
        <v>9000000</v>
      </c>
      <c r="C551" s="3">
        <v>0</v>
      </c>
      <c r="D551" s="3">
        <v>0</v>
      </c>
      <c r="E551" s="3">
        <v>0</v>
      </c>
      <c r="F551" s="63">
        <v>0</v>
      </c>
      <c r="G551" s="62">
        <v>9000000</v>
      </c>
      <c r="H551" s="63">
        <v>100</v>
      </c>
    </row>
    <row r="552" spans="1:8" x14ac:dyDescent="0.3">
      <c r="A552" s="68" t="s">
        <v>931</v>
      </c>
      <c r="B552" s="3">
        <v>6000000</v>
      </c>
      <c r="C552" s="3">
        <v>0</v>
      </c>
      <c r="D552" s="3">
        <v>0</v>
      </c>
      <c r="E552" s="3">
        <v>0</v>
      </c>
      <c r="F552" s="63">
        <v>0</v>
      </c>
      <c r="G552" s="62">
        <v>6000000</v>
      </c>
      <c r="H552" s="63">
        <v>100</v>
      </c>
    </row>
    <row r="553" spans="1:8" x14ac:dyDescent="0.3">
      <c r="A553" s="67" t="s">
        <v>744</v>
      </c>
      <c r="B553" s="3">
        <v>20000000</v>
      </c>
      <c r="C553" s="3">
        <v>0</v>
      </c>
      <c r="D553" s="3">
        <v>0</v>
      </c>
      <c r="E553" s="3">
        <v>0</v>
      </c>
      <c r="F553" s="63">
        <v>0</v>
      </c>
      <c r="G553" s="62">
        <v>20000000</v>
      </c>
      <c r="H553" s="63">
        <v>100</v>
      </c>
    </row>
    <row r="554" spans="1:8" x14ac:dyDescent="0.3">
      <c r="A554" s="68" t="s">
        <v>6042</v>
      </c>
      <c r="B554" s="3">
        <v>20000000</v>
      </c>
      <c r="C554" s="3">
        <v>0</v>
      </c>
      <c r="D554" s="3">
        <v>0</v>
      </c>
      <c r="E554" s="3">
        <v>0</v>
      </c>
      <c r="F554" s="63">
        <v>0</v>
      </c>
      <c r="G554" s="62">
        <v>20000000</v>
      </c>
      <c r="H554" s="63">
        <v>100</v>
      </c>
    </row>
    <row r="555" spans="1:8" x14ac:dyDescent="0.3">
      <c r="A555" s="67" t="s">
        <v>796</v>
      </c>
      <c r="B555" s="3">
        <v>142041000</v>
      </c>
      <c r="C555" s="3">
        <v>0</v>
      </c>
      <c r="D555" s="3">
        <v>0</v>
      </c>
      <c r="E555" s="3">
        <v>0</v>
      </c>
      <c r="F555" s="63">
        <v>0</v>
      </c>
      <c r="G555" s="62">
        <v>142041000</v>
      </c>
      <c r="H555" s="63">
        <v>100</v>
      </c>
    </row>
    <row r="556" spans="1:8" x14ac:dyDescent="0.3">
      <c r="A556" s="68" t="s">
        <v>6043</v>
      </c>
      <c r="B556" s="3">
        <v>142041000</v>
      </c>
      <c r="C556" s="3">
        <v>0</v>
      </c>
      <c r="D556" s="3">
        <v>0</v>
      </c>
      <c r="E556" s="3">
        <v>0</v>
      </c>
      <c r="F556" s="63">
        <v>0</v>
      </c>
      <c r="G556" s="62">
        <v>142041000</v>
      </c>
      <c r="H556" s="63">
        <v>100</v>
      </c>
    </row>
    <row r="557" spans="1:8" x14ac:dyDescent="0.3">
      <c r="A557" s="65" t="s">
        <v>805</v>
      </c>
      <c r="B557" s="92">
        <v>91170000</v>
      </c>
      <c r="C557" s="92">
        <v>0</v>
      </c>
      <c r="D557" s="92">
        <v>0</v>
      </c>
      <c r="E557" s="92">
        <v>0</v>
      </c>
      <c r="F557" s="93">
        <v>0</v>
      </c>
      <c r="G557" s="109">
        <v>91170000</v>
      </c>
      <c r="H557" s="93">
        <v>100</v>
      </c>
    </row>
    <row r="558" spans="1:8" x14ac:dyDescent="0.3">
      <c r="A558" s="66" t="s">
        <v>806</v>
      </c>
      <c r="B558" s="70">
        <v>91170000</v>
      </c>
      <c r="C558" s="70">
        <v>0</v>
      </c>
      <c r="D558" s="70">
        <v>0</v>
      </c>
      <c r="E558" s="70">
        <v>0</v>
      </c>
      <c r="F558" s="71">
        <v>0</v>
      </c>
      <c r="G558" s="69">
        <v>91170000</v>
      </c>
      <c r="H558" s="71">
        <v>100</v>
      </c>
    </row>
    <row r="559" spans="1:8" x14ac:dyDescent="0.3">
      <c r="A559" s="67" t="s">
        <v>732</v>
      </c>
      <c r="B559" s="3">
        <v>39000000</v>
      </c>
      <c r="C559" s="3">
        <v>0</v>
      </c>
      <c r="D559" s="3">
        <v>0</v>
      </c>
      <c r="E559" s="3">
        <v>0</v>
      </c>
      <c r="F559" s="63">
        <v>0</v>
      </c>
      <c r="G559" s="62">
        <v>39000000</v>
      </c>
      <c r="H559" s="63">
        <v>100</v>
      </c>
    </row>
    <row r="560" spans="1:8" x14ac:dyDescent="0.3">
      <c r="A560" s="68" t="s">
        <v>5336</v>
      </c>
      <c r="B560" s="3">
        <v>7000000</v>
      </c>
      <c r="C560" s="3">
        <v>0</v>
      </c>
      <c r="D560" s="3">
        <v>0</v>
      </c>
      <c r="E560" s="3">
        <v>0</v>
      </c>
      <c r="F560" s="63">
        <v>0</v>
      </c>
      <c r="G560" s="62">
        <v>7000000</v>
      </c>
      <c r="H560" s="63">
        <v>100</v>
      </c>
    </row>
    <row r="561" spans="1:8" x14ac:dyDescent="0.3">
      <c r="A561" s="68" t="s">
        <v>5337</v>
      </c>
      <c r="B561" s="3">
        <v>12000000</v>
      </c>
      <c r="C561" s="3">
        <v>0</v>
      </c>
      <c r="D561" s="3">
        <v>0</v>
      </c>
      <c r="E561" s="3">
        <v>0</v>
      </c>
      <c r="F561" s="63">
        <v>0</v>
      </c>
      <c r="G561" s="62">
        <v>12000000</v>
      </c>
      <c r="H561" s="63">
        <v>100</v>
      </c>
    </row>
    <row r="562" spans="1:8" x14ac:dyDescent="0.3">
      <c r="A562" s="68" t="s">
        <v>5326</v>
      </c>
      <c r="B562" s="3">
        <v>12000000</v>
      </c>
      <c r="C562" s="3">
        <v>0</v>
      </c>
      <c r="D562" s="3">
        <v>0</v>
      </c>
      <c r="E562" s="3">
        <v>0</v>
      </c>
      <c r="F562" s="63">
        <v>0</v>
      </c>
      <c r="G562" s="62">
        <v>12000000</v>
      </c>
      <c r="H562" s="63">
        <v>100</v>
      </c>
    </row>
    <row r="563" spans="1:8" x14ac:dyDescent="0.3">
      <c r="A563" s="68" t="s">
        <v>5338</v>
      </c>
      <c r="B563" s="3">
        <v>8000000</v>
      </c>
      <c r="C563" s="3">
        <v>0</v>
      </c>
      <c r="D563" s="3">
        <v>0</v>
      </c>
      <c r="E563" s="3">
        <v>0</v>
      </c>
      <c r="F563" s="63">
        <v>0</v>
      </c>
      <c r="G563" s="62">
        <v>8000000</v>
      </c>
      <c r="H563" s="63">
        <v>100</v>
      </c>
    </row>
    <row r="564" spans="1:8" x14ac:dyDescent="0.3">
      <c r="A564" s="67" t="s">
        <v>735</v>
      </c>
      <c r="B564" s="3">
        <v>52170000</v>
      </c>
      <c r="C564" s="3">
        <v>0</v>
      </c>
      <c r="D564" s="3">
        <v>0</v>
      </c>
      <c r="E564" s="3">
        <v>0</v>
      </c>
      <c r="F564" s="63">
        <v>0</v>
      </c>
      <c r="G564" s="62">
        <v>52170000</v>
      </c>
      <c r="H564" s="63">
        <v>100</v>
      </c>
    </row>
    <row r="565" spans="1:8" x14ac:dyDescent="0.3">
      <c r="A565" s="68" t="s">
        <v>6044</v>
      </c>
      <c r="B565" s="3">
        <v>52170000</v>
      </c>
      <c r="C565" s="3">
        <v>0</v>
      </c>
      <c r="D565" s="3">
        <v>0</v>
      </c>
      <c r="E565" s="3">
        <v>0</v>
      </c>
      <c r="F565" s="63">
        <v>0</v>
      </c>
      <c r="G565" s="62">
        <v>52170000</v>
      </c>
      <c r="H565" s="63">
        <v>100</v>
      </c>
    </row>
    <row r="566" spans="1:8" x14ac:dyDescent="0.3">
      <c r="A566" s="6" t="s">
        <v>810</v>
      </c>
      <c r="B566" s="3">
        <v>23288180000</v>
      </c>
      <c r="C566" s="3">
        <v>204747346</v>
      </c>
      <c r="D566" s="3">
        <v>682772302</v>
      </c>
      <c r="E566" s="3">
        <v>887519648</v>
      </c>
      <c r="F566" s="63">
        <v>3.8110305227802259</v>
      </c>
      <c r="G566" s="62">
        <v>22400660352</v>
      </c>
      <c r="H566" s="63">
        <v>96.188969477219771</v>
      </c>
    </row>
  </sheetData>
  <printOptions horizontalCentered="1"/>
  <pageMargins left="0.70866141732283472" right="0.39370078740157483" top="0.39370078740157483" bottom="0.59055118110236227" header="0.31496062992125984" footer="0.31496062992125984"/>
  <pageSetup paperSize="9" scale="63" fitToHeight="0" orientation="portrait" horizontalDpi="0" verticalDpi="0" r:id="rId2"/>
  <headerFooter>
    <oddFooter>&amp;RHal &amp;P dari &amp;N</oddFooter>
  </headerFooter>
  <drawing r:id="rId3"/>
  <legacy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2E874-68BE-403D-BFA7-9824AB4ABAA8}">
  <sheetPr codeName="Sheet4">
    <tabColor rgb="FFFF0000"/>
    <pageSetUpPr fitToPage="1"/>
  </sheetPr>
  <dimension ref="A1:N100"/>
  <sheetViews>
    <sheetView showGridLines="0" view="pageBreakPreview" zoomScaleNormal="100" zoomScaleSheetLayoutView="100" workbookViewId="0">
      <selection activeCell="J7" sqref="J7"/>
    </sheetView>
  </sheetViews>
  <sheetFormatPr defaultRowHeight="14.4" x14ac:dyDescent="0.3"/>
  <cols>
    <col min="1" max="1" width="86.44140625" bestFit="1" customWidth="1"/>
    <col min="2" max="2" width="16" bestFit="1" customWidth="1"/>
    <col min="3" max="3" width="12.88671875" bestFit="1" customWidth="1"/>
    <col min="4" max="4" width="10.88671875" bestFit="1" customWidth="1"/>
    <col min="5" max="5" width="13.77734375" bestFit="1" customWidth="1"/>
    <col min="6" max="6" width="10.5546875" bestFit="1" customWidth="1"/>
    <col min="7" max="7" width="8.77734375" bestFit="1" customWidth="1"/>
    <col min="10" max="10" width="66.21875" customWidth="1"/>
  </cols>
  <sheetData>
    <row r="1" spans="1:14" ht="18" x14ac:dyDescent="0.35">
      <c r="A1" s="98" t="s">
        <v>5232</v>
      </c>
      <c r="B1" s="98"/>
      <c r="C1" s="98"/>
      <c r="D1" s="98"/>
      <c r="E1" s="98"/>
      <c r="F1" s="98"/>
      <c r="G1" s="98"/>
      <c r="H1" s="97"/>
      <c r="I1" s="97"/>
      <c r="J1" s="97"/>
      <c r="K1" s="97"/>
      <c r="L1" s="97"/>
      <c r="M1" s="97"/>
      <c r="N1" s="9"/>
    </row>
    <row r="2" spans="1:14" ht="15.6" x14ac:dyDescent="0.3">
      <c r="A2" s="41" t="str">
        <f>'Setting Database'!$B14</f>
        <v>Berdasarkan DIPA Awal, TA. 2023 (30 November 2022)</v>
      </c>
      <c r="B2" s="41"/>
      <c r="C2" s="41"/>
      <c r="D2" s="41"/>
      <c r="E2" s="41"/>
      <c r="F2" s="41"/>
      <c r="G2" s="41"/>
      <c r="H2" s="8"/>
      <c r="I2" s="8"/>
      <c r="J2" s="8"/>
      <c r="K2" s="8"/>
      <c r="L2" s="8"/>
      <c r="M2" s="8"/>
      <c r="N2" s="8"/>
    </row>
    <row r="3" spans="1:14" ht="15.6" x14ac:dyDescent="0.3">
      <c r="A3" s="41" t="str">
        <f ca="1">'Setting Database'!$B15</f>
        <v xml:space="preserve"> 09 Februari 2023, Pukul 15:39 WIB</v>
      </c>
      <c r="B3" s="41"/>
      <c r="C3" s="41"/>
      <c r="D3" s="41"/>
      <c r="E3" s="41"/>
      <c r="F3" s="41"/>
      <c r="G3" s="41"/>
      <c r="H3" s="8"/>
      <c r="I3" s="8"/>
      <c r="J3" s="8"/>
      <c r="K3" s="8"/>
      <c r="L3" s="8"/>
      <c r="M3" s="8"/>
      <c r="N3" s="8"/>
    </row>
    <row r="14" spans="1:14" ht="15.6" x14ac:dyDescent="0.3">
      <c r="A14" s="8" t="s">
        <v>5231</v>
      </c>
    </row>
    <row r="15" spans="1:14" s="77" customFormat="1" x14ac:dyDescent="0.3">
      <c r="A15" s="33" t="s">
        <v>99</v>
      </c>
      <c r="B15" s="76" t="s">
        <v>5227</v>
      </c>
      <c r="C15" s="76" t="s">
        <v>811</v>
      </c>
      <c r="D15" s="76" t="s">
        <v>1193</v>
      </c>
      <c r="E15" s="76" t="s">
        <v>812</v>
      </c>
      <c r="F15" s="76" t="s">
        <v>5233</v>
      </c>
      <c r="G15"/>
    </row>
    <row r="16" spans="1:14" x14ac:dyDescent="0.3">
      <c r="A16" s="5" t="s">
        <v>123</v>
      </c>
      <c r="B16" s="73">
        <v>23288180000</v>
      </c>
      <c r="C16" s="73">
        <v>887519648</v>
      </c>
      <c r="D16" s="74">
        <v>3.8110305227802259</v>
      </c>
      <c r="E16" s="106">
        <v>22400660352</v>
      </c>
      <c r="F16" s="74">
        <v>96.188969477219771</v>
      </c>
    </row>
    <row r="17" spans="1:10" x14ac:dyDescent="0.3">
      <c r="A17" s="104" t="s">
        <v>128</v>
      </c>
      <c r="B17" s="83">
        <v>745048000</v>
      </c>
      <c r="C17" s="83">
        <v>14925700</v>
      </c>
      <c r="D17" s="84">
        <v>2.0033205914249819</v>
      </c>
      <c r="E17" s="102">
        <v>730122300</v>
      </c>
      <c r="F17" s="84">
        <v>97.996679408575019</v>
      </c>
    </row>
    <row r="18" spans="1:10" x14ac:dyDescent="0.3">
      <c r="A18" s="81" t="s">
        <v>129</v>
      </c>
      <c r="B18" s="85">
        <v>525378000</v>
      </c>
      <c r="C18" s="85">
        <v>9488700</v>
      </c>
      <c r="D18" s="86">
        <v>1.8060710574100933</v>
      </c>
      <c r="E18" s="103">
        <v>515889300</v>
      </c>
      <c r="F18" s="86">
        <v>98.193928942589906</v>
      </c>
    </row>
    <row r="19" spans="1:10" x14ac:dyDescent="0.3">
      <c r="A19" s="105" t="s">
        <v>747</v>
      </c>
      <c r="B19" s="3">
        <v>475336000</v>
      </c>
      <c r="C19" s="3">
        <v>9488700</v>
      </c>
      <c r="D19" s="63">
        <v>1.9962089974249795</v>
      </c>
      <c r="E19" s="62">
        <v>465847300</v>
      </c>
      <c r="F19" s="63">
        <v>98.003791002575028</v>
      </c>
    </row>
    <row r="20" spans="1:10" x14ac:dyDescent="0.3">
      <c r="A20" s="241" t="s">
        <v>1234</v>
      </c>
      <c r="B20" s="3">
        <v>404820000</v>
      </c>
      <c r="C20" s="3">
        <v>9488700</v>
      </c>
      <c r="D20" s="63">
        <v>2.34393063583815</v>
      </c>
      <c r="E20" s="62">
        <v>395331300</v>
      </c>
      <c r="F20" s="63">
        <v>97.656069364161851</v>
      </c>
    </row>
    <row r="21" spans="1:10" x14ac:dyDescent="0.3">
      <c r="A21" s="241" t="s">
        <v>1235</v>
      </c>
      <c r="B21" s="3">
        <v>70516000</v>
      </c>
      <c r="C21" s="3">
        <v>0</v>
      </c>
      <c r="D21" s="63">
        <v>0</v>
      </c>
      <c r="E21" s="62">
        <v>70516000</v>
      </c>
      <c r="F21" s="63">
        <v>100</v>
      </c>
    </row>
    <row r="22" spans="1:10" x14ac:dyDescent="0.3">
      <c r="A22" s="105" t="s">
        <v>762</v>
      </c>
      <c r="B22" s="3">
        <v>50042000</v>
      </c>
      <c r="C22" s="3">
        <v>0</v>
      </c>
      <c r="D22" s="63">
        <v>0</v>
      </c>
      <c r="E22" s="62">
        <v>50042000</v>
      </c>
      <c r="F22" s="63">
        <v>100</v>
      </c>
      <c r="J22" s="99"/>
    </row>
    <row r="23" spans="1:10" x14ac:dyDescent="0.3">
      <c r="A23" s="241" t="s">
        <v>1251</v>
      </c>
      <c r="B23" s="3">
        <v>50042000</v>
      </c>
      <c r="C23" s="3">
        <v>0</v>
      </c>
      <c r="D23" s="63">
        <v>0</v>
      </c>
      <c r="E23" s="62">
        <v>50042000</v>
      </c>
      <c r="F23" s="63">
        <v>100</v>
      </c>
      <c r="J23" s="100"/>
    </row>
    <row r="24" spans="1:10" x14ac:dyDescent="0.3">
      <c r="A24" s="81" t="s">
        <v>131</v>
      </c>
      <c r="B24" s="85">
        <v>219670000</v>
      </c>
      <c r="C24" s="85">
        <v>5437000</v>
      </c>
      <c r="D24" s="86">
        <v>2.4750762507397459</v>
      </c>
      <c r="E24" s="103">
        <v>214233000</v>
      </c>
      <c r="F24" s="86">
        <v>97.524923749260253</v>
      </c>
      <c r="J24" s="99"/>
    </row>
    <row r="25" spans="1:10" x14ac:dyDescent="0.3">
      <c r="A25" s="105" t="s">
        <v>749</v>
      </c>
      <c r="B25" s="3">
        <v>219670000</v>
      </c>
      <c r="C25" s="3">
        <v>5437000</v>
      </c>
      <c r="D25" s="63">
        <v>2.4750762507397459</v>
      </c>
      <c r="E25" s="62">
        <v>214233000</v>
      </c>
      <c r="F25" s="63">
        <v>97.524923749260253</v>
      </c>
      <c r="J25" s="100"/>
    </row>
    <row r="26" spans="1:10" x14ac:dyDescent="0.3">
      <c r="A26" s="241" t="s">
        <v>1236</v>
      </c>
      <c r="B26" s="3">
        <v>116750000</v>
      </c>
      <c r="C26" s="3">
        <v>440000</v>
      </c>
      <c r="D26" s="63">
        <v>0.37687366167023556</v>
      </c>
      <c r="E26" s="62">
        <v>116310000</v>
      </c>
      <c r="F26" s="63">
        <v>99.623126338329755</v>
      </c>
      <c r="J26" s="99"/>
    </row>
    <row r="27" spans="1:10" x14ac:dyDescent="0.3">
      <c r="A27" s="241" t="s">
        <v>1237</v>
      </c>
      <c r="B27" s="3">
        <v>102920000</v>
      </c>
      <c r="C27" s="3">
        <v>4997000</v>
      </c>
      <c r="D27" s="63">
        <v>4.8552273610571319</v>
      </c>
      <c r="E27" s="62">
        <v>97923000</v>
      </c>
      <c r="F27" s="63">
        <v>95.144772638942868</v>
      </c>
      <c r="J27" s="100"/>
    </row>
    <row r="28" spans="1:10" x14ac:dyDescent="0.3">
      <c r="A28" s="104" t="s">
        <v>124</v>
      </c>
      <c r="B28" s="83">
        <v>622685000</v>
      </c>
      <c r="C28" s="83">
        <v>22306000</v>
      </c>
      <c r="D28" s="84">
        <v>3.5822285746404683</v>
      </c>
      <c r="E28" s="102">
        <v>600379000</v>
      </c>
      <c r="F28" s="84">
        <v>96.417771425359533</v>
      </c>
    </row>
    <row r="29" spans="1:10" x14ac:dyDescent="0.3">
      <c r="A29" s="81" t="s">
        <v>125</v>
      </c>
      <c r="B29" s="85">
        <v>364329000</v>
      </c>
      <c r="C29" s="85">
        <v>9376000</v>
      </c>
      <c r="D29" s="86">
        <v>2.5734981294379531</v>
      </c>
      <c r="E29" s="103">
        <v>354953000</v>
      </c>
      <c r="F29" s="86">
        <v>97.426501870562049</v>
      </c>
    </row>
    <row r="30" spans="1:10" x14ac:dyDescent="0.3">
      <c r="A30" s="105" t="s">
        <v>742</v>
      </c>
      <c r="B30" s="3">
        <v>186192000</v>
      </c>
      <c r="C30" s="3">
        <v>7936000</v>
      </c>
      <c r="D30" s="63">
        <v>4.2622669072785087</v>
      </c>
      <c r="E30" s="62">
        <v>178256000</v>
      </c>
      <c r="F30" s="63">
        <v>95.737733092721484</v>
      </c>
    </row>
    <row r="31" spans="1:10" x14ac:dyDescent="0.3">
      <c r="A31" s="241" t="s">
        <v>743</v>
      </c>
      <c r="B31" s="3">
        <v>131673000</v>
      </c>
      <c r="C31" s="3">
        <v>0</v>
      </c>
      <c r="D31" s="63">
        <v>0</v>
      </c>
      <c r="E31" s="62">
        <v>131673000</v>
      </c>
      <c r="F31" s="63">
        <v>100</v>
      </c>
    </row>
    <row r="32" spans="1:10" x14ac:dyDescent="0.3">
      <c r="A32" s="241" t="s">
        <v>745</v>
      </c>
      <c r="B32" s="3">
        <v>54519000</v>
      </c>
      <c r="C32" s="3">
        <v>7936000</v>
      </c>
      <c r="D32" s="63">
        <v>14.556393184027586</v>
      </c>
      <c r="E32" s="62">
        <v>46583000</v>
      </c>
      <c r="F32" s="63">
        <v>85.443606815972416</v>
      </c>
    </row>
    <row r="33" spans="1:6" x14ac:dyDescent="0.3">
      <c r="A33" s="105" t="s">
        <v>789</v>
      </c>
      <c r="B33" s="3">
        <v>78803000</v>
      </c>
      <c r="C33" s="3">
        <v>1440000</v>
      </c>
      <c r="D33" s="63">
        <v>1.8273415986701014</v>
      </c>
      <c r="E33" s="62">
        <v>77363000</v>
      </c>
      <c r="F33" s="63">
        <v>98.172658401329898</v>
      </c>
    </row>
    <row r="34" spans="1:6" x14ac:dyDescent="0.3">
      <c r="A34" s="241" t="s">
        <v>767</v>
      </c>
      <c r="B34" s="3">
        <v>78803000</v>
      </c>
      <c r="C34" s="3">
        <v>1440000</v>
      </c>
      <c r="D34" s="63">
        <v>1.8273415986701014</v>
      </c>
      <c r="E34" s="62">
        <v>77363000</v>
      </c>
      <c r="F34" s="63">
        <v>98.172658401329898</v>
      </c>
    </row>
    <row r="35" spans="1:6" x14ac:dyDescent="0.3">
      <c r="A35" s="105" t="s">
        <v>762</v>
      </c>
      <c r="B35" s="3">
        <v>99334000</v>
      </c>
      <c r="C35" s="3">
        <v>0</v>
      </c>
      <c r="D35" s="63">
        <v>0</v>
      </c>
      <c r="E35" s="62">
        <v>99334000</v>
      </c>
      <c r="F35" s="63">
        <v>100</v>
      </c>
    </row>
    <row r="36" spans="1:6" x14ac:dyDescent="0.3">
      <c r="A36" s="241" t="s">
        <v>1252</v>
      </c>
      <c r="B36" s="3">
        <v>99334000</v>
      </c>
      <c r="C36" s="3">
        <v>0</v>
      </c>
      <c r="D36" s="63">
        <v>0</v>
      </c>
      <c r="E36" s="62">
        <v>99334000</v>
      </c>
      <c r="F36" s="63">
        <v>100</v>
      </c>
    </row>
    <row r="37" spans="1:6" x14ac:dyDescent="0.3">
      <c r="A37" s="81" t="s">
        <v>127</v>
      </c>
      <c r="B37" s="85">
        <v>258356000</v>
      </c>
      <c r="C37" s="85">
        <v>12930000</v>
      </c>
      <c r="D37" s="86">
        <v>5.0047221663131491</v>
      </c>
      <c r="E37" s="103">
        <v>245426000</v>
      </c>
      <c r="F37" s="86">
        <v>94.995277833686856</v>
      </c>
    </row>
    <row r="38" spans="1:6" x14ac:dyDescent="0.3">
      <c r="A38" s="105" t="s">
        <v>746</v>
      </c>
      <c r="B38" s="3">
        <v>118802000</v>
      </c>
      <c r="C38" s="3">
        <v>9630000</v>
      </c>
      <c r="D38" s="63">
        <v>8.105924142691201</v>
      </c>
      <c r="E38" s="62">
        <v>109172000</v>
      </c>
      <c r="F38" s="63">
        <v>91.894075857308792</v>
      </c>
    </row>
    <row r="39" spans="1:6" x14ac:dyDescent="0.3">
      <c r="A39" s="241" t="s">
        <v>1232</v>
      </c>
      <c r="B39" s="3">
        <v>35050000</v>
      </c>
      <c r="C39" s="3">
        <v>9630000</v>
      </c>
      <c r="D39" s="63">
        <v>27.475035663338087</v>
      </c>
      <c r="E39" s="62">
        <v>25420000</v>
      </c>
      <c r="F39" s="63">
        <v>72.52496433666191</v>
      </c>
    </row>
    <row r="40" spans="1:6" x14ac:dyDescent="0.3">
      <c r="A40" s="241" t="s">
        <v>1233</v>
      </c>
      <c r="B40" s="3">
        <v>83752000</v>
      </c>
      <c r="C40" s="3">
        <v>0</v>
      </c>
      <c r="D40" s="63">
        <v>0</v>
      </c>
      <c r="E40" s="62">
        <v>83752000</v>
      </c>
      <c r="F40" s="63">
        <v>100</v>
      </c>
    </row>
    <row r="41" spans="1:6" x14ac:dyDescent="0.3">
      <c r="A41" s="105" t="s">
        <v>762</v>
      </c>
      <c r="B41" s="3">
        <v>139554000</v>
      </c>
      <c r="C41" s="3">
        <v>3300000</v>
      </c>
      <c r="D41" s="63">
        <v>2.364676039382605</v>
      </c>
      <c r="E41" s="62">
        <v>136254000</v>
      </c>
      <c r="F41" s="63">
        <v>97.635323960617399</v>
      </c>
    </row>
    <row r="42" spans="1:6" x14ac:dyDescent="0.3">
      <c r="A42" s="241" t="s">
        <v>1253</v>
      </c>
      <c r="B42" s="3">
        <v>139554000</v>
      </c>
      <c r="C42" s="3">
        <v>3300000</v>
      </c>
      <c r="D42" s="63">
        <v>2.364676039382605</v>
      </c>
      <c r="E42" s="62">
        <v>136254000</v>
      </c>
      <c r="F42" s="63">
        <v>97.635323960617399</v>
      </c>
    </row>
    <row r="43" spans="1:6" x14ac:dyDescent="0.3">
      <c r="A43" s="104" t="s">
        <v>132</v>
      </c>
      <c r="B43" s="83">
        <v>10908584000</v>
      </c>
      <c r="C43" s="83">
        <v>11070682</v>
      </c>
      <c r="D43" s="84">
        <v>0.10148596738128431</v>
      </c>
      <c r="E43" s="102">
        <v>10897513318</v>
      </c>
      <c r="F43" s="84">
        <v>99.898514032618706</v>
      </c>
    </row>
    <row r="44" spans="1:6" x14ac:dyDescent="0.3">
      <c r="A44" s="81" t="s">
        <v>170</v>
      </c>
      <c r="B44" s="85">
        <v>823732000</v>
      </c>
      <c r="C44" s="85">
        <v>11070682</v>
      </c>
      <c r="D44" s="86">
        <v>1.3439664842448757</v>
      </c>
      <c r="E44" s="103">
        <v>812661318</v>
      </c>
      <c r="F44" s="86">
        <v>98.656033515755126</v>
      </c>
    </row>
    <row r="45" spans="1:6" x14ac:dyDescent="0.3">
      <c r="A45" s="105" t="s">
        <v>785</v>
      </c>
      <c r="B45" s="3">
        <v>669421000</v>
      </c>
      <c r="C45" s="3">
        <v>373682</v>
      </c>
      <c r="D45" s="63">
        <v>5.5821672758996209E-2</v>
      </c>
      <c r="E45" s="62">
        <v>669047318</v>
      </c>
      <c r="F45" s="63">
        <v>99.944178327241005</v>
      </c>
    </row>
    <row r="46" spans="1:6" x14ac:dyDescent="0.3">
      <c r="A46" s="241" t="s">
        <v>1284</v>
      </c>
      <c r="B46" s="3">
        <v>150075000</v>
      </c>
      <c r="C46" s="3">
        <v>373682</v>
      </c>
      <c r="D46" s="63">
        <v>0.2489968349158754</v>
      </c>
      <c r="E46" s="62">
        <v>149701318</v>
      </c>
      <c r="F46" s="63">
        <v>99.751003165084128</v>
      </c>
    </row>
    <row r="47" spans="1:6" x14ac:dyDescent="0.3">
      <c r="A47" s="241" t="s">
        <v>1285</v>
      </c>
      <c r="B47" s="3">
        <v>188806000</v>
      </c>
      <c r="C47" s="3">
        <v>0</v>
      </c>
      <c r="D47" s="63">
        <v>0</v>
      </c>
      <c r="E47" s="62">
        <v>188806000</v>
      </c>
      <c r="F47" s="63">
        <v>100</v>
      </c>
    </row>
    <row r="48" spans="1:6" x14ac:dyDescent="0.3">
      <c r="A48" s="241" t="s">
        <v>1286</v>
      </c>
      <c r="B48" s="3">
        <v>330540000</v>
      </c>
      <c r="C48" s="3">
        <v>0</v>
      </c>
      <c r="D48" s="63">
        <v>0</v>
      </c>
      <c r="E48" s="62">
        <v>330540000</v>
      </c>
      <c r="F48" s="63">
        <v>100</v>
      </c>
    </row>
    <row r="49" spans="1:6" x14ac:dyDescent="0.3">
      <c r="A49" s="105" t="s">
        <v>762</v>
      </c>
      <c r="B49" s="3">
        <v>50000000</v>
      </c>
      <c r="C49" s="3">
        <v>0</v>
      </c>
      <c r="D49" s="63">
        <v>0</v>
      </c>
      <c r="E49" s="62">
        <v>50000000</v>
      </c>
      <c r="F49" s="63">
        <v>100</v>
      </c>
    </row>
    <row r="50" spans="1:6" x14ac:dyDescent="0.3">
      <c r="A50" s="241" t="s">
        <v>1254</v>
      </c>
      <c r="B50" s="3">
        <v>50000000</v>
      </c>
      <c r="C50" s="3">
        <v>0</v>
      </c>
      <c r="D50" s="63">
        <v>0</v>
      </c>
      <c r="E50" s="62">
        <v>50000000</v>
      </c>
      <c r="F50" s="63">
        <v>100</v>
      </c>
    </row>
    <row r="51" spans="1:6" x14ac:dyDescent="0.3">
      <c r="A51" s="105" t="s">
        <v>787</v>
      </c>
      <c r="B51" s="3">
        <v>104311000</v>
      </c>
      <c r="C51" s="3">
        <v>10697000</v>
      </c>
      <c r="D51" s="63">
        <v>10.254910795601614</v>
      </c>
      <c r="E51" s="62">
        <v>93614000</v>
      </c>
      <c r="F51" s="63">
        <v>89.745089204398383</v>
      </c>
    </row>
    <row r="52" spans="1:6" x14ac:dyDescent="0.3">
      <c r="A52" s="241" t="s">
        <v>1287</v>
      </c>
      <c r="B52" s="3">
        <v>104311000</v>
      </c>
      <c r="C52" s="3">
        <v>10697000</v>
      </c>
      <c r="D52" s="63">
        <v>10.254910795601614</v>
      </c>
      <c r="E52" s="62">
        <v>93614000</v>
      </c>
      <c r="F52" s="63">
        <v>89.745089204398383</v>
      </c>
    </row>
    <row r="53" spans="1:6" x14ac:dyDescent="0.3">
      <c r="A53" s="81" t="s">
        <v>133</v>
      </c>
      <c r="B53" s="85">
        <v>10084852000</v>
      </c>
      <c r="C53" s="85">
        <v>0</v>
      </c>
      <c r="D53" s="86">
        <v>0</v>
      </c>
      <c r="E53" s="103">
        <v>10084852000</v>
      </c>
      <c r="F53" s="86">
        <v>100</v>
      </c>
    </row>
    <row r="54" spans="1:6" x14ac:dyDescent="0.3">
      <c r="A54" s="105" t="s">
        <v>792</v>
      </c>
      <c r="B54" s="3">
        <v>8408830000</v>
      </c>
      <c r="C54" s="3">
        <v>0</v>
      </c>
      <c r="D54" s="63">
        <v>0</v>
      </c>
      <c r="E54" s="62">
        <v>8408830000</v>
      </c>
      <c r="F54" s="63">
        <v>100</v>
      </c>
    </row>
    <row r="55" spans="1:6" x14ac:dyDescent="0.3">
      <c r="A55" s="241" t="s">
        <v>934</v>
      </c>
      <c r="B55" s="3">
        <v>2523377000</v>
      </c>
      <c r="C55" s="3">
        <v>0</v>
      </c>
      <c r="D55" s="63">
        <v>0</v>
      </c>
      <c r="E55" s="62">
        <v>2523377000</v>
      </c>
      <c r="F55" s="63">
        <v>100</v>
      </c>
    </row>
    <row r="56" spans="1:6" x14ac:dyDescent="0.3">
      <c r="A56" s="241" t="s">
        <v>794</v>
      </c>
      <c r="B56" s="3">
        <v>5699412000</v>
      </c>
      <c r="C56" s="3">
        <v>0</v>
      </c>
      <c r="D56" s="63">
        <v>0</v>
      </c>
      <c r="E56" s="62">
        <v>5699412000</v>
      </c>
      <c r="F56" s="63">
        <v>100</v>
      </c>
    </row>
    <row r="57" spans="1:6" x14ac:dyDescent="0.3">
      <c r="A57" s="241" t="s">
        <v>795</v>
      </c>
      <c r="B57" s="3">
        <v>186041000</v>
      </c>
      <c r="C57" s="3">
        <v>0</v>
      </c>
      <c r="D57" s="63">
        <v>0</v>
      </c>
      <c r="E57" s="62">
        <v>186041000</v>
      </c>
      <c r="F57" s="63">
        <v>100</v>
      </c>
    </row>
    <row r="58" spans="1:6" x14ac:dyDescent="0.3">
      <c r="A58" s="105" t="s">
        <v>783</v>
      </c>
      <c r="B58" s="3">
        <v>1331072000</v>
      </c>
      <c r="C58" s="3">
        <v>0</v>
      </c>
      <c r="D58" s="63">
        <v>0</v>
      </c>
      <c r="E58" s="62">
        <v>1331072000</v>
      </c>
      <c r="F58" s="63">
        <v>100</v>
      </c>
    </row>
    <row r="59" spans="1:6" x14ac:dyDescent="0.3">
      <c r="A59" s="241" t="s">
        <v>1272</v>
      </c>
      <c r="B59" s="3">
        <v>189750000</v>
      </c>
      <c r="C59" s="3">
        <v>0</v>
      </c>
      <c r="D59" s="63">
        <v>0</v>
      </c>
      <c r="E59" s="62">
        <v>189750000</v>
      </c>
      <c r="F59" s="63">
        <v>100</v>
      </c>
    </row>
    <row r="60" spans="1:6" x14ac:dyDescent="0.3">
      <c r="A60" s="241" t="s">
        <v>784</v>
      </c>
      <c r="B60" s="3">
        <v>190250000</v>
      </c>
      <c r="C60" s="3">
        <v>0</v>
      </c>
      <c r="D60" s="63">
        <v>0</v>
      </c>
      <c r="E60" s="62">
        <v>190250000</v>
      </c>
      <c r="F60" s="63">
        <v>100</v>
      </c>
    </row>
    <row r="61" spans="1:6" x14ac:dyDescent="0.3">
      <c r="A61" s="241" t="s">
        <v>1273</v>
      </c>
      <c r="B61" s="3">
        <v>178435000</v>
      </c>
      <c r="C61" s="3">
        <v>0</v>
      </c>
      <c r="D61" s="63">
        <v>0</v>
      </c>
      <c r="E61" s="62">
        <v>178435000</v>
      </c>
      <c r="F61" s="63">
        <v>100</v>
      </c>
    </row>
    <row r="62" spans="1:6" x14ac:dyDescent="0.3">
      <c r="A62" s="241" t="s">
        <v>1274</v>
      </c>
      <c r="B62" s="3">
        <v>186750000</v>
      </c>
      <c r="C62" s="3">
        <v>0</v>
      </c>
      <c r="D62" s="63">
        <v>0</v>
      </c>
      <c r="E62" s="62">
        <v>186750000</v>
      </c>
      <c r="F62" s="63">
        <v>100</v>
      </c>
    </row>
    <row r="63" spans="1:6" x14ac:dyDescent="0.3">
      <c r="A63" s="241" t="s">
        <v>1275</v>
      </c>
      <c r="B63" s="3">
        <v>165187000</v>
      </c>
      <c r="C63" s="3">
        <v>0</v>
      </c>
      <c r="D63" s="63">
        <v>0</v>
      </c>
      <c r="E63" s="62">
        <v>165187000</v>
      </c>
      <c r="F63" s="63">
        <v>100</v>
      </c>
    </row>
    <row r="64" spans="1:6" x14ac:dyDescent="0.3">
      <c r="A64" s="241" t="s">
        <v>1276</v>
      </c>
      <c r="B64" s="3">
        <v>420700000</v>
      </c>
      <c r="C64" s="3">
        <v>0</v>
      </c>
      <c r="D64" s="63">
        <v>0</v>
      </c>
      <c r="E64" s="62">
        <v>420700000</v>
      </c>
      <c r="F64" s="63">
        <v>100</v>
      </c>
    </row>
    <row r="65" spans="1:6" x14ac:dyDescent="0.3">
      <c r="A65" s="105" t="s">
        <v>805</v>
      </c>
      <c r="B65" s="3">
        <v>91170000</v>
      </c>
      <c r="C65" s="3">
        <v>0</v>
      </c>
      <c r="D65" s="63">
        <v>0</v>
      </c>
      <c r="E65" s="62">
        <v>91170000</v>
      </c>
      <c r="F65" s="63">
        <v>100</v>
      </c>
    </row>
    <row r="66" spans="1:6" x14ac:dyDescent="0.3">
      <c r="A66" s="241" t="s">
        <v>806</v>
      </c>
      <c r="B66" s="3">
        <v>91170000</v>
      </c>
      <c r="C66" s="3">
        <v>0</v>
      </c>
      <c r="D66" s="63">
        <v>0</v>
      </c>
      <c r="E66" s="62">
        <v>91170000</v>
      </c>
      <c r="F66" s="63">
        <v>100</v>
      </c>
    </row>
    <row r="67" spans="1:6" x14ac:dyDescent="0.3">
      <c r="A67" s="105" t="s">
        <v>1243</v>
      </c>
      <c r="B67" s="3">
        <v>253780000</v>
      </c>
      <c r="C67" s="3">
        <v>0</v>
      </c>
      <c r="D67" s="63">
        <v>0</v>
      </c>
      <c r="E67" s="62">
        <v>253780000</v>
      </c>
      <c r="F67" s="63">
        <v>100</v>
      </c>
    </row>
    <row r="68" spans="1:6" x14ac:dyDescent="0.3">
      <c r="A68" s="241" t="s">
        <v>760</v>
      </c>
      <c r="B68" s="3">
        <v>253780000</v>
      </c>
      <c r="C68" s="3">
        <v>0</v>
      </c>
      <c r="D68" s="63">
        <v>0</v>
      </c>
      <c r="E68" s="62">
        <v>253780000</v>
      </c>
      <c r="F68" s="63">
        <v>100</v>
      </c>
    </row>
    <row r="69" spans="1:6" x14ac:dyDescent="0.3">
      <c r="A69" s="104" t="s">
        <v>165</v>
      </c>
      <c r="B69" s="83">
        <v>11011863000</v>
      </c>
      <c r="C69" s="83">
        <v>839217266</v>
      </c>
      <c r="D69" s="84">
        <v>7.6210289394265081</v>
      </c>
      <c r="E69" s="102">
        <v>10172645734</v>
      </c>
      <c r="F69" s="84">
        <v>92.378971060573491</v>
      </c>
    </row>
    <row r="70" spans="1:6" x14ac:dyDescent="0.3">
      <c r="A70" s="81" t="s">
        <v>135</v>
      </c>
      <c r="B70" s="85">
        <v>7486020000</v>
      </c>
      <c r="C70" s="85">
        <v>740964679</v>
      </c>
      <c r="D70" s="86">
        <v>9.8979788859767943</v>
      </c>
      <c r="E70" s="103">
        <v>6745055321</v>
      </c>
      <c r="F70" s="86">
        <v>90.102021114023202</v>
      </c>
    </row>
    <row r="71" spans="1:6" x14ac:dyDescent="0.3">
      <c r="A71" s="105" t="s">
        <v>942</v>
      </c>
      <c r="B71" s="3">
        <v>7036020000</v>
      </c>
      <c r="C71" s="3">
        <v>720764179</v>
      </c>
      <c r="D71" s="63">
        <v>10.243918849008388</v>
      </c>
      <c r="E71" s="62">
        <v>6315255821</v>
      </c>
      <c r="F71" s="63">
        <v>89.756081150991605</v>
      </c>
    </row>
    <row r="72" spans="1:6" x14ac:dyDescent="0.3">
      <c r="A72" s="241" t="s">
        <v>1256</v>
      </c>
      <c r="B72" s="3">
        <v>7036020000</v>
      </c>
      <c r="C72" s="3">
        <v>720764179</v>
      </c>
      <c r="D72" s="63">
        <v>10.243918849008388</v>
      </c>
      <c r="E72" s="62">
        <v>6315255821</v>
      </c>
      <c r="F72" s="63">
        <v>89.756081150991605</v>
      </c>
    </row>
    <row r="73" spans="1:6" x14ac:dyDescent="0.3">
      <c r="A73" s="72" t="s">
        <v>7</v>
      </c>
      <c r="B73" s="3">
        <v>3154041000</v>
      </c>
      <c r="C73" s="3">
        <v>492250729</v>
      </c>
      <c r="D73" s="63">
        <v>15.60698573671046</v>
      </c>
      <c r="E73" s="62">
        <v>2661790271</v>
      </c>
      <c r="F73" s="63">
        <v>84.39301426328953</v>
      </c>
    </row>
    <row r="74" spans="1:6" x14ac:dyDescent="0.3">
      <c r="A74" s="72" t="s">
        <v>6045</v>
      </c>
      <c r="B74" s="3">
        <v>451220000</v>
      </c>
      <c r="C74" s="3">
        <v>0</v>
      </c>
      <c r="D74" s="63">
        <v>0</v>
      </c>
      <c r="E74" s="62">
        <v>451220000</v>
      </c>
      <c r="F74" s="63">
        <v>100</v>
      </c>
    </row>
    <row r="75" spans="1:6" x14ac:dyDescent="0.3">
      <c r="A75" s="72" t="s">
        <v>6046</v>
      </c>
      <c r="B75" s="3">
        <v>3257727000</v>
      </c>
      <c r="C75" s="3">
        <v>228513450</v>
      </c>
      <c r="D75" s="63">
        <v>7.0145058195484156</v>
      </c>
      <c r="E75" s="62">
        <v>3029213550</v>
      </c>
      <c r="F75" s="63">
        <v>92.985494180451582</v>
      </c>
    </row>
    <row r="76" spans="1:6" x14ac:dyDescent="0.3">
      <c r="A76" s="72" t="s">
        <v>6047</v>
      </c>
      <c r="B76" s="3">
        <v>173032000</v>
      </c>
      <c r="C76" s="3">
        <v>0</v>
      </c>
      <c r="D76" s="63">
        <v>0</v>
      </c>
      <c r="E76" s="62">
        <v>173032000</v>
      </c>
      <c r="F76" s="63">
        <v>100</v>
      </c>
    </row>
    <row r="77" spans="1:6" x14ac:dyDescent="0.3">
      <c r="A77" s="105" t="s">
        <v>789</v>
      </c>
      <c r="B77" s="3">
        <v>450000000</v>
      </c>
      <c r="C77" s="3">
        <v>20200500</v>
      </c>
      <c r="D77" s="63">
        <v>4.4889999999999999</v>
      </c>
      <c r="E77" s="62">
        <v>429799500</v>
      </c>
      <c r="F77" s="63">
        <v>95.510999999999996</v>
      </c>
    </row>
    <row r="78" spans="1:6" x14ac:dyDescent="0.3">
      <c r="A78" s="241" t="s">
        <v>1290</v>
      </c>
      <c r="B78" s="3">
        <v>60878000</v>
      </c>
      <c r="C78" s="3">
        <v>2280000</v>
      </c>
      <c r="D78" s="63">
        <v>3.7451953086500871</v>
      </c>
      <c r="E78" s="62">
        <v>58598000</v>
      </c>
      <c r="F78" s="63">
        <v>96.254804691349918</v>
      </c>
    </row>
    <row r="79" spans="1:6" x14ac:dyDescent="0.3">
      <c r="A79" s="241" t="s">
        <v>1291</v>
      </c>
      <c r="B79" s="3">
        <v>52320000</v>
      </c>
      <c r="C79" s="3">
        <v>4000000</v>
      </c>
      <c r="D79" s="63">
        <v>7.6452599388379197</v>
      </c>
      <c r="E79" s="62">
        <v>48320000</v>
      </c>
      <c r="F79" s="63">
        <v>92.354740061162076</v>
      </c>
    </row>
    <row r="80" spans="1:6" x14ac:dyDescent="0.3">
      <c r="A80" s="241" t="s">
        <v>1292</v>
      </c>
      <c r="B80" s="3">
        <v>70870000</v>
      </c>
      <c r="C80" s="3">
        <v>0</v>
      </c>
      <c r="D80" s="63">
        <v>0</v>
      </c>
      <c r="E80" s="62">
        <v>70870000</v>
      </c>
      <c r="F80" s="63">
        <v>100</v>
      </c>
    </row>
    <row r="81" spans="1:6" x14ac:dyDescent="0.3">
      <c r="A81" s="241" t="s">
        <v>1293</v>
      </c>
      <c r="B81" s="3">
        <v>51379000</v>
      </c>
      <c r="C81" s="3">
        <v>5960000</v>
      </c>
      <c r="D81" s="63">
        <v>11.60007006753732</v>
      </c>
      <c r="E81" s="62">
        <v>45419000</v>
      </c>
      <c r="F81" s="63">
        <v>88.399929932462683</v>
      </c>
    </row>
    <row r="82" spans="1:6" x14ac:dyDescent="0.3">
      <c r="A82" s="241" t="s">
        <v>1294</v>
      </c>
      <c r="B82" s="3">
        <v>64553000</v>
      </c>
      <c r="C82" s="3">
        <v>7960500</v>
      </c>
      <c r="D82" s="63">
        <v>12.331727417780739</v>
      </c>
      <c r="E82" s="62">
        <v>56592500</v>
      </c>
      <c r="F82" s="63">
        <v>87.668272582219259</v>
      </c>
    </row>
    <row r="83" spans="1:6" x14ac:dyDescent="0.3">
      <c r="A83" s="241" t="s">
        <v>1295</v>
      </c>
      <c r="B83" s="3">
        <v>150000000</v>
      </c>
      <c r="C83" s="3">
        <v>0</v>
      </c>
      <c r="D83" s="63">
        <v>0</v>
      </c>
      <c r="E83" s="62">
        <v>150000000</v>
      </c>
      <c r="F83" s="63">
        <v>100</v>
      </c>
    </row>
    <row r="84" spans="1:6" x14ac:dyDescent="0.3">
      <c r="A84" s="81" t="s">
        <v>149</v>
      </c>
      <c r="B84" s="85">
        <v>3525843000</v>
      </c>
      <c r="C84" s="85">
        <v>98252587</v>
      </c>
      <c r="D84" s="86">
        <v>2.7866410103909902</v>
      </c>
      <c r="E84" s="103">
        <v>3427590413</v>
      </c>
      <c r="F84" s="86">
        <v>97.213358989609006</v>
      </c>
    </row>
    <row r="85" spans="1:6" x14ac:dyDescent="0.3">
      <c r="A85" s="105" t="s">
        <v>724</v>
      </c>
      <c r="B85" s="3">
        <v>2195658000</v>
      </c>
      <c r="C85" s="3">
        <v>74056287</v>
      </c>
      <c r="D85" s="63">
        <v>3.3728516462946416</v>
      </c>
      <c r="E85" s="62">
        <v>2121601713</v>
      </c>
      <c r="F85" s="63">
        <v>96.627148353705365</v>
      </c>
    </row>
    <row r="86" spans="1:6" x14ac:dyDescent="0.3">
      <c r="A86" s="241" t="s">
        <v>768</v>
      </c>
      <c r="B86" s="3">
        <v>1410100000</v>
      </c>
      <c r="C86" s="3">
        <v>73363287</v>
      </c>
      <c r="D86" s="63">
        <v>5.2027010141124741</v>
      </c>
      <c r="E86" s="62">
        <v>1336736713</v>
      </c>
      <c r="F86" s="63">
        <v>94.797298985887522</v>
      </c>
    </row>
    <row r="87" spans="1:6" x14ac:dyDescent="0.3">
      <c r="A87" s="241" t="s">
        <v>770</v>
      </c>
      <c r="B87" s="3">
        <v>150000000</v>
      </c>
      <c r="C87" s="3">
        <v>693000</v>
      </c>
      <c r="D87" s="63">
        <v>0.46200000000000002</v>
      </c>
      <c r="E87" s="62">
        <v>149307000</v>
      </c>
      <c r="F87" s="63">
        <v>99.538000000000011</v>
      </c>
    </row>
    <row r="88" spans="1:6" x14ac:dyDescent="0.3">
      <c r="A88" s="241" t="s">
        <v>772</v>
      </c>
      <c r="B88" s="3">
        <v>498162000</v>
      </c>
      <c r="C88" s="3">
        <v>0</v>
      </c>
      <c r="D88" s="63">
        <v>0</v>
      </c>
      <c r="E88" s="62">
        <v>498162000</v>
      </c>
      <c r="F88" s="63">
        <v>100</v>
      </c>
    </row>
    <row r="89" spans="1:6" x14ac:dyDescent="0.3">
      <c r="A89" s="241" t="s">
        <v>775</v>
      </c>
      <c r="B89" s="3">
        <v>137396000</v>
      </c>
      <c r="C89" s="3">
        <v>0</v>
      </c>
      <c r="D89" s="63">
        <v>0</v>
      </c>
      <c r="E89" s="62">
        <v>137396000</v>
      </c>
      <c r="F89" s="63">
        <v>100</v>
      </c>
    </row>
    <row r="90" spans="1:6" x14ac:dyDescent="0.3">
      <c r="A90" s="105" t="s">
        <v>762</v>
      </c>
      <c r="B90" s="3">
        <v>870185000</v>
      </c>
      <c r="C90" s="3">
        <v>24196300</v>
      </c>
      <c r="D90" s="63">
        <v>2.7805926326011137</v>
      </c>
      <c r="E90" s="62">
        <v>845988700</v>
      </c>
      <c r="F90" s="63">
        <v>97.219407367398887</v>
      </c>
    </row>
    <row r="91" spans="1:6" x14ac:dyDescent="0.3">
      <c r="A91" s="241" t="s">
        <v>1249</v>
      </c>
      <c r="B91" s="3">
        <v>72100000</v>
      </c>
      <c r="C91" s="3">
        <v>7096000</v>
      </c>
      <c r="D91" s="63">
        <v>9.8418862690707343</v>
      </c>
      <c r="E91" s="62">
        <v>65004000</v>
      </c>
      <c r="F91" s="63">
        <v>90.158113730929273</v>
      </c>
    </row>
    <row r="92" spans="1:6" x14ac:dyDescent="0.3">
      <c r="A92" s="241" t="s">
        <v>1250</v>
      </c>
      <c r="B92" s="3">
        <v>572300000</v>
      </c>
      <c r="C92" s="3">
        <v>15310300</v>
      </c>
      <c r="D92" s="63">
        <v>2.6752227852524899</v>
      </c>
      <c r="E92" s="62">
        <v>556989700</v>
      </c>
      <c r="F92" s="63">
        <v>97.324777214747513</v>
      </c>
    </row>
    <row r="93" spans="1:6" x14ac:dyDescent="0.3">
      <c r="A93" s="241" t="s">
        <v>764</v>
      </c>
      <c r="B93" s="3">
        <v>78000000</v>
      </c>
      <c r="C93" s="3">
        <v>410000</v>
      </c>
      <c r="D93" s="63">
        <v>0.52564102564102566</v>
      </c>
      <c r="E93" s="62">
        <v>77590000</v>
      </c>
      <c r="F93" s="63">
        <v>99.474358974358978</v>
      </c>
    </row>
    <row r="94" spans="1:6" x14ac:dyDescent="0.3">
      <c r="A94" s="241" t="s">
        <v>752</v>
      </c>
      <c r="B94" s="3">
        <v>65000000</v>
      </c>
      <c r="C94" s="3">
        <v>0</v>
      </c>
      <c r="D94" s="63">
        <v>0</v>
      </c>
      <c r="E94" s="62">
        <v>65000000</v>
      </c>
      <c r="F94" s="63">
        <v>100</v>
      </c>
    </row>
    <row r="95" spans="1:6" x14ac:dyDescent="0.3">
      <c r="A95" s="241" t="s">
        <v>765</v>
      </c>
      <c r="B95" s="3">
        <v>82785000</v>
      </c>
      <c r="C95" s="3">
        <v>1380000</v>
      </c>
      <c r="D95" s="63">
        <v>1.6669686537416197</v>
      </c>
      <c r="E95" s="62">
        <v>81405000</v>
      </c>
      <c r="F95" s="63">
        <v>98.33303134625838</v>
      </c>
    </row>
    <row r="96" spans="1:6" x14ac:dyDescent="0.3">
      <c r="A96" s="105" t="s">
        <v>757</v>
      </c>
      <c r="B96" s="3">
        <v>260000000</v>
      </c>
      <c r="C96" s="3">
        <v>0</v>
      </c>
      <c r="D96" s="63">
        <v>0</v>
      </c>
      <c r="E96" s="62">
        <v>260000000</v>
      </c>
      <c r="F96" s="63">
        <v>100</v>
      </c>
    </row>
    <row r="97" spans="1:6" x14ac:dyDescent="0.3">
      <c r="A97" s="241" t="s">
        <v>1238</v>
      </c>
      <c r="B97" s="3">
        <v>260000000</v>
      </c>
      <c r="C97" s="3">
        <v>0</v>
      </c>
      <c r="D97" s="63">
        <v>0</v>
      </c>
      <c r="E97" s="62">
        <v>260000000</v>
      </c>
      <c r="F97" s="63">
        <v>100</v>
      </c>
    </row>
    <row r="98" spans="1:6" x14ac:dyDescent="0.3">
      <c r="A98" s="105" t="s">
        <v>1464</v>
      </c>
      <c r="B98" s="3">
        <v>200000000</v>
      </c>
      <c r="C98" s="3">
        <v>0</v>
      </c>
      <c r="D98" s="63">
        <v>0</v>
      </c>
      <c r="E98" s="62">
        <v>200000000</v>
      </c>
      <c r="F98" s="63">
        <v>100</v>
      </c>
    </row>
    <row r="99" spans="1:6" x14ac:dyDescent="0.3">
      <c r="A99" s="241" t="s">
        <v>1268</v>
      </c>
      <c r="B99" s="3">
        <v>200000000</v>
      </c>
      <c r="C99" s="3">
        <v>0</v>
      </c>
      <c r="D99" s="63">
        <v>0</v>
      </c>
      <c r="E99" s="62">
        <v>200000000</v>
      </c>
      <c r="F99" s="63">
        <v>100</v>
      </c>
    </row>
    <row r="100" spans="1:6" x14ac:dyDescent="0.3">
      <c r="A100" s="7" t="s">
        <v>810</v>
      </c>
      <c r="B100" s="3">
        <v>23288180000</v>
      </c>
      <c r="C100" s="3">
        <v>887519648</v>
      </c>
      <c r="D100" s="63">
        <v>3.8110305227802259</v>
      </c>
      <c r="E100" s="62">
        <v>22400660352</v>
      </c>
      <c r="F100" s="63">
        <v>96.188969477219771</v>
      </c>
    </row>
  </sheetData>
  <autoFilter ref="A15:F97" xr:uid="{CAF2E874-68BE-403D-BFA7-9824AB4ABAA8}"/>
  <printOptions horizontalCentered="1"/>
  <pageMargins left="0.70866141732283472" right="0.39370078740157483" top="0.39370078740157483" bottom="0.59055118110236227" header="0.31496062992125984" footer="0.31496062992125984"/>
  <pageSetup paperSize="9" scale="61" fitToHeight="0" orientation="portrait" horizontalDpi="0" verticalDpi="0" r:id="rId2"/>
  <headerFooter>
    <oddFooter>&amp;RHal &amp;P dari &amp;N</oddFooter>
  </headerFooter>
  <rowBreaks count="1" manualBreakCount="1">
    <brk id="85" max="5" man="1"/>
  </rowBreaks>
  <drawing r:id="rId3"/>
  <legacy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CEEDE-4CCC-42ED-A597-84F2D7906F54}">
  <sheetPr codeName="Sheet6">
    <tabColor rgb="FF00B050"/>
  </sheetPr>
  <dimension ref="A12:J239"/>
  <sheetViews>
    <sheetView showGridLines="0" zoomScaleNormal="100" workbookViewId="0">
      <selection activeCell="F4" sqref="F4:F5"/>
    </sheetView>
  </sheetViews>
  <sheetFormatPr defaultRowHeight="14.4" x14ac:dyDescent="0.3"/>
  <cols>
    <col min="1" max="1" width="84.88671875" bestFit="1" customWidth="1"/>
    <col min="2" max="2" width="16" bestFit="1" customWidth="1"/>
    <col min="3" max="3" width="18" bestFit="1" customWidth="1"/>
    <col min="4" max="4" width="12.88671875" bestFit="1" customWidth="1"/>
    <col min="5" max="5" width="10.88671875" bestFit="1" customWidth="1"/>
    <col min="6" max="6" width="15.109375" bestFit="1" customWidth="1"/>
    <col min="7" max="7" width="8.77734375" bestFit="1" customWidth="1"/>
    <col min="10" max="10" width="66.21875" customWidth="1"/>
  </cols>
  <sheetData>
    <row r="12" spans="1:7" s="77" customFormat="1" ht="28.8" x14ac:dyDescent="0.3">
      <c r="A12" s="75" t="s">
        <v>99</v>
      </c>
      <c r="B12" s="76" t="s">
        <v>5227</v>
      </c>
      <c r="C12" s="59" t="s">
        <v>5228</v>
      </c>
      <c r="D12" s="76" t="s">
        <v>811</v>
      </c>
      <c r="E12" s="76" t="s">
        <v>1193</v>
      </c>
      <c r="F12" s="76" t="s">
        <v>812</v>
      </c>
      <c r="G12" s="58" t="s">
        <v>1194</v>
      </c>
    </row>
    <row r="13" spans="1:7" x14ac:dyDescent="0.3">
      <c r="A13" s="6" t="s">
        <v>733</v>
      </c>
      <c r="B13" s="3">
        <v>23288180000</v>
      </c>
      <c r="C13" s="3">
        <v>307379000</v>
      </c>
      <c r="D13" s="3">
        <v>887519648</v>
      </c>
      <c r="E13" s="63">
        <v>3.8110305227802259</v>
      </c>
      <c r="F13" s="3">
        <v>22093281352</v>
      </c>
      <c r="G13" s="63">
        <v>96.188969477219771</v>
      </c>
    </row>
    <row r="14" spans="1:7" x14ac:dyDescent="0.3">
      <c r="A14" s="78" t="s">
        <v>123</v>
      </c>
      <c r="B14" s="60">
        <v>23288180000</v>
      </c>
      <c r="C14" s="60">
        <v>307379000</v>
      </c>
      <c r="D14" s="60">
        <v>887519648</v>
      </c>
      <c r="E14" s="61">
        <v>3.8110305227802259</v>
      </c>
      <c r="F14" s="60">
        <v>22093281352</v>
      </c>
      <c r="G14" s="61">
        <v>96.188969477219771</v>
      </c>
    </row>
    <row r="15" spans="1:7" x14ac:dyDescent="0.3">
      <c r="A15" s="34" t="s">
        <v>128</v>
      </c>
      <c r="B15" s="3">
        <v>745048000</v>
      </c>
      <c r="C15" s="3">
        <v>31000000</v>
      </c>
      <c r="D15" s="3">
        <v>14925700</v>
      </c>
      <c r="E15" s="63">
        <v>2.0033205914249819</v>
      </c>
      <c r="F15" s="3">
        <v>699122300</v>
      </c>
      <c r="G15" s="63">
        <v>97.996679408575019</v>
      </c>
    </row>
    <row r="16" spans="1:7" x14ac:dyDescent="0.3">
      <c r="A16" s="4" t="s">
        <v>129</v>
      </c>
      <c r="B16" s="3">
        <v>525378000</v>
      </c>
      <c r="C16" s="3">
        <v>31000000</v>
      </c>
      <c r="D16" s="3">
        <v>9488700</v>
      </c>
      <c r="E16" s="63">
        <v>1.8060710574100933</v>
      </c>
      <c r="F16" s="3">
        <v>484889300</v>
      </c>
      <c r="G16" s="63">
        <v>98.193928942589906</v>
      </c>
    </row>
    <row r="17" spans="1:10" x14ac:dyDescent="0.3">
      <c r="A17" s="64" t="s">
        <v>747</v>
      </c>
      <c r="B17" s="3">
        <v>475336000</v>
      </c>
      <c r="C17" s="3">
        <v>31000000</v>
      </c>
      <c r="D17" s="3">
        <v>9488700</v>
      </c>
      <c r="E17" s="63">
        <v>1.9962089974249795</v>
      </c>
      <c r="F17" s="3">
        <v>434847300</v>
      </c>
      <c r="G17" s="63">
        <v>98.003791002575014</v>
      </c>
    </row>
    <row r="18" spans="1:10" x14ac:dyDescent="0.3">
      <c r="A18" s="72" t="s">
        <v>1234</v>
      </c>
      <c r="B18" s="3">
        <v>404820000</v>
      </c>
      <c r="C18" s="3">
        <v>31000000</v>
      </c>
      <c r="D18" s="3">
        <v>9488700</v>
      </c>
      <c r="E18" s="63">
        <v>2.34393063583815</v>
      </c>
      <c r="F18" s="3">
        <v>364331300</v>
      </c>
      <c r="G18" s="63">
        <v>97.656069364161851</v>
      </c>
    </row>
    <row r="19" spans="1:10" x14ac:dyDescent="0.3">
      <c r="A19" s="101" t="s">
        <v>732</v>
      </c>
      <c r="B19" s="3">
        <v>74000000</v>
      </c>
      <c r="C19" s="3">
        <v>31000000</v>
      </c>
      <c r="D19" s="3">
        <v>8918700</v>
      </c>
      <c r="E19" s="63">
        <v>12.052297297297297</v>
      </c>
      <c r="F19" s="3">
        <v>34081300</v>
      </c>
      <c r="G19" s="63">
        <v>87.947702702702699</v>
      </c>
      <c r="J19" s="35" t="s">
        <v>0</v>
      </c>
    </row>
    <row r="20" spans="1:10" x14ac:dyDescent="0.3">
      <c r="A20" s="101" t="s">
        <v>734</v>
      </c>
      <c r="B20" s="3">
        <v>25200000</v>
      </c>
      <c r="C20" s="3">
        <v>0</v>
      </c>
      <c r="D20" s="3">
        <v>0</v>
      </c>
      <c r="E20" s="63">
        <v>0</v>
      </c>
      <c r="F20" s="3">
        <v>25200000</v>
      </c>
      <c r="G20" s="63">
        <v>100</v>
      </c>
      <c r="J20" s="36" t="s">
        <v>3</v>
      </c>
    </row>
    <row r="21" spans="1:10" x14ac:dyDescent="0.3">
      <c r="A21" s="101" t="s">
        <v>735</v>
      </c>
      <c r="B21" s="3">
        <v>304120000</v>
      </c>
      <c r="C21" s="3">
        <v>0</v>
      </c>
      <c r="D21" s="3">
        <v>570000</v>
      </c>
      <c r="E21" s="63">
        <v>0.18742601604629752</v>
      </c>
      <c r="F21" s="3">
        <v>303550000</v>
      </c>
      <c r="G21" s="63">
        <v>99.812573983953698</v>
      </c>
      <c r="J21" s="37" t="s">
        <v>1438</v>
      </c>
    </row>
    <row r="22" spans="1:10" ht="26.4" x14ac:dyDescent="0.3">
      <c r="A22" s="101" t="s">
        <v>105</v>
      </c>
      <c r="B22" s="3">
        <v>1500000</v>
      </c>
      <c r="C22" s="3">
        <v>0</v>
      </c>
      <c r="D22" s="3">
        <v>0</v>
      </c>
      <c r="E22" s="63">
        <v>0</v>
      </c>
      <c r="F22" s="3">
        <v>1500000</v>
      </c>
      <c r="G22" s="63">
        <v>100</v>
      </c>
      <c r="J22" s="38" t="s">
        <v>4</v>
      </c>
    </row>
    <row r="23" spans="1:10" x14ac:dyDescent="0.3">
      <c r="A23" s="72" t="s">
        <v>1235</v>
      </c>
      <c r="B23" s="3">
        <v>70516000</v>
      </c>
      <c r="C23" s="3">
        <v>0</v>
      </c>
      <c r="D23" s="3">
        <v>0</v>
      </c>
      <c r="E23" s="63">
        <v>0</v>
      </c>
      <c r="F23" s="3">
        <v>70516000</v>
      </c>
      <c r="G23" s="63">
        <v>100</v>
      </c>
      <c r="J23" s="39" t="s">
        <v>5</v>
      </c>
    </row>
    <row r="24" spans="1:10" x14ac:dyDescent="0.3">
      <c r="A24" s="101" t="s">
        <v>732</v>
      </c>
      <c r="B24" s="3">
        <v>22625000</v>
      </c>
      <c r="C24" s="3">
        <v>0</v>
      </c>
      <c r="D24" s="3">
        <v>0</v>
      </c>
      <c r="E24" s="63">
        <v>0</v>
      </c>
      <c r="F24" s="3">
        <v>22625000</v>
      </c>
      <c r="G24" s="63">
        <v>100</v>
      </c>
      <c r="J24" s="40" t="s">
        <v>6</v>
      </c>
    </row>
    <row r="25" spans="1:10" x14ac:dyDescent="0.3">
      <c r="A25" s="101" t="s">
        <v>734</v>
      </c>
      <c r="B25" s="3">
        <v>7200000</v>
      </c>
      <c r="C25" s="3">
        <v>0</v>
      </c>
      <c r="D25" s="3">
        <v>0</v>
      </c>
      <c r="E25" s="63">
        <v>0</v>
      </c>
      <c r="F25" s="3">
        <v>7200000</v>
      </c>
      <c r="G25" s="63">
        <v>100</v>
      </c>
    </row>
    <row r="26" spans="1:10" x14ac:dyDescent="0.3">
      <c r="A26" s="101" t="s">
        <v>735</v>
      </c>
      <c r="B26" s="3">
        <v>40691000</v>
      </c>
      <c r="C26" s="3">
        <v>0</v>
      </c>
      <c r="D26" s="3">
        <v>0</v>
      </c>
      <c r="E26" s="63">
        <v>0</v>
      </c>
      <c r="F26" s="3">
        <v>40691000</v>
      </c>
      <c r="G26" s="63">
        <v>100</v>
      </c>
    </row>
    <row r="27" spans="1:10" x14ac:dyDescent="0.3">
      <c r="A27" s="64" t="s">
        <v>762</v>
      </c>
      <c r="B27" s="3">
        <v>50042000</v>
      </c>
      <c r="C27" s="3">
        <v>0</v>
      </c>
      <c r="D27" s="3">
        <v>0</v>
      </c>
      <c r="E27" s="63">
        <v>0</v>
      </c>
      <c r="F27" s="3">
        <v>50042000</v>
      </c>
      <c r="G27" s="63">
        <v>100</v>
      </c>
    </row>
    <row r="28" spans="1:10" x14ac:dyDescent="0.3">
      <c r="A28" s="72" t="s">
        <v>1251</v>
      </c>
      <c r="B28" s="3">
        <v>50042000</v>
      </c>
      <c r="C28" s="3">
        <v>0</v>
      </c>
      <c r="D28" s="3">
        <v>0</v>
      </c>
      <c r="E28" s="63">
        <v>0</v>
      </c>
      <c r="F28" s="3">
        <v>50042000</v>
      </c>
      <c r="G28" s="63">
        <v>100</v>
      </c>
    </row>
    <row r="29" spans="1:10" x14ac:dyDescent="0.3">
      <c r="A29" s="101" t="s">
        <v>732</v>
      </c>
      <c r="B29" s="3">
        <v>20000000</v>
      </c>
      <c r="C29" s="3">
        <v>0</v>
      </c>
      <c r="D29" s="3">
        <v>0</v>
      </c>
      <c r="E29" s="63">
        <v>0</v>
      </c>
      <c r="F29" s="3">
        <v>20000000</v>
      </c>
      <c r="G29" s="63">
        <v>100</v>
      </c>
    </row>
    <row r="30" spans="1:10" x14ac:dyDescent="0.3">
      <c r="A30" s="101" t="s">
        <v>744</v>
      </c>
      <c r="B30" s="3">
        <v>3000000</v>
      </c>
      <c r="C30" s="3">
        <v>0</v>
      </c>
      <c r="D30" s="3">
        <v>0</v>
      </c>
      <c r="E30" s="63">
        <v>0</v>
      </c>
      <c r="F30" s="3">
        <v>3000000</v>
      </c>
      <c r="G30" s="63">
        <v>100</v>
      </c>
    </row>
    <row r="31" spans="1:10" x14ac:dyDescent="0.3">
      <c r="A31" s="101" t="s">
        <v>734</v>
      </c>
      <c r="B31" s="3">
        <v>9000000</v>
      </c>
      <c r="C31" s="3">
        <v>0</v>
      </c>
      <c r="D31" s="3">
        <v>0</v>
      </c>
      <c r="E31" s="63">
        <v>0</v>
      </c>
      <c r="F31" s="3">
        <v>9000000</v>
      </c>
      <c r="G31" s="63">
        <v>100</v>
      </c>
    </row>
    <row r="32" spans="1:10" x14ac:dyDescent="0.3">
      <c r="A32" s="101" t="s">
        <v>735</v>
      </c>
      <c r="B32" s="3">
        <v>18042000</v>
      </c>
      <c r="C32" s="3">
        <v>0</v>
      </c>
      <c r="D32" s="3">
        <v>0</v>
      </c>
      <c r="E32" s="63">
        <v>0</v>
      </c>
      <c r="F32" s="3">
        <v>18042000</v>
      </c>
      <c r="G32" s="63">
        <v>100</v>
      </c>
    </row>
    <row r="33" spans="1:7" x14ac:dyDescent="0.3">
      <c r="A33" s="4" t="s">
        <v>131</v>
      </c>
      <c r="B33" s="3">
        <v>219670000</v>
      </c>
      <c r="C33" s="3">
        <v>0</v>
      </c>
      <c r="D33" s="3">
        <v>5437000</v>
      </c>
      <c r="E33" s="63">
        <v>2.4750762507397459</v>
      </c>
      <c r="F33" s="3">
        <v>214233000</v>
      </c>
      <c r="G33" s="63">
        <v>97.524923749260253</v>
      </c>
    </row>
    <row r="34" spans="1:7" x14ac:dyDescent="0.3">
      <c r="A34" s="64" t="s">
        <v>749</v>
      </c>
      <c r="B34" s="3">
        <v>219670000</v>
      </c>
      <c r="C34" s="3">
        <v>0</v>
      </c>
      <c r="D34" s="3">
        <v>5437000</v>
      </c>
      <c r="E34" s="63">
        <v>2.4750762507397459</v>
      </c>
      <c r="F34" s="3">
        <v>214233000</v>
      </c>
      <c r="G34" s="63">
        <v>97.524923749260253</v>
      </c>
    </row>
    <row r="35" spans="1:7" x14ac:dyDescent="0.3">
      <c r="A35" s="72" t="s">
        <v>1236</v>
      </c>
      <c r="B35" s="3">
        <v>116750000</v>
      </c>
      <c r="C35" s="3">
        <v>0</v>
      </c>
      <c r="D35" s="3">
        <v>440000</v>
      </c>
      <c r="E35" s="63">
        <v>0.37687366167023556</v>
      </c>
      <c r="F35" s="3">
        <v>116310000</v>
      </c>
      <c r="G35" s="63">
        <v>99.623126338329769</v>
      </c>
    </row>
    <row r="36" spans="1:7" x14ac:dyDescent="0.3">
      <c r="A36" s="101" t="s">
        <v>732</v>
      </c>
      <c r="B36" s="3">
        <v>50750000</v>
      </c>
      <c r="C36" s="3">
        <v>0</v>
      </c>
      <c r="D36" s="3">
        <v>440000</v>
      </c>
      <c r="E36" s="63">
        <v>0.86699507389162556</v>
      </c>
      <c r="F36" s="3">
        <v>50310000</v>
      </c>
      <c r="G36" s="63">
        <v>99.13300492610837</v>
      </c>
    </row>
    <row r="37" spans="1:7" x14ac:dyDescent="0.3">
      <c r="A37" s="101" t="s">
        <v>735</v>
      </c>
      <c r="B37" s="3">
        <v>66000000</v>
      </c>
      <c r="C37" s="3">
        <v>0</v>
      </c>
      <c r="D37" s="3">
        <v>0</v>
      </c>
      <c r="E37" s="63">
        <v>0</v>
      </c>
      <c r="F37" s="3">
        <v>66000000</v>
      </c>
      <c r="G37" s="63">
        <v>100</v>
      </c>
    </row>
    <row r="38" spans="1:7" x14ac:dyDescent="0.3">
      <c r="A38" s="72" t="s">
        <v>1237</v>
      </c>
      <c r="B38" s="3">
        <v>102920000</v>
      </c>
      <c r="C38" s="3">
        <v>0</v>
      </c>
      <c r="D38" s="3">
        <v>4997000</v>
      </c>
      <c r="E38" s="63">
        <v>4.8552273610571319</v>
      </c>
      <c r="F38" s="3">
        <v>97923000</v>
      </c>
      <c r="G38" s="63">
        <v>95.144772638942868</v>
      </c>
    </row>
    <row r="39" spans="1:7" x14ac:dyDescent="0.3">
      <c r="A39" s="101" t="s">
        <v>732</v>
      </c>
      <c r="B39" s="3">
        <v>23750000</v>
      </c>
      <c r="C39" s="3">
        <v>0</v>
      </c>
      <c r="D39" s="3">
        <v>4997000</v>
      </c>
      <c r="E39" s="63">
        <v>21.04</v>
      </c>
      <c r="F39" s="3">
        <v>18753000</v>
      </c>
      <c r="G39" s="63">
        <v>78.960000000000008</v>
      </c>
    </row>
    <row r="40" spans="1:7" x14ac:dyDescent="0.3">
      <c r="A40" s="101" t="s">
        <v>734</v>
      </c>
      <c r="B40" s="3">
        <v>10000000</v>
      </c>
      <c r="C40" s="3">
        <v>0</v>
      </c>
      <c r="D40" s="3">
        <v>0</v>
      </c>
      <c r="E40" s="63">
        <v>0</v>
      </c>
      <c r="F40" s="3">
        <v>10000000</v>
      </c>
      <c r="G40" s="63">
        <v>100</v>
      </c>
    </row>
    <row r="41" spans="1:7" x14ac:dyDescent="0.3">
      <c r="A41" s="101" t="s">
        <v>735</v>
      </c>
      <c r="B41" s="3">
        <v>69170000</v>
      </c>
      <c r="C41" s="3">
        <v>0</v>
      </c>
      <c r="D41" s="3">
        <v>0</v>
      </c>
      <c r="E41" s="63">
        <v>0</v>
      </c>
      <c r="F41" s="3">
        <v>69170000</v>
      </c>
      <c r="G41" s="63">
        <v>100</v>
      </c>
    </row>
    <row r="42" spans="1:7" x14ac:dyDescent="0.3">
      <c r="A42" s="34" t="s">
        <v>124</v>
      </c>
      <c r="B42" s="3">
        <v>622685000</v>
      </c>
      <c r="C42" s="3">
        <v>0</v>
      </c>
      <c r="D42" s="3">
        <v>22306000</v>
      </c>
      <c r="E42" s="63">
        <v>3.5822285746404683</v>
      </c>
      <c r="F42" s="3">
        <v>600379000</v>
      </c>
      <c r="G42" s="63">
        <v>96.417771425359533</v>
      </c>
    </row>
    <row r="43" spans="1:7" x14ac:dyDescent="0.3">
      <c r="A43" s="4" t="s">
        <v>125</v>
      </c>
      <c r="B43" s="3">
        <v>364329000</v>
      </c>
      <c r="C43" s="3">
        <v>0</v>
      </c>
      <c r="D43" s="3">
        <v>9376000</v>
      </c>
      <c r="E43" s="63">
        <v>2.5734981294379531</v>
      </c>
      <c r="F43" s="3">
        <v>354953000</v>
      </c>
      <c r="G43" s="63">
        <v>97.426501870562049</v>
      </c>
    </row>
    <row r="44" spans="1:7" x14ac:dyDescent="0.3">
      <c r="A44" s="64" t="s">
        <v>742</v>
      </c>
      <c r="B44" s="3">
        <v>186192000</v>
      </c>
      <c r="C44" s="3">
        <v>0</v>
      </c>
      <c r="D44" s="3">
        <v>7936000</v>
      </c>
      <c r="E44" s="63">
        <v>4.2622669072785087</v>
      </c>
      <c r="F44" s="3">
        <v>178256000</v>
      </c>
      <c r="G44" s="63">
        <v>95.737733092721498</v>
      </c>
    </row>
    <row r="45" spans="1:7" x14ac:dyDescent="0.3">
      <c r="A45" s="72" t="s">
        <v>743</v>
      </c>
      <c r="B45" s="3">
        <v>131673000</v>
      </c>
      <c r="C45" s="3">
        <v>0</v>
      </c>
      <c r="D45" s="3">
        <v>0</v>
      </c>
      <c r="E45" s="63">
        <v>0</v>
      </c>
      <c r="F45" s="3">
        <v>131673000</v>
      </c>
      <c r="G45" s="63">
        <v>100</v>
      </c>
    </row>
    <row r="46" spans="1:7" x14ac:dyDescent="0.3">
      <c r="A46" s="101" t="s">
        <v>732</v>
      </c>
      <c r="B46" s="3">
        <v>48225000</v>
      </c>
      <c r="C46" s="3">
        <v>0</v>
      </c>
      <c r="D46" s="3">
        <v>0</v>
      </c>
      <c r="E46" s="63">
        <v>0</v>
      </c>
      <c r="F46" s="3">
        <v>48225000</v>
      </c>
      <c r="G46" s="63">
        <v>100</v>
      </c>
    </row>
    <row r="47" spans="1:7" x14ac:dyDescent="0.3">
      <c r="A47" s="101" t="s">
        <v>734</v>
      </c>
      <c r="B47" s="3">
        <v>16000000</v>
      </c>
      <c r="C47" s="3">
        <v>0</v>
      </c>
      <c r="D47" s="3">
        <v>0</v>
      </c>
      <c r="E47" s="63">
        <v>0</v>
      </c>
      <c r="F47" s="3">
        <v>16000000</v>
      </c>
      <c r="G47" s="63">
        <v>100</v>
      </c>
    </row>
    <row r="48" spans="1:7" x14ac:dyDescent="0.3">
      <c r="A48" s="101" t="s">
        <v>735</v>
      </c>
      <c r="B48" s="3">
        <v>67448000</v>
      </c>
      <c r="C48" s="3">
        <v>0</v>
      </c>
      <c r="D48" s="3">
        <v>0</v>
      </c>
      <c r="E48" s="63">
        <v>0</v>
      </c>
      <c r="F48" s="3">
        <v>67448000</v>
      </c>
      <c r="G48" s="63">
        <v>100</v>
      </c>
    </row>
    <row r="49" spans="1:7" x14ac:dyDescent="0.3">
      <c r="A49" s="72" t="s">
        <v>745</v>
      </c>
      <c r="B49" s="3">
        <v>54519000</v>
      </c>
      <c r="C49" s="3">
        <v>0</v>
      </c>
      <c r="D49" s="3">
        <v>7936000</v>
      </c>
      <c r="E49" s="63">
        <v>14.556393184027586</v>
      </c>
      <c r="F49" s="3">
        <v>46583000</v>
      </c>
      <c r="G49" s="63">
        <v>85.443606815972416</v>
      </c>
    </row>
    <row r="50" spans="1:7" x14ac:dyDescent="0.3">
      <c r="A50" s="101" t="s">
        <v>732</v>
      </c>
      <c r="B50" s="3">
        <v>17500000</v>
      </c>
      <c r="C50" s="3">
        <v>0</v>
      </c>
      <c r="D50" s="3">
        <v>1056000</v>
      </c>
      <c r="E50" s="63">
        <v>6.0342857142857138</v>
      </c>
      <c r="F50" s="3">
        <v>16444000</v>
      </c>
      <c r="G50" s="63">
        <v>93.965714285714284</v>
      </c>
    </row>
    <row r="51" spans="1:7" x14ac:dyDescent="0.3">
      <c r="A51" s="101" t="s">
        <v>734</v>
      </c>
      <c r="B51" s="3">
        <v>5000000</v>
      </c>
      <c r="C51" s="3">
        <v>0</v>
      </c>
      <c r="D51" s="3">
        <v>0</v>
      </c>
      <c r="E51" s="63">
        <v>0</v>
      </c>
      <c r="F51" s="3">
        <v>5000000</v>
      </c>
      <c r="G51" s="63">
        <v>100</v>
      </c>
    </row>
    <row r="52" spans="1:7" x14ac:dyDescent="0.3">
      <c r="A52" s="101" t="s">
        <v>735</v>
      </c>
      <c r="B52" s="3">
        <v>32019000</v>
      </c>
      <c r="C52" s="3">
        <v>0</v>
      </c>
      <c r="D52" s="3">
        <v>6880000</v>
      </c>
      <c r="E52" s="63">
        <v>21.487241950092134</v>
      </c>
      <c r="F52" s="3">
        <v>25139000</v>
      </c>
      <c r="G52" s="63">
        <v>78.512758049907859</v>
      </c>
    </row>
    <row r="53" spans="1:7" x14ac:dyDescent="0.3">
      <c r="A53" s="64" t="s">
        <v>789</v>
      </c>
      <c r="B53" s="3">
        <v>78803000</v>
      </c>
      <c r="C53" s="3">
        <v>0</v>
      </c>
      <c r="D53" s="3">
        <v>1440000</v>
      </c>
      <c r="E53" s="63">
        <v>1.8273415986701014</v>
      </c>
      <c r="F53" s="3">
        <v>77363000</v>
      </c>
      <c r="G53" s="63">
        <v>98.172658401329898</v>
      </c>
    </row>
    <row r="54" spans="1:7" x14ac:dyDescent="0.3">
      <c r="A54" s="72" t="s">
        <v>767</v>
      </c>
      <c r="B54" s="3">
        <v>78803000</v>
      </c>
      <c r="C54" s="3">
        <v>0</v>
      </c>
      <c r="D54" s="3">
        <v>1440000</v>
      </c>
      <c r="E54" s="63">
        <v>1.8273415986701014</v>
      </c>
      <c r="F54" s="3">
        <v>77363000</v>
      </c>
      <c r="G54" s="63">
        <v>98.172658401329898</v>
      </c>
    </row>
    <row r="55" spans="1:7" x14ac:dyDescent="0.3">
      <c r="A55" s="101" t="s">
        <v>732</v>
      </c>
      <c r="B55" s="3">
        <v>15500000</v>
      </c>
      <c r="C55" s="3">
        <v>0</v>
      </c>
      <c r="D55" s="3">
        <v>0</v>
      </c>
      <c r="E55" s="63">
        <v>0</v>
      </c>
      <c r="F55" s="3">
        <v>15500000</v>
      </c>
      <c r="G55" s="63">
        <v>100</v>
      </c>
    </row>
    <row r="56" spans="1:7" x14ac:dyDescent="0.3">
      <c r="A56" s="101" t="s">
        <v>734</v>
      </c>
      <c r="B56" s="3">
        <v>20000000</v>
      </c>
      <c r="C56" s="3">
        <v>0</v>
      </c>
      <c r="D56" s="3">
        <v>0</v>
      </c>
      <c r="E56" s="63">
        <v>0</v>
      </c>
      <c r="F56" s="3">
        <v>20000000</v>
      </c>
      <c r="G56" s="63">
        <v>100</v>
      </c>
    </row>
    <row r="57" spans="1:7" x14ac:dyDescent="0.3">
      <c r="A57" s="101" t="s">
        <v>735</v>
      </c>
      <c r="B57" s="3">
        <v>43303000</v>
      </c>
      <c r="C57" s="3">
        <v>0</v>
      </c>
      <c r="D57" s="3">
        <v>1440000</v>
      </c>
      <c r="E57" s="63">
        <v>3.325404706371383</v>
      </c>
      <c r="F57" s="3">
        <v>41863000</v>
      </c>
      <c r="G57" s="63">
        <v>96.674595293628613</v>
      </c>
    </row>
    <row r="58" spans="1:7" x14ac:dyDescent="0.3">
      <c r="A58" s="64" t="s">
        <v>762</v>
      </c>
      <c r="B58" s="3">
        <v>99334000</v>
      </c>
      <c r="C58" s="3">
        <v>0</v>
      </c>
      <c r="D58" s="3">
        <v>0</v>
      </c>
      <c r="E58" s="63">
        <v>0</v>
      </c>
      <c r="F58" s="3">
        <v>99334000</v>
      </c>
      <c r="G58" s="63">
        <v>100</v>
      </c>
    </row>
    <row r="59" spans="1:7" x14ac:dyDescent="0.3">
      <c r="A59" s="72" t="s">
        <v>1252</v>
      </c>
      <c r="B59" s="3">
        <v>99334000</v>
      </c>
      <c r="C59" s="3">
        <v>0</v>
      </c>
      <c r="D59" s="3">
        <v>0</v>
      </c>
      <c r="E59" s="63">
        <v>0</v>
      </c>
      <c r="F59" s="3">
        <v>99334000</v>
      </c>
      <c r="G59" s="63">
        <v>100</v>
      </c>
    </row>
    <row r="60" spans="1:7" x14ac:dyDescent="0.3">
      <c r="A60" s="101" t="s">
        <v>732</v>
      </c>
      <c r="B60" s="3">
        <v>24800000</v>
      </c>
      <c r="C60" s="3">
        <v>0</v>
      </c>
      <c r="D60" s="3">
        <v>0</v>
      </c>
      <c r="E60" s="63">
        <v>0</v>
      </c>
      <c r="F60" s="3">
        <v>24800000</v>
      </c>
      <c r="G60" s="63">
        <v>100</v>
      </c>
    </row>
    <row r="61" spans="1:7" x14ac:dyDescent="0.3">
      <c r="A61" s="101" t="s">
        <v>744</v>
      </c>
      <c r="B61" s="3">
        <v>3000000</v>
      </c>
      <c r="C61" s="3">
        <v>0</v>
      </c>
      <c r="D61" s="3">
        <v>0</v>
      </c>
      <c r="E61" s="63">
        <v>0</v>
      </c>
      <c r="F61" s="3">
        <v>3000000</v>
      </c>
      <c r="G61" s="63">
        <v>100</v>
      </c>
    </row>
    <row r="62" spans="1:7" x14ac:dyDescent="0.3">
      <c r="A62" s="101" t="s">
        <v>735</v>
      </c>
      <c r="B62" s="3">
        <v>71534000</v>
      </c>
      <c r="C62" s="3">
        <v>0</v>
      </c>
      <c r="D62" s="3">
        <v>0</v>
      </c>
      <c r="E62" s="63">
        <v>0</v>
      </c>
      <c r="F62" s="3">
        <v>71534000</v>
      </c>
      <c r="G62" s="63">
        <v>100</v>
      </c>
    </row>
    <row r="63" spans="1:7" x14ac:dyDescent="0.3">
      <c r="A63" s="4" t="s">
        <v>127</v>
      </c>
      <c r="B63" s="3">
        <v>258356000</v>
      </c>
      <c r="C63" s="3">
        <v>0</v>
      </c>
      <c r="D63" s="3">
        <v>12930000</v>
      </c>
      <c r="E63" s="63">
        <v>5.0047221663131491</v>
      </c>
      <c r="F63" s="3">
        <v>245426000</v>
      </c>
      <c r="G63" s="63">
        <v>94.995277833686856</v>
      </c>
    </row>
    <row r="64" spans="1:7" x14ac:dyDescent="0.3">
      <c r="A64" s="64" t="s">
        <v>746</v>
      </c>
      <c r="B64" s="3">
        <v>118802000</v>
      </c>
      <c r="C64" s="3">
        <v>0</v>
      </c>
      <c r="D64" s="3">
        <v>9630000</v>
      </c>
      <c r="E64" s="63">
        <v>8.105924142691201</v>
      </c>
      <c r="F64" s="3">
        <v>109172000</v>
      </c>
      <c r="G64" s="63">
        <v>91.894075857308792</v>
      </c>
    </row>
    <row r="65" spans="1:7" x14ac:dyDescent="0.3">
      <c r="A65" s="72" t="s">
        <v>1232</v>
      </c>
      <c r="B65" s="3">
        <v>35050000</v>
      </c>
      <c r="C65" s="3">
        <v>0</v>
      </c>
      <c r="D65" s="3">
        <v>9630000</v>
      </c>
      <c r="E65" s="63">
        <v>27.475035663338087</v>
      </c>
      <c r="F65" s="3">
        <v>25420000</v>
      </c>
      <c r="G65" s="63">
        <v>72.52496433666191</v>
      </c>
    </row>
    <row r="66" spans="1:7" x14ac:dyDescent="0.3">
      <c r="A66" s="101" t="s">
        <v>732</v>
      </c>
      <c r="B66" s="3">
        <v>11050000</v>
      </c>
      <c r="C66" s="3">
        <v>0</v>
      </c>
      <c r="D66" s="3">
        <v>770000</v>
      </c>
      <c r="E66" s="63">
        <v>6.9683257918552037</v>
      </c>
      <c r="F66" s="3">
        <v>10280000</v>
      </c>
      <c r="G66" s="63">
        <v>93.031674208144793</v>
      </c>
    </row>
    <row r="67" spans="1:7" x14ac:dyDescent="0.3">
      <c r="A67" s="101" t="s">
        <v>735</v>
      </c>
      <c r="B67" s="3">
        <v>24000000</v>
      </c>
      <c r="C67" s="3">
        <v>0</v>
      </c>
      <c r="D67" s="3">
        <v>8860000</v>
      </c>
      <c r="E67" s="63">
        <v>36.916666666666664</v>
      </c>
      <c r="F67" s="3">
        <v>15140000</v>
      </c>
      <c r="G67" s="63">
        <v>63.083333333333336</v>
      </c>
    </row>
    <row r="68" spans="1:7" x14ac:dyDescent="0.3">
      <c r="A68" s="72" t="s">
        <v>1233</v>
      </c>
      <c r="B68" s="3">
        <v>83752000</v>
      </c>
      <c r="C68" s="3">
        <v>0</v>
      </c>
      <c r="D68" s="3">
        <v>0</v>
      </c>
      <c r="E68" s="63">
        <v>0</v>
      </c>
      <c r="F68" s="3">
        <v>83752000</v>
      </c>
      <c r="G68" s="63">
        <v>100</v>
      </c>
    </row>
    <row r="69" spans="1:7" x14ac:dyDescent="0.3">
      <c r="A69" s="101" t="s">
        <v>732</v>
      </c>
      <c r="B69" s="3">
        <v>13500000</v>
      </c>
      <c r="C69" s="3">
        <v>0</v>
      </c>
      <c r="D69" s="3">
        <v>0</v>
      </c>
      <c r="E69" s="63">
        <v>0</v>
      </c>
      <c r="F69" s="3">
        <v>13500000</v>
      </c>
      <c r="G69" s="63">
        <v>100</v>
      </c>
    </row>
    <row r="70" spans="1:7" x14ac:dyDescent="0.3">
      <c r="A70" s="101" t="s">
        <v>734</v>
      </c>
      <c r="B70" s="3">
        <v>4000000</v>
      </c>
      <c r="C70" s="3">
        <v>0</v>
      </c>
      <c r="D70" s="3">
        <v>0</v>
      </c>
      <c r="E70" s="63">
        <v>0</v>
      </c>
      <c r="F70" s="3">
        <v>4000000</v>
      </c>
      <c r="G70" s="63">
        <v>100</v>
      </c>
    </row>
    <row r="71" spans="1:7" x14ac:dyDescent="0.3">
      <c r="A71" s="101" t="s">
        <v>735</v>
      </c>
      <c r="B71" s="3">
        <v>66252000</v>
      </c>
      <c r="C71" s="3">
        <v>0</v>
      </c>
      <c r="D71" s="3">
        <v>0</v>
      </c>
      <c r="E71" s="63">
        <v>0</v>
      </c>
      <c r="F71" s="3">
        <v>66252000</v>
      </c>
      <c r="G71" s="63">
        <v>100</v>
      </c>
    </row>
    <row r="72" spans="1:7" x14ac:dyDescent="0.3">
      <c r="A72" s="64" t="s">
        <v>762</v>
      </c>
      <c r="B72" s="3">
        <v>139554000</v>
      </c>
      <c r="C72" s="3">
        <v>0</v>
      </c>
      <c r="D72" s="3">
        <v>3300000</v>
      </c>
      <c r="E72" s="63">
        <v>2.364676039382605</v>
      </c>
      <c r="F72" s="3">
        <v>136254000</v>
      </c>
      <c r="G72" s="63">
        <v>97.635323960617399</v>
      </c>
    </row>
    <row r="73" spans="1:7" x14ac:dyDescent="0.3">
      <c r="A73" s="72" t="s">
        <v>1253</v>
      </c>
      <c r="B73" s="3">
        <v>139554000</v>
      </c>
      <c r="C73" s="3">
        <v>0</v>
      </c>
      <c r="D73" s="3">
        <v>3300000</v>
      </c>
      <c r="E73" s="63">
        <v>2.364676039382605</v>
      </c>
      <c r="F73" s="3">
        <v>136254000</v>
      </c>
      <c r="G73" s="63">
        <v>97.635323960617399</v>
      </c>
    </row>
    <row r="74" spans="1:7" x14ac:dyDescent="0.3">
      <c r="A74" s="101" t="s">
        <v>732</v>
      </c>
      <c r="B74" s="3">
        <v>23500000</v>
      </c>
      <c r="C74" s="3">
        <v>0</v>
      </c>
      <c r="D74" s="3">
        <v>0</v>
      </c>
      <c r="E74" s="63">
        <v>0</v>
      </c>
      <c r="F74" s="3">
        <v>23500000</v>
      </c>
      <c r="G74" s="63">
        <v>100</v>
      </c>
    </row>
    <row r="75" spans="1:7" x14ac:dyDescent="0.3">
      <c r="A75" s="101" t="s">
        <v>735</v>
      </c>
      <c r="B75" s="3">
        <v>116054000</v>
      </c>
      <c r="C75" s="3">
        <v>0</v>
      </c>
      <c r="D75" s="3">
        <v>3300000</v>
      </c>
      <c r="E75" s="63">
        <v>2.8435038861219777</v>
      </c>
      <c r="F75" s="3">
        <v>112754000</v>
      </c>
      <c r="G75" s="63">
        <v>97.156496113878021</v>
      </c>
    </row>
    <row r="76" spans="1:7" x14ac:dyDescent="0.3">
      <c r="A76" s="34" t="s">
        <v>132</v>
      </c>
      <c r="B76" s="3">
        <v>10908584000</v>
      </c>
      <c r="C76" s="3">
        <v>0</v>
      </c>
      <c r="D76" s="3">
        <v>11070682</v>
      </c>
      <c r="E76" s="63">
        <v>0.10148596738128431</v>
      </c>
      <c r="F76" s="3">
        <v>10897513318</v>
      </c>
      <c r="G76" s="63">
        <v>99.898514032618721</v>
      </c>
    </row>
    <row r="77" spans="1:7" x14ac:dyDescent="0.3">
      <c r="A77" s="4" t="s">
        <v>170</v>
      </c>
      <c r="B77" s="3">
        <v>823732000</v>
      </c>
      <c r="C77" s="3">
        <v>0</v>
      </c>
      <c r="D77" s="3">
        <v>11070682</v>
      </c>
      <c r="E77" s="63">
        <v>1.3439664842448757</v>
      </c>
      <c r="F77" s="3">
        <v>812661318</v>
      </c>
      <c r="G77" s="63">
        <v>98.656033515755126</v>
      </c>
    </row>
    <row r="78" spans="1:7" x14ac:dyDescent="0.3">
      <c r="A78" s="64" t="s">
        <v>785</v>
      </c>
      <c r="B78" s="3">
        <v>669421000</v>
      </c>
      <c r="C78" s="3">
        <v>0</v>
      </c>
      <c r="D78" s="3">
        <v>373682</v>
      </c>
      <c r="E78" s="63">
        <v>5.5821672758996209E-2</v>
      </c>
      <c r="F78" s="3">
        <v>669047318</v>
      </c>
      <c r="G78" s="63">
        <v>99.944178327241005</v>
      </c>
    </row>
    <row r="79" spans="1:7" x14ac:dyDescent="0.3">
      <c r="A79" s="72" t="s">
        <v>1284</v>
      </c>
      <c r="B79" s="3">
        <v>150075000</v>
      </c>
      <c r="C79" s="3">
        <v>0</v>
      </c>
      <c r="D79" s="3">
        <v>373682</v>
      </c>
      <c r="E79" s="63">
        <v>0.2489968349158754</v>
      </c>
      <c r="F79" s="3">
        <v>149701318</v>
      </c>
      <c r="G79" s="63">
        <v>99.751003165084128</v>
      </c>
    </row>
    <row r="80" spans="1:7" x14ac:dyDescent="0.3">
      <c r="A80" s="101" t="s">
        <v>732</v>
      </c>
      <c r="B80" s="3">
        <v>40000000</v>
      </c>
      <c r="C80" s="3">
        <v>0</v>
      </c>
      <c r="D80" s="3">
        <v>0</v>
      </c>
      <c r="E80" s="63">
        <v>0</v>
      </c>
      <c r="F80" s="3">
        <v>40000000</v>
      </c>
      <c r="G80" s="63">
        <v>100</v>
      </c>
    </row>
    <row r="81" spans="1:7" x14ac:dyDescent="0.3">
      <c r="A81" s="101" t="s">
        <v>744</v>
      </c>
      <c r="B81" s="3">
        <v>1000000</v>
      </c>
      <c r="C81" s="3">
        <v>0</v>
      </c>
      <c r="D81" s="3">
        <v>373682</v>
      </c>
      <c r="E81" s="63">
        <v>37.368200000000002</v>
      </c>
      <c r="F81" s="3">
        <v>626318</v>
      </c>
      <c r="G81" s="63">
        <v>62.631799999999998</v>
      </c>
    </row>
    <row r="82" spans="1:7" x14ac:dyDescent="0.3">
      <c r="A82" s="101" t="s">
        <v>735</v>
      </c>
      <c r="B82" s="3">
        <v>109075000</v>
      </c>
      <c r="C82" s="3">
        <v>0</v>
      </c>
      <c r="D82" s="3">
        <v>0</v>
      </c>
      <c r="E82" s="63">
        <v>0</v>
      </c>
      <c r="F82" s="3">
        <v>109075000</v>
      </c>
      <c r="G82" s="63">
        <v>100</v>
      </c>
    </row>
    <row r="83" spans="1:7" x14ac:dyDescent="0.3">
      <c r="A83" s="72" t="s">
        <v>1285</v>
      </c>
      <c r="B83" s="3">
        <v>188806000</v>
      </c>
      <c r="C83" s="3">
        <v>0</v>
      </c>
      <c r="D83" s="3">
        <v>0</v>
      </c>
      <c r="E83" s="63">
        <v>0</v>
      </c>
      <c r="F83" s="3">
        <v>188806000</v>
      </c>
      <c r="G83" s="63">
        <v>100</v>
      </c>
    </row>
    <row r="84" spans="1:7" x14ac:dyDescent="0.3">
      <c r="A84" s="101" t="s">
        <v>732</v>
      </c>
      <c r="B84" s="3">
        <v>33500000</v>
      </c>
      <c r="C84" s="3">
        <v>0</v>
      </c>
      <c r="D84" s="3">
        <v>0</v>
      </c>
      <c r="E84" s="63">
        <v>0</v>
      </c>
      <c r="F84" s="3">
        <v>33500000</v>
      </c>
      <c r="G84" s="63">
        <v>100</v>
      </c>
    </row>
    <row r="85" spans="1:7" x14ac:dyDescent="0.3">
      <c r="A85" s="101" t="s">
        <v>744</v>
      </c>
      <c r="B85" s="3">
        <v>31000000</v>
      </c>
      <c r="C85" s="3">
        <v>0</v>
      </c>
      <c r="D85" s="3">
        <v>0</v>
      </c>
      <c r="E85" s="63">
        <v>0</v>
      </c>
      <c r="F85" s="3">
        <v>31000000</v>
      </c>
      <c r="G85" s="63">
        <v>100</v>
      </c>
    </row>
    <row r="86" spans="1:7" x14ac:dyDescent="0.3">
      <c r="A86" s="101" t="s">
        <v>734</v>
      </c>
      <c r="B86" s="3">
        <v>10000000</v>
      </c>
      <c r="C86" s="3">
        <v>0</v>
      </c>
      <c r="D86" s="3">
        <v>0</v>
      </c>
      <c r="E86" s="63">
        <v>0</v>
      </c>
      <c r="F86" s="3">
        <v>10000000</v>
      </c>
      <c r="G86" s="63">
        <v>100</v>
      </c>
    </row>
    <row r="87" spans="1:7" x14ac:dyDescent="0.3">
      <c r="A87" s="101" t="s">
        <v>735</v>
      </c>
      <c r="B87" s="3">
        <v>114306000</v>
      </c>
      <c r="C87" s="3">
        <v>0</v>
      </c>
      <c r="D87" s="3">
        <v>0</v>
      </c>
      <c r="E87" s="63">
        <v>0</v>
      </c>
      <c r="F87" s="3">
        <v>114306000</v>
      </c>
      <c r="G87" s="63">
        <v>100</v>
      </c>
    </row>
    <row r="88" spans="1:7" x14ac:dyDescent="0.3">
      <c r="A88" s="72" t="s">
        <v>1286</v>
      </c>
      <c r="B88" s="3">
        <v>330540000</v>
      </c>
      <c r="C88" s="3">
        <v>0</v>
      </c>
      <c r="D88" s="3">
        <v>0</v>
      </c>
      <c r="E88" s="63">
        <v>0</v>
      </c>
      <c r="F88" s="3">
        <v>330540000</v>
      </c>
      <c r="G88" s="63">
        <v>100</v>
      </c>
    </row>
    <row r="89" spans="1:7" x14ac:dyDescent="0.3">
      <c r="A89" s="101" t="s">
        <v>732</v>
      </c>
      <c r="B89" s="3">
        <v>46000000</v>
      </c>
      <c r="C89" s="3">
        <v>0</v>
      </c>
      <c r="D89" s="3">
        <v>0</v>
      </c>
      <c r="E89" s="63">
        <v>0</v>
      </c>
      <c r="F89" s="3">
        <v>46000000</v>
      </c>
      <c r="G89" s="63">
        <v>100</v>
      </c>
    </row>
    <row r="90" spans="1:7" x14ac:dyDescent="0.3">
      <c r="A90" s="101" t="s">
        <v>744</v>
      </c>
      <c r="B90" s="3">
        <v>1000000</v>
      </c>
      <c r="C90" s="3">
        <v>0</v>
      </c>
      <c r="D90" s="3">
        <v>0</v>
      </c>
      <c r="E90" s="63">
        <v>0</v>
      </c>
      <c r="F90" s="3">
        <v>1000000</v>
      </c>
      <c r="G90" s="63">
        <v>100</v>
      </c>
    </row>
    <row r="91" spans="1:7" x14ac:dyDescent="0.3">
      <c r="A91" s="101" t="s">
        <v>735</v>
      </c>
      <c r="B91" s="3">
        <v>283540000</v>
      </c>
      <c r="C91" s="3">
        <v>0</v>
      </c>
      <c r="D91" s="3">
        <v>0</v>
      </c>
      <c r="E91" s="63">
        <v>0</v>
      </c>
      <c r="F91" s="3">
        <v>283540000</v>
      </c>
      <c r="G91" s="63">
        <v>100</v>
      </c>
    </row>
    <row r="92" spans="1:7" x14ac:dyDescent="0.3">
      <c r="A92" s="64" t="s">
        <v>762</v>
      </c>
      <c r="B92" s="3">
        <v>50000000</v>
      </c>
      <c r="C92" s="3">
        <v>0</v>
      </c>
      <c r="D92" s="3">
        <v>0</v>
      </c>
      <c r="E92" s="63">
        <v>0</v>
      </c>
      <c r="F92" s="3">
        <v>50000000</v>
      </c>
      <c r="G92" s="63">
        <v>100</v>
      </c>
    </row>
    <row r="93" spans="1:7" x14ac:dyDescent="0.3">
      <c r="A93" s="72" t="s">
        <v>1254</v>
      </c>
      <c r="B93" s="3">
        <v>50000000</v>
      </c>
      <c r="C93" s="3">
        <v>0</v>
      </c>
      <c r="D93" s="3">
        <v>0</v>
      </c>
      <c r="E93" s="63">
        <v>0</v>
      </c>
      <c r="F93" s="3">
        <v>50000000</v>
      </c>
      <c r="G93" s="63">
        <v>100</v>
      </c>
    </row>
    <row r="94" spans="1:7" x14ac:dyDescent="0.3">
      <c r="A94" s="101" t="s">
        <v>732</v>
      </c>
      <c r="B94" s="3">
        <v>15500000</v>
      </c>
      <c r="C94" s="3">
        <v>0</v>
      </c>
      <c r="D94" s="3">
        <v>0</v>
      </c>
      <c r="E94" s="63">
        <v>0</v>
      </c>
      <c r="F94" s="3">
        <v>15500000</v>
      </c>
      <c r="G94" s="63">
        <v>100</v>
      </c>
    </row>
    <row r="95" spans="1:7" x14ac:dyDescent="0.3">
      <c r="A95" s="101" t="s">
        <v>735</v>
      </c>
      <c r="B95" s="3">
        <v>34500000</v>
      </c>
      <c r="C95" s="3">
        <v>0</v>
      </c>
      <c r="D95" s="3">
        <v>0</v>
      </c>
      <c r="E95" s="63">
        <v>0</v>
      </c>
      <c r="F95" s="3">
        <v>34500000</v>
      </c>
      <c r="G95" s="63">
        <v>100</v>
      </c>
    </row>
    <row r="96" spans="1:7" x14ac:dyDescent="0.3">
      <c r="A96" s="64" t="s">
        <v>787</v>
      </c>
      <c r="B96" s="3">
        <v>104311000</v>
      </c>
      <c r="C96" s="3">
        <v>0</v>
      </c>
      <c r="D96" s="3">
        <v>10697000</v>
      </c>
      <c r="E96" s="63">
        <v>10.254910795601614</v>
      </c>
      <c r="F96" s="3">
        <v>93614000</v>
      </c>
      <c r="G96" s="63">
        <v>89.745089204398383</v>
      </c>
    </row>
    <row r="97" spans="1:7" x14ac:dyDescent="0.3">
      <c r="A97" s="72" t="s">
        <v>1287</v>
      </c>
      <c r="B97" s="3">
        <v>104311000</v>
      </c>
      <c r="C97" s="3">
        <v>0</v>
      </c>
      <c r="D97" s="3">
        <v>10697000</v>
      </c>
      <c r="E97" s="63">
        <v>10.254910795601614</v>
      </c>
      <c r="F97" s="3">
        <v>93614000</v>
      </c>
      <c r="G97" s="63">
        <v>89.745089204398383</v>
      </c>
    </row>
    <row r="98" spans="1:7" x14ac:dyDescent="0.3">
      <c r="A98" s="101" t="s">
        <v>732</v>
      </c>
      <c r="B98" s="3">
        <v>35500000</v>
      </c>
      <c r="C98" s="3">
        <v>0</v>
      </c>
      <c r="D98" s="3">
        <v>1560000</v>
      </c>
      <c r="E98" s="63">
        <v>4.394366197183099</v>
      </c>
      <c r="F98" s="3">
        <v>33940000</v>
      </c>
      <c r="G98" s="63">
        <v>95.605633802816897</v>
      </c>
    </row>
    <row r="99" spans="1:7" x14ac:dyDescent="0.3">
      <c r="A99" s="101" t="s">
        <v>735</v>
      </c>
      <c r="B99" s="3">
        <v>68811000</v>
      </c>
      <c r="C99" s="3">
        <v>0</v>
      </c>
      <c r="D99" s="3">
        <v>9137000</v>
      </c>
      <c r="E99" s="63">
        <v>13.278400255773059</v>
      </c>
      <c r="F99" s="3">
        <v>59674000</v>
      </c>
      <c r="G99" s="63">
        <v>86.721599744226936</v>
      </c>
    </row>
    <row r="100" spans="1:7" x14ac:dyDescent="0.3">
      <c r="A100" s="4" t="s">
        <v>133</v>
      </c>
      <c r="B100" s="3">
        <v>10084852000</v>
      </c>
      <c r="C100" s="3">
        <v>0</v>
      </c>
      <c r="D100" s="3">
        <v>0</v>
      </c>
      <c r="E100" s="63">
        <v>0</v>
      </c>
      <c r="F100" s="3">
        <v>10084852000</v>
      </c>
      <c r="G100" s="63">
        <v>100</v>
      </c>
    </row>
    <row r="101" spans="1:7" x14ac:dyDescent="0.3">
      <c r="A101" s="64" t="s">
        <v>792</v>
      </c>
      <c r="B101" s="3">
        <v>8408830000</v>
      </c>
      <c r="C101" s="3">
        <v>0</v>
      </c>
      <c r="D101" s="3">
        <v>0</v>
      </c>
      <c r="E101" s="63">
        <v>0</v>
      </c>
      <c r="F101" s="3">
        <v>8408830000</v>
      </c>
      <c r="G101" s="63">
        <v>100</v>
      </c>
    </row>
    <row r="102" spans="1:7" x14ac:dyDescent="0.3">
      <c r="A102" s="72" t="s">
        <v>934</v>
      </c>
      <c r="B102" s="3">
        <v>2523377000</v>
      </c>
      <c r="C102" s="3">
        <v>0</v>
      </c>
      <c r="D102" s="3">
        <v>0</v>
      </c>
      <c r="E102" s="63">
        <v>0</v>
      </c>
      <c r="F102" s="3">
        <v>2523377000</v>
      </c>
      <c r="G102" s="63">
        <v>100</v>
      </c>
    </row>
    <row r="103" spans="1:7" x14ac:dyDescent="0.3">
      <c r="A103" s="101" t="s">
        <v>732</v>
      </c>
      <c r="B103" s="3">
        <v>129600000</v>
      </c>
      <c r="C103" s="3">
        <v>0</v>
      </c>
      <c r="D103" s="3">
        <v>0</v>
      </c>
      <c r="E103" s="63">
        <v>0</v>
      </c>
      <c r="F103" s="3">
        <v>129600000</v>
      </c>
      <c r="G103" s="63">
        <v>100</v>
      </c>
    </row>
    <row r="104" spans="1:7" x14ac:dyDescent="0.3">
      <c r="A104" s="101" t="s">
        <v>744</v>
      </c>
      <c r="B104" s="3">
        <v>2072227000</v>
      </c>
      <c r="C104" s="3">
        <v>0</v>
      </c>
      <c r="D104" s="3">
        <v>0</v>
      </c>
      <c r="E104" s="63">
        <v>0</v>
      </c>
      <c r="F104" s="3">
        <v>2072227000</v>
      </c>
      <c r="G104" s="63">
        <v>100</v>
      </c>
    </row>
    <row r="105" spans="1:7" x14ac:dyDescent="0.3">
      <c r="A105" s="101" t="s">
        <v>734</v>
      </c>
      <c r="B105" s="3">
        <v>10000000</v>
      </c>
      <c r="C105" s="3">
        <v>0</v>
      </c>
      <c r="D105" s="3">
        <v>0</v>
      </c>
      <c r="E105" s="63">
        <v>0</v>
      </c>
      <c r="F105" s="3">
        <v>10000000</v>
      </c>
      <c r="G105" s="63">
        <v>100</v>
      </c>
    </row>
    <row r="106" spans="1:7" x14ac:dyDescent="0.3">
      <c r="A106" s="101" t="s">
        <v>793</v>
      </c>
      <c r="B106" s="3">
        <v>76950000</v>
      </c>
      <c r="C106" s="3">
        <v>0</v>
      </c>
      <c r="D106" s="3">
        <v>0</v>
      </c>
      <c r="E106" s="63">
        <v>0</v>
      </c>
      <c r="F106" s="3">
        <v>76950000</v>
      </c>
      <c r="G106" s="63">
        <v>100</v>
      </c>
    </row>
    <row r="107" spans="1:7" x14ac:dyDescent="0.3">
      <c r="A107" s="101" t="s">
        <v>735</v>
      </c>
      <c r="B107" s="3">
        <v>234600000</v>
      </c>
      <c r="C107" s="3">
        <v>0</v>
      </c>
      <c r="D107" s="3">
        <v>0</v>
      </c>
      <c r="E107" s="63">
        <v>0</v>
      </c>
      <c r="F107" s="3">
        <v>234600000</v>
      </c>
      <c r="G107" s="63">
        <v>100</v>
      </c>
    </row>
    <row r="108" spans="1:7" x14ac:dyDescent="0.3">
      <c r="A108" s="72" t="s">
        <v>794</v>
      </c>
      <c r="B108" s="3">
        <v>5699412000</v>
      </c>
      <c r="C108" s="3">
        <v>0</v>
      </c>
      <c r="D108" s="3">
        <v>0</v>
      </c>
      <c r="E108" s="63">
        <v>0</v>
      </c>
      <c r="F108" s="3">
        <v>5699412000</v>
      </c>
      <c r="G108" s="63">
        <v>100</v>
      </c>
    </row>
    <row r="109" spans="1:7" x14ac:dyDescent="0.3">
      <c r="A109" s="101" t="s">
        <v>732</v>
      </c>
      <c r="B109" s="3">
        <v>64620000</v>
      </c>
      <c r="C109" s="3">
        <v>0</v>
      </c>
      <c r="D109" s="3">
        <v>0</v>
      </c>
      <c r="E109" s="63">
        <v>0</v>
      </c>
      <c r="F109" s="3">
        <v>64620000</v>
      </c>
      <c r="G109" s="63">
        <v>100</v>
      </c>
    </row>
    <row r="110" spans="1:7" x14ac:dyDescent="0.3">
      <c r="A110" s="101" t="s">
        <v>744</v>
      </c>
      <c r="B110" s="3">
        <v>5257592000</v>
      </c>
      <c r="C110" s="3">
        <v>0</v>
      </c>
      <c r="D110" s="3">
        <v>0</v>
      </c>
      <c r="E110" s="63">
        <v>0</v>
      </c>
      <c r="F110" s="3">
        <v>5257592000</v>
      </c>
      <c r="G110" s="63">
        <v>100</v>
      </c>
    </row>
    <row r="111" spans="1:7" x14ac:dyDescent="0.3">
      <c r="A111" s="101" t="s">
        <v>734</v>
      </c>
      <c r="B111" s="3">
        <v>20000000</v>
      </c>
      <c r="C111" s="3">
        <v>0</v>
      </c>
      <c r="D111" s="3">
        <v>0</v>
      </c>
      <c r="E111" s="63">
        <v>0</v>
      </c>
      <c r="F111" s="3">
        <v>20000000</v>
      </c>
      <c r="G111" s="63">
        <v>100</v>
      </c>
    </row>
    <row r="112" spans="1:7" x14ac:dyDescent="0.3">
      <c r="A112" s="101" t="s">
        <v>735</v>
      </c>
      <c r="B112" s="3">
        <v>152000000</v>
      </c>
      <c r="C112" s="3">
        <v>0</v>
      </c>
      <c r="D112" s="3">
        <v>0</v>
      </c>
      <c r="E112" s="63">
        <v>0</v>
      </c>
      <c r="F112" s="3">
        <v>152000000</v>
      </c>
      <c r="G112" s="63">
        <v>100</v>
      </c>
    </row>
    <row r="113" spans="1:7" x14ac:dyDescent="0.3">
      <c r="A113" s="101" t="s">
        <v>892</v>
      </c>
      <c r="B113" s="3">
        <v>205200000</v>
      </c>
      <c r="C113" s="3">
        <v>0</v>
      </c>
      <c r="D113" s="3">
        <v>0</v>
      </c>
      <c r="E113" s="63">
        <v>0</v>
      </c>
      <c r="F113" s="3">
        <v>205200000</v>
      </c>
      <c r="G113" s="63">
        <v>100</v>
      </c>
    </row>
    <row r="114" spans="1:7" x14ac:dyDescent="0.3">
      <c r="A114" s="72" t="s">
        <v>795</v>
      </c>
      <c r="B114" s="3">
        <v>186041000</v>
      </c>
      <c r="C114" s="3">
        <v>0</v>
      </c>
      <c r="D114" s="3">
        <v>0</v>
      </c>
      <c r="E114" s="63">
        <v>0</v>
      </c>
      <c r="F114" s="3">
        <v>186041000</v>
      </c>
      <c r="G114" s="63">
        <v>100</v>
      </c>
    </row>
    <row r="115" spans="1:7" x14ac:dyDescent="0.3">
      <c r="A115" s="101" t="s">
        <v>732</v>
      </c>
      <c r="B115" s="3">
        <v>24000000</v>
      </c>
      <c r="C115" s="3">
        <v>0</v>
      </c>
      <c r="D115" s="3">
        <v>0</v>
      </c>
      <c r="E115" s="63">
        <v>0</v>
      </c>
      <c r="F115" s="3">
        <v>24000000</v>
      </c>
      <c r="G115" s="63">
        <v>100</v>
      </c>
    </row>
    <row r="116" spans="1:7" x14ac:dyDescent="0.3">
      <c r="A116" s="101" t="s">
        <v>744</v>
      </c>
      <c r="B116" s="3">
        <v>20000000</v>
      </c>
      <c r="C116" s="3">
        <v>0</v>
      </c>
      <c r="D116" s="3">
        <v>0</v>
      </c>
      <c r="E116" s="63">
        <v>0</v>
      </c>
      <c r="F116" s="3">
        <v>20000000</v>
      </c>
      <c r="G116" s="63">
        <v>100</v>
      </c>
    </row>
    <row r="117" spans="1:7" x14ac:dyDescent="0.3">
      <c r="A117" s="101" t="s">
        <v>796</v>
      </c>
      <c r="B117" s="3">
        <v>142041000</v>
      </c>
      <c r="C117" s="3">
        <v>0</v>
      </c>
      <c r="D117" s="3">
        <v>0</v>
      </c>
      <c r="E117" s="63">
        <v>0</v>
      </c>
      <c r="F117" s="3">
        <v>142041000</v>
      </c>
      <c r="G117" s="63">
        <v>100</v>
      </c>
    </row>
    <row r="118" spans="1:7" x14ac:dyDescent="0.3">
      <c r="A118" s="64" t="s">
        <v>783</v>
      </c>
      <c r="B118" s="3">
        <v>1331072000</v>
      </c>
      <c r="C118" s="3">
        <v>0</v>
      </c>
      <c r="D118" s="3">
        <v>0</v>
      </c>
      <c r="E118" s="63">
        <v>0</v>
      </c>
      <c r="F118" s="3">
        <v>1331072000</v>
      </c>
      <c r="G118" s="63">
        <v>100</v>
      </c>
    </row>
    <row r="119" spans="1:7" x14ac:dyDescent="0.3">
      <c r="A119" s="72" t="s">
        <v>1272</v>
      </c>
      <c r="B119" s="3">
        <v>189750000</v>
      </c>
      <c r="C119" s="3">
        <v>0</v>
      </c>
      <c r="D119" s="3">
        <v>0</v>
      </c>
      <c r="E119" s="63">
        <v>0</v>
      </c>
      <c r="F119" s="3">
        <v>189750000</v>
      </c>
      <c r="G119" s="63">
        <v>100</v>
      </c>
    </row>
    <row r="120" spans="1:7" x14ac:dyDescent="0.3">
      <c r="A120" s="101" t="s">
        <v>732</v>
      </c>
      <c r="B120" s="3">
        <v>58750000</v>
      </c>
      <c r="C120" s="3">
        <v>0</v>
      </c>
      <c r="D120" s="3">
        <v>0</v>
      </c>
      <c r="E120" s="63">
        <v>0</v>
      </c>
      <c r="F120" s="3">
        <v>58750000</v>
      </c>
      <c r="G120" s="63">
        <v>100</v>
      </c>
    </row>
    <row r="121" spans="1:7" x14ac:dyDescent="0.3">
      <c r="A121" s="101" t="s">
        <v>744</v>
      </c>
      <c r="B121" s="3">
        <v>1000000</v>
      </c>
      <c r="C121" s="3">
        <v>0</v>
      </c>
      <c r="D121" s="3">
        <v>0</v>
      </c>
      <c r="E121" s="63">
        <v>0</v>
      </c>
      <c r="F121" s="3">
        <v>1000000</v>
      </c>
      <c r="G121" s="63">
        <v>100</v>
      </c>
    </row>
    <row r="122" spans="1:7" x14ac:dyDescent="0.3">
      <c r="A122" s="101" t="s">
        <v>735</v>
      </c>
      <c r="B122" s="3">
        <v>130000000</v>
      </c>
      <c r="C122" s="3">
        <v>0</v>
      </c>
      <c r="D122" s="3">
        <v>0</v>
      </c>
      <c r="E122" s="63">
        <v>0</v>
      </c>
      <c r="F122" s="3">
        <v>130000000</v>
      </c>
      <c r="G122" s="63">
        <v>100</v>
      </c>
    </row>
    <row r="123" spans="1:7" x14ac:dyDescent="0.3">
      <c r="A123" s="72" t="s">
        <v>784</v>
      </c>
      <c r="B123" s="3">
        <v>190250000</v>
      </c>
      <c r="C123" s="3">
        <v>0</v>
      </c>
      <c r="D123" s="3">
        <v>0</v>
      </c>
      <c r="E123" s="63">
        <v>0</v>
      </c>
      <c r="F123" s="3">
        <v>190250000</v>
      </c>
      <c r="G123" s="63">
        <v>100</v>
      </c>
    </row>
    <row r="124" spans="1:7" x14ac:dyDescent="0.3">
      <c r="A124" s="101" t="s">
        <v>732</v>
      </c>
      <c r="B124" s="3">
        <v>68250000</v>
      </c>
      <c r="C124" s="3">
        <v>0</v>
      </c>
      <c r="D124" s="3">
        <v>0</v>
      </c>
      <c r="E124" s="63">
        <v>0</v>
      </c>
      <c r="F124" s="3">
        <v>68250000</v>
      </c>
      <c r="G124" s="63">
        <v>100</v>
      </c>
    </row>
    <row r="125" spans="1:7" x14ac:dyDescent="0.3">
      <c r="A125" s="101" t="s">
        <v>744</v>
      </c>
      <c r="B125" s="3">
        <v>1000000</v>
      </c>
      <c r="C125" s="3">
        <v>0</v>
      </c>
      <c r="D125" s="3">
        <v>0</v>
      </c>
      <c r="E125" s="63">
        <v>0</v>
      </c>
      <c r="F125" s="3">
        <v>1000000</v>
      </c>
      <c r="G125" s="63">
        <v>100</v>
      </c>
    </row>
    <row r="126" spans="1:7" x14ac:dyDescent="0.3">
      <c r="A126" s="101" t="s">
        <v>734</v>
      </c>
      <c r="B126" s="3">
        <v>4000000</v>
      </c>
      <c r="C126" s="3">
        <v>0</v>
      </c>
      <c r="D126" s="3">
        <v>0</v>
      </c>
      <c r="E126" s="63">
        <v>0</v>
      </c>
      <c r="F126" s="3">
        <v>4000000</v>
      </c>
      <c r="G126" s="63">
        <v>100</v>
      </c>
    </row>
    <row r="127" spans="1:7" x14ac:dyDescent="0.3">
      <c r="A127" s="101" t="s">
        <v>735</v>
      </c>
      <c r="B127" s="3">
        <v>117000000</v>
      </c>
      <c r="C127" s="3">
        <v>0</v>
      </c>
      <c r="D127" s="3">
        <v>0</v>
      </c>
      <c r="E127" s="63">
        <v>0</v>
      </c>
      <c r="F127" s="3">
        <v>117000000</v>
      </c>
      <c r="G127" s="63">
        <v>100</v>
      </c>
    </row>
    <row r="128" spans="1:7" x14ac:dyDescent="0.3">
      <c r="A128" s="72" t="s">
        <v>1273</v>
      </c>
      <c r="B128" s="3">
        <v>178435000</v>
      </c>
      <c r="C128" s="3">
        <v>0</v>
      </c>
      <c r="D128" s="3">
        <v>0</v>
      </c>
      <c r="E128" s="63">
        <v>0</v>
      </c>
      <c r="F128" s="3">
        <v>178435000</v>
      </c>
      <c r="G128" s="63">
        <v>100</v>
      </c>
    </row>
    <row r="129" spans="1:7" x14ac:dyDescent="0.3">
      <c r="A129" s="101" t="s">
        <v>732</v>
      </c>
      <c r="B129" s="3">
        <v>52000000</v>
      </c>
      <c r="C129" s="3">
        <v>0</v>
      </c>
      <c r="D129" s="3">
        <v>0</v>
      </c>
      <c r="E129" s="63">
        <v>0</v>
      </c>
      <c r="F129" s="3">
        <v>52000000</v>
      </c>
      <c r="G129" s="63">
        <v>100</v>
      </c>
    </row>
    <row r="130" spans="1:7" x14ac:dyDescent="0.3">
      <c r="A130" s="101" t="s">
        <v>744</v>
      </c>
      <c r="B130" s="3">
        <v>1000000</v>
      </c>
      <c r="C130" s="3">
        <v>0</v>
      </c>
      <c r="D130" s="3">
        <v>0</v>
      </c>
      <c r="E130" s="63">
        <v>0</v>
      </c>
      <c r="F130" s="3">
        <v>1000000</v>
      </c>
      <c r="G130" s="63">
        <v>100</v>
      </c>
    </row>
    <row r="131" spans="1:7" x14ac:dyDescent="0.3">
      <c r="A131" s="101" t="s">
        <v>734</v>
      </c>
      <c r="B131" s="3">
        <v>8000000</v>
      </c>
      <c r="C131" s="3">
        <v>0</v>
      </c>
      <c r="D131" s="3">
        <v>0</v>
      </c>
      <c r="E131" s="63">
        <v>0</v>
      </c>
      <c r="F131" s="3">
        <v>8000000</v>
      </c>
      <c r="G131" s="63">
        <v>100</v>
      </c>
    </row>
    <row r="132" spans="1:7" x14ac:dyDescent="0.3">
      <c r="A132" s="101" t="s">
        <v>735</v>
      </c>
      <c r="B132" s="3">
        <v>117435000</v>
      </c>
      <c r="C132" s="3">
        <v>0</v>
      </c>
      <c r="D132" s="3">
        <v>0</v>
      </c>
      <c r="E132" s="63">
        <v>0</v>
      </c>
      <c r="F132" s="3">
        <v>117435000</v>
      </c>
      <c r="G132" s="63">
        <v>100</v>
      </c>
    </row>
    <row r="133" spans="1:7" x14ac:dyDescent="0.3">
      <c r="A133" s="72" t="s">
        <v>1274</v>
      </c>
      <c r="B133" s="3">
        <v>186750000</v>
      </c>
      <c r="C133" s="3">
        <v>0</v>
      </c>
      <c r="D133" s="3">
        <v>0</v>
      </c>
      <c r="E133" s="63">
        <v>0</v>
      </c>
      <c r="F133" s="3">
        <v>186750000</v>
      </c>
      <c r="G133" s="63">
        <v>100</v>
      </c>
    </row>
    <row r="134" spans="1:7" x14ac:dyDescent="0.3">
      <c r="A134" s="101" t="s">
        <v>732</v>
      </c>
      <c r="B134" s="3">
        <v>49250000</v>
      </c>
      <c r="C134" s="3">
        <v>0</v>
      </c>
      <c r="D134" s="3">
        <v>0</v>
      </c>
      <c r="E134" s="63">
        <v>0</v>
      </c>
      <c r="F134" s="3">
        <v>49250000</v>
      </c>
      <c r="G134" s="63">
        <v>100</v>
      </c>
    </row>
    <row r="135" spans="1:7" x14ac:dyDescent="0.3">
      <c r="A135" s="101" t="s">
        <v>735</v>
      </c>
      <c r="B135" s="3">
        <v>137500000</v>
      </c>
      <c r="C135" s="3">
        <v>0</v>
      </c>
      <c r="D135" s="3">
        <v>0</v>
      </c>
      <c r="E135" s="63">
        <v>0</v>
      </c>
      <c r="F135" s="3">
        <v>137500000</v>
      </c>
      <c r="G135" s="63">
        <v>100</v>
      </c>
    </row>
    <row r="136" spans="1:7" x14ac:dyDescent="0.3">
      <c r="A136" s="72" t="s">
        <v>1275</v>
      </c>
      <c r="B136" s="3">
        <v>165187000</v>
      </c>
      <c r="C136" s="3">
        <v>0</v>
      </c>
      <c r="D136" s="3">
        <v>0</v>
      </c>
      <c r="E136" s="63">
        <v>0</v>
      </c>
      <c r="F136" s="3">
        <v>165187000</v>
      </c>
      <c r="G136" s="63">
        <v>100</v>
      </c>
    </row>
    <row r="137" spans="1:7" x14ac:dyDescent="0.3">
      <c r="A137" s="101" t="s">
        <v>732</v>
      </c>
      <c r="B137" s="3">
        <v>29250000</v>
      </c>
      <c r="C137" s="3">
        <v>0</v>
      </c>
      <c r="D137" s="3">
        <v>0</v>
      </c>
      <c r="E137" s="63">
        <v>0</v>
      </c>
      <c r="F137" s="3">
        <v>29250000</v>
      </c>
      <c r="G137" s="63">
        <v>100</v>
      </c>
    </row>
    <row r="138" spans="1:7" x14ac:dyDescent="0.3">
      <c r="A138" s="101" t="s">
        <v>735</v>
      </c>
      <c r="B138" s="3">
        <v>135937000</v>
      </c>
      <c r="C138" s="3">
        <v>0</v>
      </c>
      <c r="D138" s="3">
        <v>0</v>
      </c>
      <c r="E138" s="63">
        <v>0</v>
      </c>
      <c r="F138" s="3">
        <v>135937000</v>
      </c>
      <c r="G138" s="63">
        <v>100</v>
      </c>
    </row>
    <row r="139" spans="1:7" x14ac:dyDescent="0.3">
      <c r="A139" s="72" t="s">
        <v>1276</v>
      </c>
      <c r="B139" s="3">
        <v>420700000</v>
      </c>
      <c r="C139" s="3">
        <v>0</v>
      </c>
      <c r="D139" s="3">
        <v>0</v>
      </c>
      <c r="E139" s="63">
        <v>0</v>
      </c>
      <c r="F139" s="3">
        <v>420700000</v>
      </c>
      <c r="G139" s="63">
        <v>100</v>
      </c>
    </row>
    <row r="140" spans="1:7" x14ac:dyDescent="0.3">
      <c r="A140" s="101" t="s">
        <v>732</v>
      </c>
      <c r="B140" s="3">
        <v>42900000</v>
      </c>
      <c r="C140" s="3">
        <v>0</v>
      </c>
      <c r="D140" s="3">
        <v>0</v>
      </c>
      <c r="E140" s="63">
        <v>0</v>
      </c>
      <c r="F140" s="3">
        <v>42900000</v>
      </c>
      <c r="G140" s="63">
        <v>100</v>
      </c>
    </row>
    <row r="141" spans="1:7" x14ac:dyDescent="0.3">
      <c r="A141" s="101" t="s">
        <v>734</v>
      </c>
      <c r="B141" s="3">
        <v>16000000</v>
      </c>
      <c r="C141" s="3">
        <v>0</v>
      </c>
      <c r="D141" s="3">
        <v>0</v>
      </c>
      <c r="E141" s="63">
        <v>0</v>
      </c>
      <c r="F141" s="3">
        <v>16000000</v>
      </c>
      <c r="G141" s="63">
        <v>100</v>
      </c>
    </row>
    <row r="142" spans="1:7" x14ac:dyDescent="0.3">
      <c r="A142" s="101" t="s">
        <v>735</v>
      </c>
      <c r="B142" s="3">
        <v>15000000</v>
      </c>
      <c r="C142" s="3">
        <v>0</v>
      </c>
      <c r="D142" s="3">
        <v>0</v>
      </c>
      <c r="E142" s="63">
        <v>0</v>
      </c>
      <c r="F142" s="3">
        <v>15000000</v>
      </c>
      <c r="G142" s="63">
        <v>100</v>
      </c>
    </row>
    <row r="143" spans="1:7" x14ac:dyDescent="0.3">
      <c r="A143" s="101" t="s">
        <v>892</v>
      </c>
      <c r="B143" s="3">
        <v>346800000</v>
      </c>
      <c r="C143" s="3">
        <v>0</v>
      </c>
      <c r="D143" s="3">
        <v>0</v>
      </c>
      <c r="E143" s="63">
        <v>0</v>
      </c>
      <c r="F143" s="3">
        <v>346800000</v>
      </c>
      <c r="G143" s="63">
        <v>100</v>
      </c>
    </row>
    <row r="144" spans="1:7" x14ac:dyDescent="0.3">
      <c r="A144" s="64" t="s">
        <v>805</v>
      </c>
      <c r="B144" s="3">
        <v>91170000</v>
      </c>
      <c r="C144" s="3">
        <v>0</v>
      </c>
      <c r="D144" s="3">
        <v>0</v>
      </c>
      <c r="E144" s="63">
        <v>0</v>
      </c>
      <c r="F144" s="3">
        <v>91170000</v>
      </c>
      <c r="G144" s="63">
        <v>100</v>
      </c>
    </row>
    <row r="145" spans="1:7" x14ac:dyDescent="0.3">
      <c r="A145" s="72" t="s">
        <v>806</v>
      </c>
      <c r="B145" s="3">
        <v>91170000</v>
      </c>
      <c r="C145" s="3">
        <v>0</v>
      </c>
      <c r="D145" s="3">
        <v>0</v>
      </c>
      <c r="E145" s="63">
        <v>0</v>
      </c>
      <c r="F145" s="3">
        <v>91170000</v>
      </c>
      <c r="G145" s="63">
        <v>100</v>
      </c>
    </row>
    <row r="146" spans="1:7" x14ac:dyDescent="0.3">
      <c r="A146" s="101" t="s">
        <v>732</v>
      </c>
      <c r="B146" s="3">
        <v>39000000</v>
      </c>
      <c r="C146" s="3">
        <v>0</v>
      </c>
      <c r="D146" s="3">
        <v>0</v>
      </c>
      <c r="E146" s="63">
        <v>0</v>
      </c>
      <c r="F146" s="3">
        <v>39000000</v>
      </c>
      <c r="G146" s="63">
        <v>100</v>
      </c>
    </row>
    <row r="147" spans="1:7" x14ac:dyDescent="0.3">
      <c r="A147" s="101" t="s">
        <v>735</v>
      </c>
      <c r="B147" s="3">
        <v>52170000</v>
      </c>
      <c r="C147" s="3">
        <v>0</v>
      </c>
      <c r="D147" s="3">
        <v>0</v>
      </c>
      <c r="E147" s="63">
        <v>0</v>
      </c>
      <c r="F147" s="3">
        <v>52170000</v>
      </c>
      <c r="G147" s="63">
        <v>100</v>
      </c>
    </row>
    <row r="148" spans="1:7" x14ac:dyDescent="0.3">
      <c r="A148" s="64" t="s">
        <v>1243</v>
      </c>
      <c r="B148" s="3">
        <v>253780000</v>
      </c>
      <c r="C148" s="3">
        <v>0</v>
      </c>
      <c r="D148" s="3">
        <v>0</v>
      </c>
      <c r="E148" s="63">
        <v>0</v>
      </c>
      <c r="F148" s="3">
        <v>253780000</v>
      </c>
      <c r="G148" s="63">
        <v>100</v>
      </c>
    </row>
    <row r="149" spans="1:7" x14ac:dyDescent="0.3">
      <c r="A149" s="72" t="s">
        <v>760</v>
      </c>
      <c r="B149" s="3">
        <v>253780000</v>
      </c>
      <c r="C149" s="3">
        <v>0</v>
      </c>
      <c r="D149" s="3">
        <v>0</v>
      </c>
      <c r="E149" s="63">
        <v>0</v>
      </c>
      <c r="F149" s="3">
        <v>253780000</v>
      </c>
      <c r="G149" s="63">
        <v>100</v>
      </c>
    </row>
    <row r="150" spans="1:7" x14ac:dyDescent="0.3">
      <c r="A150" s="101" t="s">
        <v>732</v>
      </c>
      <c r="B150" s="3">
        <v>39000000</v>
      </c>
      <c r="C150" s="3">
        <v>0</v>
      </c>
      <c r="D150" s="3">
        <v>0</v>
      </c>
      <c r="E150" s="63">
        <v>0</v>
      </c>
      <c r="F150" s="3">
        <v>39000000</v>
      </c>
      <c r="G150" s="63">
        <v>100</v>
      </c>
    </row>
    <row r="151" spans="1:7" x14ac:dyDescent="0.3">
      <c r="A151" s="101" t="s">
        <v>744</v>
      </c>
      <c r="B151" s="3">
        <v>9000000</v>
      </c>
      <c r="C151" s="3">
        <v>0</v>
      </c>
      <c r="D151" s="3">
        <v>0</v>
      </c>
      <c r="E151" s="63">
        <v>0</v>
      </c>
      <c r="F151" s="3">
        <v>9000000</v>
      </c>
      <c r="G151" s="63">
        <v>100</v>
      </c>
    </row>
    <row r="152" spans="1:7" x14ac:dyDescent="0.3">
      <c r="A152" s="101" t="s">
        <v>734</v>
      </c>
      <c r="B152" s="3">
        <v>8000000</v>
      </c>
      <c r="C152" s="3">
        <v>0</v>
      </c>
      <c r="D152" s="3">
        <v>0</v>
      </c>
      <c r="E152" s="63">
        <v>0</v>
      </c>
      <c r="F152" s="3">
        <v>8000000</v>
      </c>
      <c r="G152" s="63">
        <v>100</v>
      </c>
    </row>
    <row r="153" spans="1:7" x14ac:dyDescent="0.3">
      <c r="A153" s="101" t="s">
        <v>735</v>
      </c>
      <c r="B153" s="3">
        <v>197780000</v>
      </c>
      <c r="C153" s="3">
        <v>0</v>
      </c>
      <c r="D153" s="3">
        <v>0</v>
      </c>
      <c r="E153" s="63">
        <v>0</v>
      </c>
      <c r="F153" s="3">
        <v>197780000</v>
      </c>
      <c r="G153" s="63">
        <v>100</v>
      </c>
    </row>
    <row r="154" spans="1:7" x14ac:dyDescent="0.3">
      <c r="A154" s="34" t="s">
        <v>165</v>
      </c>
      <c r="B154" s="3">
        <v>11011863000</v>
      </c>
      <c r="C154" s="3">
        <v>276379000</v>
      </c>
      <c r="D154" s="3">
        <v>839217266</v>
      </c>
      <c r="E154" s="63">
        <v>7.6210289394265081</v>
      </c>
      <c r="F154" s="3">
        <v>9896266734</v>
      </c>
      <c r="G154" s="63">
        <v>92.378971060573491</v>
      </c>
    </row>
    <row r="155" spans="1:7" x14ac:dyDescent="0.3">
      <c r="A155" s="4" t="s">
        <v>135</v>
      </c>
      <c r="B155" s="3">
        <v>7486020000</v>
      </c>
      <c r="C155" s="3">
        <v>1800000</v>
      </c>
      <c r="D155" s="3">
        <v>740964679</v>
      </c>
      <c r="E155" s="63">
        <v>9.8979788859767943</v>
      </c>
      <c r="F155" s="3">
        <v>6743255321</v>
      </c>
      <c r="G155" s="63">
        <v>90.102021114023202</v>
      </c>
    </row>
    <row r="156" spans="1:7" x14ac:dyDescent="0.3">
      <c r="A156" s="64" t="s">
        <v>942</v>
      </c>
      <c r="B156" s="3">
        <v>7036020000</v>
      </c>
      <c r="C156" s="3">
        <v>0</v>
      </c>
      <c r="D156" s="3">
        <v>720764179</v>
      </c>
      <c r="E156" s="63">
        <v>10.243918849008388</v>
      </c>
      <c r="F156" s="3">
        <v>6315255821</v>
      </c>
      <c r="G156" s="63">
        <v>89.756081150991605</v>
      </c>
    </row>
    <row r="157" spans="1:7" x14ac:dyDescent="0.3">
      <c r="A157" s="72" t="s">
        <v>1256</v>
      </c>
      <c r="B157" s="3">
        <v>7036020000</v>
      </c>
      <c r="C157" s="3">
        <v>0</v>
      </c>
      <c r="D157" s="3">
        <v>720764179</v>
      </c>
      <c r="E157" s="63">
        <v>10.243918849008388</v>
      </c>
      <c r="F157" s="3">
        <v>6315255821</v>
      </c>
      <c r="G157" s="63">
        <v>89.756081150991605</v>
      </c>
    </row>
    <row r="158" spans="1:7" x14ac:dyDescent="0.3">
      <c r="A158" s="101" t="s">
        <v>818</v>
      </c>
      <c r="B158" s="3">
        <v>2390272000</v>
      </c>
      <c r="C158" s="3">
        <v>0</v>
      </c>
      <c r="D158" s="3">
        <v>326012200</v>
      </c>
      <c r="E158" s="63">
        <v>13.639125589054299</v>
      </c>
      <c r="F158" s="3">
        <v>2064259800</v>
      </c>
      <c r="G158" s="63">
        <v>86.360874410945698</v>
      </c>
    </row>
    <row r="159" spans="1:7" x14ac:dyDescent="0.3">
      <c r="A159" s="101" t="s">
        <v>819</v>
      </c>
      <c r="B159" s="3">
        <v>109000</v>
      </c>
      <c r="C159" s="3">
        <v>0</v>
      </c>
      <c r="D159" s="3">
        <v>6731</v>
      </c>
      <c r="E159" s="63">
        <v>6.1752293577981652</v>
      </c>
      <c r="F159" s="3">
        <v>102269</v>
      </c>
      <c r="G159" s="63">
        <v>93.824770642201841</v>
      </c>
    </row>
    <row r="160" spans="1:7" x14ac:dyDescent="0.3">
      <c r="A160" s="101" t="s">
        <v>820</v>
      </c>
      <c r="B160" s="3">
        <v>163168000</v>
      </c>
      <c r="C160" s="3">
        <v>0</v>
      </c>
      <c r="D160" s="3">
        <v>21489650</v>
      </c>
      <c r="E160" s="63">
        <v>13.170260100019613</v>
      </c>
      <c r="F160" s="3">
        <v>141678350</v>
      </c>
      <c r="G160" s="63">
        <v>86.829739899980382</v>
      </c>
    </row>
    <row r="161" spans="1:7" x14ac:dyDescent="0.3">
      <c r="A161" s="101" t="s">
        <v>821</v>
      </c>
      <c r="B161" s="3">
        <v>57444000</v>
      </c>
      <c r="C161" s="3">
        <v>0</v>
      </c>
      <c r="D161" s="3">
        <v>6551956</v>
      </c>
      <c r="E161" s="63">
        <v>11.405814358331593</v>
      </c>
      <c r="F161" s="3">
        <v>50892044</v>
      </c>
      <c r="G161" s="63">
        <v>88.594185641668403</v>
      </c>
    </row>
    <row r="162" spans="1:7" x14ac:dyDescent="0.3">
      <c r="A162" s="101" t="s">
        <v>822</v>
      </c>
      <c r="B162" s="3">
        <v>136220000</v>
      </c>
      <c r="C162" s="3">
        <v>0</v>
      </c>
      <c r="D162" s="3">
        <v>11540000</v>
      </c>
      <c r="E162" s="63">
        <v>8.4715900748788719</v>
      </c>
      <c r="F162" s="3">
        <v>124680000</v>
      </c>
      <c r="G162" s="63">
        <v>91.528409925121125</v>
      </c>
    </row>
    <row r="163" spans="1:7" x14ac:dyDescent="0.3">
      <c r="A163" s="101" t="s">
        <v>823</v>
      </c>
      <c r="B163" s="3">
        <v>198366000</v>
      </c>
      <c r="C163" s="3">
        <v>0</v>
      </c>
      <c r="D163" s="3">
        <v>98300000</v>
      </c>
      <c r="E163" s="63">
        <v>49.55486323261043</v>
      </c>
      <c r="F163" s="3">
        <v>100066000</v>
      </c>
      <c r="G163" s="63">
        <v>50.44513676738957</v>
      </c>
    </row>
    <row r="164" spans="1:7" x14ac:dyDescent="0.3">
      <c r="A164" s="101" t="s">
        <v>824</v>
      </c>
      <c r="B164" s="3">
        <v>13346000</v>
      </c>
      <c r="C164" s="3">
        <v>0</v>
      </c>
      <c r="D164" s="3">
        <v>854552</v>
      </c>
      <c r="E164" s="63">
        <v>6.4030570957590296</v>
      </c>
      <c r="F164" s="3">
        <v>12491448</v>
      </c>
      <c r="G164" s="63">
        <v>93.596942904240976</v>
      </c>
    </row>
    <row r="165" spans="1:7" x14ac:dyDescent="0.3">
      <c r="A165" s="101" t="s">
        <v>825</v>
      </c>
      <c r="B165" s="3">
        <v>113636000</v>
      </c>
      <c r="C165" s="3">
        <v>0</v>
      </c>
      <c r="D165" s="3">
        <v>17525640</v>
      </c>
      <c r="E165" s="63">
        <v>15.422612552360167</v>
      </c>
      <c r="F165" s="3">
        <v>96110360</v>
      </c>
      <c r="G165" s="63">
        <v>84.577387447639836</v>
      </c>
    </row>
    <row r="166" spans="1:7" x14ac:dyDescent="0.3">
      <c r="A166" s="101" t="s">
        <v>826</v>
      </c>
      <c r="B166" s="3">
        <v>451220000</v>
      </c>
      <c r="C166" s="3">
        <v>0</v>
      </c>
      <c r="D166" s="3">
        <v>0</v>
      </c>
      <c r="E166" s="63">
        <v>0</v>
      </c>
      <c r="F166" s="3">
        <v>451220000</v>
      </c>
      <c r="G166" s="63">
        <v>100</v>
      </c>
    </row>
    <row r="167" spans="1:7" x14ac:dyDescent="0.3">
      <c r="A167" s="101" t="s">
        <v>827</v>
      </c>
      <c r="B167" s="3">
        <v>81480000</v>
      </c>
      <c r="C167" s="3">
        <v>0</v>
      </c>
      <c r="D167" s="3">
        <v>9970000</v>
      </c>
      <c r="E167" s="63">
        <v>12.236131566028472</v>
      </c>
      <c r="F167" s="3">
        <v>71510000</v>
      </c>
      <c r="G167" s="63">
        <v>87.763868433971524</v>
      </c>
    </row>
    <row r="168" spans="1:7" x14ac:dyDescent="0.3">
      <c r="A168" s="101" t="s">
        <v>1257</v>
      </c>
      <c r="B168" s="3">
        <v>173032000</v>
      </c>
      <c r="C168" s="3">
        <v>0</v>
      </c>
      <c r="D168" s="3">
        <v>0</v>
      </c>
      <c r="E168" s="63">
        <v>0</v>
      </c>
      <c r="F168" s="3">
        <v>173032000</v>
      </c>
      <c r="G168" s="63">
        <v>100</v>
      </c>
    </row>
    <row r="169" spans="1:7" x14ac:dyDescent="0.3">
      <c r="A169" s="101" t="s">
        <v>828</v>
      </c>
      <c r="B169" s="3">
        <v>3257727000</v>
      </c>
      <c r="C169" s="3">
        <v>0</v>
      </c>
      <c r="D169" s="3">
        <v>228513450</v>
      </c>
      <c r="E169" s="63">
        <v>7.0145058195484156</v>
      </c>
      <c r="F169" s="3">
        <v>3029213550</v>
      </c>
      <c r="G169" s="63">
        <v>92.985494180451582</v>
      </c>
    </row>
    <row r="170" spans="1:7" x14ac:dyDescent="0.3">
      <c r="A170" s="64" t="s">
        <v>789</v>
      </c>
      <c r="B170" s="3">
        <v>450000000</v>
      </c>
      <c r="C170" s="3">
        <v>1800000</v>
      </c>
      <c r="D170" s="3">
        <v>20200500</v>
      </c>
      <c r="E170" s="63">
        <v>4.4889999999999999</v>
      </c>
      <c r="F170" s="3">
        <v>427999500</v>
      </c>
      <c r="G170" s="63">
        <v>95.510999999999996</v>
      </c>
    </row>
    <row r="171" spans="1:7" x14ac:dyDescent="0.3">
      <c r="A171" s="72" t="s">
        <v>1290</v>
      </c>
      <c r="B171" s="3">
        <v>60878000</v>
      </c>
      <c r="C171" s="3">
        <v>0</v>
      </c>
      <c r="D171" s="3">
        <v>2280000</v>
      </c>
      <c r="E171" s="63">
        <v>3.7451953086500871</v>
      </c>
      <c r="F171" s="3">
        <v>58598000</v>
      </c>
      <c r="G171" s="63">
        <v>96.254804691349918</v>
      </c>
    </row>
    <row r="172" spans="1:7" x14ac:dyDescent="0.3">
      <c r="A172" s="101" t="s">
        <v>732</v>
      </c>
      <c r="B172" s="3">
        <v>19750000</v>
      </c>
      <c r="C172" s="3">
        <v>0</v>
      </c>
      <c r="D172" s="3">
        <v>0</v>
      </c>
      <c r="E172" s="63">
        <v>0</v>
      </c>
      <c r="F172" s="3">
        <v>19750000</v>
      </c>
      <c r="G172" s="63">
        <v>100</v>
      </c>
    </row>
    <row r="173" spans="1:7" x14ac:dyDescent="0.3">
      <c r="A173" s="101" t="s">
        <v>735</v>
      </c>
      <c r="B173" s="3">
        <v>37528000</v>
      </c>
      <c r="C173" s="3">
        <v>0</v>
      </c>
      <c r="D173" s="3">
        <v>2280000</v>
      </c>
      <c r="E173" s="63">
        <v>6.0754636538051594</v>
      </c>
      <c r="F173" s="3">
        <v>35248000</v>
      </c>
      <c r="G173" s="63">
        <v>93.924536346194841</v>
      </c>
    </row>
    <row r="174" spans="1:7" x14ac:dyDescent="0.3">
      <c r="A174" s="101" t="s">
        <v>105</v>
      </c>
      <c r="B174" s="3">
        <v>3600000</v>
      </c>
      <c r="C174" s="3">
        <v>0</v>
      </c>
      <c r="D174" s="3">
        <v>0</v>
      </c>
      <c r="E174" s="63">
        <v>0</v>
      </c>
      <c r="F174" s="3">
        <v>3600000</v>
      </c>
      <c r="G174" s="63">
        <v>100</v>
      </c>
    </row>
    <row r="175" spans="1:7" x14ac:dyDescent="0.3">
      <c r="A175" s="72" t="s">
        <v>1291</v>
      </c>
      <c r="B175" s="3">
        <v>52320000</v>
      </c>
      <c r="C175" s="3">
        <v>0</v>
      </c>
      <c r="D175" s="3">
        <v>4000000</v>
      </c>
      <c r="E175" s="63">
        <v>7.6452599388379197</v>
      </c>
      <c r="F175" s="3">
        <v>48320000</v>
      </c>
      <c r="G175" s="63">
        <v>92.354740061162076</v>
      </c>
    </row>
    <row r="176" spans="1:7" x14ac:dyDescent="0.3">
      <c r="A176" s="101" t="s">
        <v>732</v>
      </c>
      <c r="B176" s="3">
        <v>19000000</v>
      </c>
      <c r="C176" s="3">
        <v>0</v>
      </c>
      <c r="D176" s="3">
        <v>4000000</v>
      </c>
      <c r="E176" s="63">
        <v>21.052631578947366</v>
      </c>
      <c r="F176" s="3">
        <v>15000000</v>
      </c>
      <c r="G176" s="63">
        <v>78.94736842105263</v>
      </c>
    </row>
    <row r="177" spans="1:7" x14ac:dyDescent="0.3">
      <c r="A177" s="101" t="s">
        <v>735</v>
      </c>
      <c r="B177" s="3">
        <v>32120000</v>
      </c>
      <c r="C177" s="3">
        <v>0</v>
      </c>
      <c r="D177" s="3">
        <v>0</v>
      </c>
      <c r="E177" s="63">
        <v>0</v>
      </c>
      <c r="F177" s="3">
        <v>32120000</v>
      </c>
      <c r="G177" s="63">
        <v>100</v>
      </c>
    </row>
    <row r="178" spans="1:7" x14ac:dyDescent="0.3">
      <c r="A178" s="101" t="s">
        <v>105</v>
      </c>
      <c r="B178" s="3">
        <v>1200000</v>
      </c>
      <c r="C178" s="3">
        <v>0</v>
      </c>
      <c r="D178" s="3">
        <v>0</v>
      </c>
      <c r="E178" s="63">
        <v>0</v>
      </c>
      <c r="F178" s="3">
        <v>1200000</v>
      </c>
      <c r="G178" s="63">
        <v>100</v>
      </c>
    </row>
    <row r="179" spans="1:7" x14ac:dyDescent="0.3">
      <c r="A179" s="72" t="s">
        <v>1292</v>
      </c>
      <c r="B179" s="3">
        <v>70870000</v>
      </c>
      <c r="C179" s="3">
        <v>0</v>
      </c>
      <c r="D179" s="3">
        <v>0</v>
      </c>
      <c r="E179" s="63">
        <v>0</v>
      </c>
      <c r="F179" s="3">
        <v>70870000</v>
      </c>
      <c r="G179" s="63">
        <v>100</v>
      </c>
    </row>
    <row r="180" spans="1:7" x14ac:dyDescent="0.3">
      <c r="A180" s="101" t="s">
        <v>732</v>
      </c>
      <c r="B180" s="3">
        <v>28750000</v>
      </c>
      <c r="C180" s="3">
        <v>0</v>
      </c>
      <c r="D180" s="3">
        <v>0</v>
      </c>
      <c r="E180" s="63">
        <v>0</v>
      </c>
      <c r="F180" s="3">
        <v>28750000</v>
      </c>
      <c r="G180" s="63">
        <v>100</v>
      </c>
    </row>
    <row r="181" spans="1:7" x14ac:dyDescent="0.3">
      <c r="A181" s="101" t="s">
        <v>735</v>
      </c>
      <c r="B181" s="3">
        <v>40320000</v>
      </c>
      <c r="C181" s="3">
        <v>0</v>
      </c>
      <c r="D181" s="3">
        <v>0</v>
      </c>
      <c r="E181" s="63">
        <v>0</v>
      </c>
      <c r="F181" s="3">
        <v>40320000</v>
      </c>
      <c r="G181" s="63">
        <v>100</v>
      </c>
    </row>
    <row r="182" spans="1:7" x14ac:dyDescent="0.3">
      <c r="A182" s="101" t="s">
        <v>105</v>
      </c>
      <c r="B182" s="3">
        <v>1800000</v>
      </c>
      <c r="C182" s="3">
        <v>0</v>
      </c>
      <c r="D182" s="3">
        <v>0</v>
      </c>
      <c r="E182" s="63">
        <v>0</v>
      </c>
      <c r="F182" s="3">
        <v>1800000</v>
      </c>
      <c r="G182" s="63">
        <v>100</v>
      </c>
    </row>
    <row r="183" spans="1:7" x14ac:dyDescent="0.3">
      <c r="A183" s="72" t="s">
        <v>1293</v>
      </c>
      <c r="B183" s="3">
        <v>51379000</v>
      </c>
      <c r="C183" s="3">
        <v>0</v>
      </c>
      <c r="D183" s="3">
        <v>5960000</v>
      </c>
      <c r="E183" s="63">
        <v>11.60007006753732</v>
      </c>
      <c r="F183" s="3">
        <v>45419000</v>
      </c>
      <c r="G183" s="63">
        <v>88.399929932462683</v>
      </c>
    </row>
    <row r="184" spans="1:7" x14ac:dyDescent="0.3">
      <c r="A184" s="101" t="s">
        <v>732</v>
      </c>
      <c r="B184" s="3">
        <v>28500000</v>
      </c>
      <c r="C184" s="3">
        <v>0</v>
      </c>
      <c r="D184" s="3">
        <v>3945000</v>
      </c>
      <c r="E184" s="63">
        <v>13.842105263157894</v>
      </c>
      <c r="F184" s="3">
        <v>24555000</v>
      </c>
      <c r="G184" s="63">
        <v>86.15789473684211</v>
      </c>
    </row>
    <row r="185" spans="1:7" x14ac:dyDescent="0.3">
      <c r="A185" s="101" t="s">
        <v>735</v>
      </c>
      <c r="B185" s="3">
        <v>21379000</v>
      </c>
      <c r="C185" s="3">
        <v>0</v>
      </c>
      <c r="D185" s="3">
        <v>2015000</v>
      </c>
      <c r="E185" s="63">
        <v>9.4251368165021745</v>
      </c>
      <c r="F185" s="3">
        <v>19364000</v>
      </c>
      <c r="G185" s="63">
        <v>90.574863183497826</v>
      </c>
    </row>
    <row r="186" spans="1:7" x14ac:dyDescent="0.3">
      <c r="A186" s="101" t="s">
        <v>105</v>
      </c>
      <c r="B186" s="3">
        <v>1500000</v>
      </c>
      <c r="C186" s="3">
        <v>0</v>
      </c>
      <c r="D186" s="3">
        <v>0</v>
      </c>
      <c r="E186" s="63">
        <v>0</v>
      </c>
      <c r="F186" s="3">
        <v>1500000</v>
      </c>
      <c r="G186" s="63">
        <v>100</v>
      </c>
    </row>
    <row r="187" spans="1:7" x14ac:dyDescent="0.3">
      <c r="A187" s="72" t="s">
        <v>1294</v>
      </c>
      <c r="B187" s="3">
        <v>64553000</v>
      </c>
      <c r="C187" s="3">
        <v>1800000</v>
      </c>
      <c r="D187" s="3">
        <v>7960500</v>
      </c>
      <c r="E187" s="63">
        <v>12.331727417780739</v>
      </c>
      <c r="F187" s="3">
        <v>54792500</v>
      </c>
      <c r="G187" s="63">
        <v>87.668272582219259</v>
      </c>
    </row>
    <row r="188" spans="1:7" x14ac:dyDescent="0.3">
      <c r="A188" s="101" t="s">
        <v>732</v>
      </c>
      <c r="B188" s="3">
        <v>27750000</v>
      </c>
      <c r="C188" s="3">
        <v>0</v>
      </c>
      <c r="D188" s="3">
        <v>4695500</v>
      </c>
      <c r="E188" s="63">
        <v>16.92072072072072</v>
      </c>
      <c r="F188" s="3">
        <v>23054500</v>
      </c>
      <c r="G188" s="63">
        <v>83.079279279279277</v>
      </c>
    </row>
    <row r="189" spans="1:7" x14ac:dyDescent="0.3">
      <c r="A189" s="101" t="s">
        <v>735</v>
      </c>
      <c r="B189" s="3">
        <v>35003000</v>
      </c>
      <c r="C189" s="3">
        <v>0</v>
      </c>
      <c r="D189" s="3">
        <v>3265000</v>
      </c>
      <c r="E189" s="63">
        <v>9.3277719052652621</v>
      </c>
      <c r="F189" s="3">
        <v>31738000</v>
      </c>
      <c r="G189" s="63">
        <v>90.672228094734734</v>
      </c>
    </row>
    <row r="190" spans="1:7" x14ac:dyDescent="0.3">
      <c r="A190" s="101" t="s">
        <v>105</v>
      </c>
      <c r="B190" s="3">
        <v>1800000</v>
      </c>
      <c r="C190" s="3">
        <v>1800000</v>
      </c>
      <c r="D190" s="3">
        <v>0</v>
      </c>
      <c r="E190" s="63">
        <v>0</v>
      </c>
      <c r="F190" s="3">
        <v>0</v>
      </c>
      <c r="G190" s="63">
        <v>100</v>
      </c>
    </row>
    <row r="191" spans="1:7" x14ac:dyDescent="0.3">
      <c r="A191" s="72" t="s">
        <v>1295</v>
      </c>
      <c r="B191" s="3">
        <v>150000000</v>
      </c>
      <c r="C191" s="3">
        <v>0</v>
      </c>
      <c r="D191" s="3">
        <v>0</v>
      </c>
      <c r="E191" s="63">
        <v>0</v>
      </c>
      <c r="F191" s="3">
        <v>150000000</v>
      </c>
      <c r="G191" s="63">
        <v>100</v>
      </c>
    </row>
    <row r="192" spans="1:7" x14ac:dyDescent="0.3">
      <c r="A192" s="101" t="s">
        <v>732</v>
      </c>
      <c r="B192" s="3">
        <v>13000000</v>
      </c>
      <c r="C192" s="3">
        <v>0</v>
      </c>
      <c r="D192" s="3">
        <v>0</v>
      </c>
      <c r="E192" s="63">
        <v>0</v>
      </c>
      <c r="F192" s="3">
        <v>13000000</v>
      </c>
      <c r="G192" s="63">
        <v>100</v>
      </c>
    </row>
    <row r="193" spans="1:7" x14ac:dyDescent="0.3">
      <c r="A193" s="101" t="s">
        <v>734</v>
      </c>
      <c r="B193" s="3">
        <v>10000000</v>
      </c>
      <c r="C193" s="3">
        <v>0</v>
      </c>
      <c r="D193" s="3">
        <v>0</v>
      </c>
      <c r="E193" s="63">
        <v>0</v>
      </c>
      <c r="F193" s="3">
        <v>10000000</v>
      </c>
      <c r="G193" s="63">
        <v>100</v>
      </c>
    </row>
    <row r="194" spans="1:7" x14ac:dyDescent="0.3">
      <c r="A194" s="101" t="s">
        <v>735</v>
      </c>
      <c r="B194" s="3">
        <v>127000000</v>
      </c>
      <c r="C194" s="3">
        <v>0</v>
      </c>
      <c r="D194" s="3">
        <v>0</v>
      </c>
      <c r="E194" s="63">
        <v>0</v>
      </c>
      <c r="F194" s="3">
        <v>127000000</v>
      </c>
      <c r="G194" s="63">
        <v>100</v>
      </c>
    </row>
    <row r="195" spans="1:7" x14ac:dyDescent="0.3">
      <c r="A195" s="4" t="s">
        <v>149</v>
      </c>
      <c r="B195" s="3">
        <v>3525843000</v>
      </c>
      <c r="C195" s="3">
        <v>274579000</v>
      </c>
      <c r="D195" s="3">
        <v>98252587</v>
      </c>
      <c r="E195" s="63">
        <v>2.7866410103909902</v>
      </c>
      <c r="F195" s="3">
        <v>3153011413</v>
      </c>
      <c r="G195" s="63">
        <v>97.213358989609006</v>
      </c>
    </row>
    <row r="196" spans="1:7" x14ac:dyDescent="0.3">
      <c r="A196" s="64" t="s">
        <v>724</v>
      </c>
      <c r="B196" s="3">
        <v>2195658000</v>
      </c>
      <c r="C196" s="3">
        <v>54204000</v>
      </c>
      <c r="D196" s="3">
        <v>74056287</v>
      </c>
      <c r="E196" s="63">
        <v>3.3728516462946416</v>
      </c>
      <c r="F196" s="3">
        <v>2067397713</v>
      </c>
      <c r="G196" s="63">
        <v>96.627148353705365</v>
      </c>
    </row>
    <row r="197" spans="1:7" x14ac:dyDescent="0.3">
      <c r="A197" s="72" t="s">
        <v>768</v>
      </c>
      <c r="B197" s="3">
        <v>1410100000</v>
      </c>
      <c r="C197" s="3">
        <v>53304000</v>
      </c>
      <c r="D197" s="3">
        <v>73363287</v>
      </c>
      <c r="E197" s="63">
        <v>5.2027010141124741</v>
      </c>
      <c r="F197" s="3">
        <v>1283432713</v>
      </c>
      <c r="G197" s="63">
        <v>94.797298985887522</v>
      </c>
    </row>
    <row r="198" spans="1:7" x14ac:dyDescent="0.3">
      <c r="A198" s="101" t="s">
        <v>769</v>
      </c>
      <c r="B198" s="3">
        <v>1099590000</v>
      </c>
      <c r="C198" s="3">
        <v>53304000</v>
      </c>
      <c r="D198" s="3">
        <v>71683287</v>
      </c>
      <c r="E198" s="63">
        <v>6.519092298038359</v>
      </c>
      <c r="F198" s="3">
        <v>974602713</v>
      </c>
      <c r="G198" s="63">
        <v>93.480907701961641</v>
      </c>
    </row>
    <row r="199" spans="1:7" x14ac:dyDescent="0.3">
      <c r="A199" s="101" t="s">
        <v>979</v>
      </c>
      <c r="B199" s="3">
        <v>103250000</v>
      </c>
      <c r="C199" s="3">
        <v>0</v>
      </c>
      <c r="D199" s="3">
        <v>0</v>
      </c>
      <c r="E199" s="63">
        <v>0</v>
      </c>
      <c r="F199" s="3">
        <v>103250000</v>
      </c>
      <c r="G199" s="63">
        <v>100</v>
      </c>
    </row>
    <row r="200" spans="1:7" x14ac:dyDescent="0.3">
      <c r="A200" s="101" t="s">
        <v>748</v>
      </c>
      <c r="B200" s="3">
        <v>207260000</v>
      </c>
      <c r="C200" s="3">
        <v>0</v>
      </c>
      <c r="D200" s="3">
        <v>1680000</v>
      </c>
      <c r="E200" s="63">
        <v>0.81057608800540382</v>
      </c>
      <c r="F200" s="3">
        <v>205580000</v>
      </c>
      <c r="G200" s="63">
        <v>99.189423911994595</v>
      </c>
    </row>
    <row r="201" spans="1:7" x14ac:dyDescent="0.3">
      <c r="A201" s="72" t="s">
        <v>770</v>
      </c>
      <c r="B201" s="3">
        <v>150000000</v>
      </c>
      <c r="C201" s="3">
        <v>0</v>
      </c>
      <c r="D201" s="3">
        <v>693000</v>
      </c>
      <c r="E201" s="63">
        <v>0.46200000000000002</v>
      </c>
      <c r="F201" s="3">
        <v>149307000</v>
      </c>
      <c r="G201" s="63">
        <v>99.537999999999997</v>
      </c>
    </row>
    <row r="202" spans="1:7" x14ac:dyDescent="0.3">
      <c r="A202" s="101" t="s">
        <v>771</v>
      </c>
      <c r="B202" s="3">
        <v>30000000</v>
      </c>
      <c r="C202" s="3">
        <v>0</v>
      </c>
      <c r="D202" s="3">
        <v>693000</v>
      </c>
      <c r="E202" s="63">
        <v>2.31</v>
      </c>
      <c r="F202" s="3">
        <v>29307000</v>
      </c>
      <c r="G202" s="63">
        <v>97.69</v>
      </c>
    </row>
    <row r="203" spans="1:7" x14ac:dyDescent="0.3">
      <c r="A203" s="101" t="s">
        <v>737</v>
      </c>
      <c r="B203" s="3">
        <v>120000000</v>
      </c>
      <c r="C203" s="3">
        <v>0</v>
      </c>
      <c r="D203" s="3">
        <v>0</v>
      </c>
      <c r="E203" s="63">
        <v>0</v>
      </c>
      <c r="F203" s="3">
        <v>120000000</v>
      </c>
      <c r="G203" s="63">
        <v>100</v>
      </c>
    </row>
    <row r="204" spans="1:7" x14ac:dyDescent="0.3">
      <c r="A204" s="72" t="s">
        <v>772</v>
      </c>
      <c r="B204" s="3">
        <v>498162000</v>
      </c>
      <c r="C204" s="3">
        <v>0</v>
      </c>
      <c r="D204" s="3">
        <v>0</v>
      </c>
      <c r="E204" s="63">
        <v>0</v>
      </c>
      <c r="F204" s="3">
        <v>498162000</v>
      </c>
      <c r="G204" s="63">
        <v>100</v>
      </c>
    </row>
    <row r="205" spans="1:7" x14ac:dyDescent="0.3">
      <c r="A205" s="101" t="s">
        <v>773</v>
      </c>
      <c r="B205" s="3">
        <v>462162000</v>
      </c>
      <c r="C205" s="3">
        <v>0</v>
      </c>
      <c r="D205" s="3">
        <v>0</v>
      </c>
      <c r="E205" s="63">
        <v>0</v>
      </c>
      <c r="F205" s="3">
        <v>462162000</v>
      </c>
      <c r="G205" s="63">
        <v>100</v>
      </c>
    </row>
    <row r="206" spans="1:7" x14ac:dyDescent="0.3">
      <c r="A206" s="101" t="s">
        <v>774</v>
      </c>
      <c r="B206" s="3">
        <v>36000000</v>
      </c>
      <c r="C206" s="3">
        <v>0</v>
      </c>
      <c r="D206" s="3">
        <v>0</v>
      </c>
      <c r="E206" s="63">
        <v>0</v>
      </c>
      <c r="F206" s="3">
        <v>36000000</v>
      </c>
      <c r="G206" s="63">
        <v>100</v>
      </c>
    </row>
    <row r="207" spans="1:7" x14ac:dyDescent="0.3">
      <c r="A207" s="72" t="s">
        <v>775</v>
      </c>
      <c r="B207" s="3">
        <v>137396000</v>
      </c>
      <c r="C207" s="3">
        <v>900000</v>
      </c>
      <c r="D207" s="3">
        <v>0</v>
      </c>
      <c r="E207" s="63">
        <v>0</v>
      </c>
      <c r="F207" s="3">
        <v>136496000</v>
      </c>
      <c r="G207" s="63">
        <v>100</v>
      </c>
    </row>
    <row r="208" spans="1:7" x14ac:dyDescent="0.3">
      <c r="A208" s="101" t="s">
        <v>769</v>
      </c>
      <c r="B208" s="3">
        <v>79060000</v>
      </c>
      <c r="C208" s="3">
        <v>0</v>
      </c>
      <c r="D208" s="3">
        <v>0</v>
      </c>
      <c r="E208" s="63">
        <v>0</v>
      </c>
      <c r="F208" s="3">
        <v>79060000</v>
      </c>
      <c r="G208" s="63">
        <v>100</v>
      </c>
    </row>
    <row r="209" spans="1:7" x14ac:dyDescent="0.3">
      <c r="A209" s="101" t="s">
        <v>776</v>
      </c>
      <c r="B209" s="3">
        <v>58336000</v>
      </c>
      <c r="C209" s="3">
        <v>900000</v>
      </c>
      <c r="D209" s="3">
        <v>0</v>
      </c>
      <c r="E209" s="63">
        <v>0</v>
      </c>
      <c r="F209" s="3">
        <v>57436000</v>
      </c>
      <c r="G209" s="63">
        <v>100</v>
      </c>
    </row>
    <row r="210" spans="1:7" x14ac:dyDescent="0.3">
      <c r="A210" s="64" t="s">
        <v>762</v>
      </c>
      <c r="B210" s="3">
        <v>870185000</v>
      </c>
      <c r="C210" s="3">
        <v>220375000</v>
      </c>
      <c r="D210" s="3">
        <v>24196300</v>
      </c>
      <c r="E210" s="63">
        <v>2.7805926326011137</v>
      </c>
      <c r="F210" s="3">
        <v>625613700</v>
      </c>
      <c r="G210" s="63">
        <v>97.219407367398887</v>
      </c>
    </row>
    <row r="211" spans="1:7" x14ac:dyDescent="0.3">
      <c r="A211" s="72" t="s">
        <v>1249</v>
      </c>
      <c r="B211" s="3">
        <v>72100000</v>
      </c>
      <c r="C211" s="3">
        <v>0</v>
      </c>
      <c r="D211" s="3">
        <v>7096000</v>
      </c>
      <c r="E211" s="63">
        <v>9.8418862690707343</v>
      </c>
      <c r="F211" s="3">
        <v>65004000</v>
      </c>
      <c r="G211" s="63">
        <v>90.158113730929273</v>
      </c>
    </row>
    <row r="212" spans="1:7" x14ac:dyDescent="0.3">
      <c r="A212" s="101" t="s">
        <v>732</v>
      </c>
      <c r="B212" s="3">
        <v>22000000</v>
      </c>
      <c r="C212" s="3">
        <v>0</v>
      </c>
      <c r="D212" s="3">
        <v>0</v>
      </c>
      <c r="E212" s="63">
        <v>0</v>
      </c>
      <c r="F212" s="3">
        <v>22000000</v>
      </c>
      <c r="G212" s="63">
        <v>100</v>
      </c>
    </row>
    <row r="213" spans="1:7" x14ac:dyDescent="0.3">
      <c r="A213" s="101" t="s">
        <v>735</v>
      </c>
      <c r="B213" s="3">
        <v>48000000</v>
      </c>
      <c r="C213" s="3">
        <v>0</v>
      </c>
      <c r="D213" s="3">
        <v>7096000</v>
      </c>
      <c r="E213" s="63">
        <v>14.783333333333335</v>
      </c>
      <c r="F213" s="3">
        <v>40904000</v>
      </c>
      <c r="G213" s="63">
        <v>85.216666666666669</v>
      </c>
    </row>
    <row r="214" spans="1:7" x14ac:dyDescent="0.3">
      <c r="A214" s="101" t="s">
        <v>105</v>
      </c>
      <c r="B214" s="3">
        <v>2100000</v>
      </c>
      <c r="C214" s="3">
        <v>0</v>
      </c>
      <c r="D214" s="3">
        <v>0</v>
      </c>
      <c r="E214" s="63">
        <v>0</v>
      </c>
      <c r="F214" s="3">
        <v>2100000</v>
      </c>
      <c r="G214" s="63">
        <v>100</v>
      </c>
    </row>
    <row r="215" spans="1:7" x14ac:dyDescent="0.3">
      <c r="A215" s="72" t="s">
        <v>1250</v>
      </c>
      <c r="B215" s="3">
        <v>572300000</v>
      </c>
      <c r="C215" s="3">
        <v>220375000</v>
      </c>
      <c r="D215" s="3">
        <v>15310300</v>
      </c>
      <c r="E215" s="63">
        <v>2.6752227852524899</v>
      </c>
      <c r="F215" s="3">
        <v>336614700</v>
      </c>
      <c r="G215" s="63">
        <v>97.324777214747513</v>
      </c>
    </row>
    <row r="216" spans="1:7" x14ac:dyDescent="0.3">
      <c r="A216" s="101" t="s">
        <v>732</v>
      </c>
      <c r="B216" s="3">
        <v>10000000</v>
      </c>
      <c r="C216" s="3">
        <v>0</v>
      </c>
      <c r="D216" s="3">
        <v>0</v>
      </c>
      <c r="E216" s="63">
        <v>0</v>
      </c>
      <c r="F216" s="3">
        <v>10000000</v>
      </c>
      <c r="G216" s="63">
        <v>100</v>
      </c>
    </row>
    <row r="217" spans="1:7" x14ac:dyDescent="0.3">
      <c r="A217" s="101" t="s">
        <v>744</v>
      </c>
      <c r="B217" s="3">
        <v>7800000</v>
      </c>
      <c r="C217" s="3">
        <v>0</v>
      </c>
      <c r="D217" s="3">
        <v>0</v>
      </c>
      <c r="E217" s="63">
        <v>0</v>
      </c>
      <c r="F217" s="3">
        <v>7800000</v>
      </c>
      <c r="G217" s="63">
        <v>100</v>
      </c>
    </row>
    <row r="218" spans="1:7" x14ac:dyDescent="0.3">
      <c r="A218" s="101" t="s">
        <v>735</v>
      </c>
      <c r="B218" s="3">
        <v>554500000</v>
      </c>
      <c r="C218" s="3">
        <v>220375000</v>
      </c>
      <c r="D218" s="3">
        <v>15310300</v>
      </c>
      <c r="E218" s="63">
        <v>2.7611000901713254</v>
      </c>
      <c r="F218" s="3">
        <v>318814700</v>
      </c>
      <c r="G218" s="63">
        <v>97.238899909828675</v>
      </c>
    </row>
    <row r="219" spans="1:7" x14ac:dyDescent="0.3">
      <c r="A219" s="72" t="s">
        <v>764</v>
      </c>
      <c r="B219" s="3">
        <v>78000000</v>
      </c>
      <c r="C219" s="3">
        <v>0</v>
      </c>
      <c r="D219" s="3">
        <v>410000</v>
      </c>
      <c r="E219" s="63">
        <v>0.52564102564102566</v>
      </c>
      <c r="F219" s="3">
        <v>77590000</v>
      </c>
      <c r="G219" s="63">
        <v>99.474358974358978</v>
      </c>
    </row>
    <row r="220" spans="1:7" x14ac:dyDescent="0.3">
      <c r="A220" s="101" t="s">
        <v>732</v>
      </c>
      <c r="B220" s="3">
        <v>34000000</v>
      </c>
      <c r="C220" s="3">
        <v>0</v>
      </c>
      <c r="D220" s="3">
        <v>0</v>
      </c>
      <c r="E220" s="63">
        <v>0</v>
      </c>
      <c r="F220" s="3">
        <v>34000000</v>
      </c>
      <c r="G220" s="63">
        <v>100</v>
      </c>
    </row>
    <row r="221" spans="1:7" x14ac:dyDescent="0.3">
      <c r="A221" s="101" t="s">
        <v>737</v>
      </c>
      <c r="B221" s="3">
        <v>3000000</v>
      </c>
      <c r="C221" s="3">
        <v>0</v>
      </c>
      <c r="D221" s="3">
        <v>0</v>
      </c>
      <c r="E221" s="63">
        <v>0</v>
      </c>
      <c r="F221" s="3">
        <v>3000000</v>
      </c>
      <c r="G221" s="63">
        <v>100</v>
      </c>
    </row>
    <row r="222" spans="1:7" x14ac:dyDescent="0.3">
      <c r="A222" s="101" t="s">
        <v>735</v>
      </c>
      <c r="B222" s="3">
        <v>38000000</v>
      </c>
      <c r="C222" s="3">
        <v>0</v>
      </c>
      <c r="D222" s="3">
        <v>410000</v>
      </c>
      <c r="E222" s="63">
        <v>1.0789473684210527</v>
      </c>
      <c r="F222" s="3">
        <v>37590000</v>
      </c>
      <c r="G222" s="63">
        <v>98.921052631578945</v>
      </c>
    </row>
    <row r="223" spans="1:7" x14ac:dyDescent="0.3">
      <c r="A223" s="101" t="s">
        <v>105</v>
      </c>
      <c r="B223" s="3">
        <v>3000000</v>
      </c>
      <c r="C223" s="3">
        <v>0</v>
      </c>
      <c r="D223" s="3">
        <v>0</v>
      </c>
      <c r="E223" s="63">
        <v>0</v>
      </c>
      <c r="F223" s="3">
        <v>3000000</v>
      </c>
      <c r="G223" s="63">
        <v>100</v>
      </c>
    </row>
    <row r="224" spans="1:7" x14ac:dyDescent="0.3">
      <c r="A224" s="72" t="s">
        <v>752</v>
      </c>
      <c r="B224" s="3">
        <v>65000000</v>
      </c>
      <c r="C224" s="3">
        <v>0</v>
      </c>
      <c r="D224" s="3">
        <v>0</v>
      </c>
      <c r="E224" s="63">
        <v>0</v>
      </c>
      <c r="F224" s="3">
        <v>65000000</v>
      </c>
      <c r="G224" s="63">
        <v>100</v>
      </c>
    </row>
    <row r="225" spans="1:7" x14ac:dyDescent="0.3">
      <c r="A225" s="101" t="s">
        <v>732</v>
      </c>
      <c r="B225" s="3">
        <v>22000000</v>
      </c>
      <c r="C225" s="3">
        <v>0</v>
      </c>
      <c r="D225" s="3">
        <v>0</v>
      </c>
      <c r="E225" s="63">
        <v>0</v>
      </c>
      <c r="F225" s="3">
        <v>22000000</v>
      </c>
      <c r="G225" s="63">
        <v>100</v>
      </c>
    </row>
    <row r="226" spans="1:7" x14ac:dyDescent="0.3">
      <c r="A226" s="101" t="s">
        <v>735</v>
      </c>
      <c r="B226" s="3">
        <v>40000000</v>
      </c>
      <c r="C226" s="3">
        <v>0</v>
      </c>
      <c r="D226" s="3">
        <v>0</v>
      </c>
      <c r="E226" s="63">
        <v>0</v>
      </c>
      <c r="F226" s="3">
        <v>40000000</v>
      </c>
      <c r="G226" s="63">
        <v>100</v>
      </c>
    </row>
    <row r="227" spans="1:7" x14ac:dyDescent="0.3">
      <c r="A227" s="101" t="s">
        <v>105</v>
      </c>
      <c r="B227" s="3">
        <v>3000000</v>
      </c>
      <c r="C227" s="3">
        <v>0</v>
      </c>
      <c r="D227" s="3">
        <v>0</v>
      </c>
      <c r="E227" s="63">
        <v>0</v>
      </c>
      <c r="F227" s="3">
        <v>3000000</v>
      </c>
      <c r="G227" s="63">
        <v>100</v>
      </c>
    </row>
    <row r="228" spans="1:7" x14ac:dyDescent="0.3">
      <c r="A228" s="72" t="s">
        <v>765</v>
      </c>
      <c r="B228" s="3">
        <v>82785000</v>
      </c>
      <c r="C228" s="3">
        <v>0</v>
      </c>
      <c r="D228" s="3">
        <v>1380000</v>
      </c>
      <c r="E228" s="63">
        <v>1.6669686537416197</v>
      </c>
      <c r="F228" s="3">
        <v>81405000</v>
      </c>
      <c r="G228" s="63">
        <v>98.33303134625838</v>
      </c>
    </row>
    <row r="229" spans="1:7" x14ac:dyDescent="0.3">
      <c r="A229" s="101" t="s">
        <v>732</v>
      </c>
      <c r="B229" s="3">
        <v>22000000</v>
      </c>
      <c r="C229" s="3">
        <v>0</v>
      </c>
      <c r="D229" s="3">
        <v>0</v>
      </c>
      <c r="E229" s="63">
        <v>0</v>
      </c>
      <c r="F229" s="3">
        <v>22000000</v>
      </c>
      <c r="G229" s="63">
        <v>100</v>
      </c>
    </row>
    <row r="230" spans="1:7" x14ac:dyDescent="0.3">
      <c r="A230" s="101" t="s">
        <v>744</v>
      </c>
      <c r="B230" s="3">
        <v>26250000</v>
      </c>
      <c r="C230" s="3">
        <v>0</v>
      </c>
      <c r="D230" s="3">
        <v>0</v>
      </c>
      <c r="E230" s="63">
        <v>0</v>
      </c>
      <c r="F230" s="3">
        <v>26250000</v>
      </c>
      <c r="G230" s="63">
        <v>100</v>
      </c>
    </row>
    <row r="231" spans="1:7" x14ac:dyDescent="0.3">
      <c r="A231" s="101" t="s">
        <v>735</v>
      </c>
      <c r="B231" s="3">
        <v>32435000</v>
      </c>
      <c r="C231" s="3">
        <v>0</v>
      </c>
      <c r="D231" s="3">
        <v>1380000</v>
      </c>
      <c r="E231" s="63">
        <v>4.2546631724988435</v>
      </c>
      <c r="F231" s="3">
        <v>31055000</v>
      </c>
      <c r="G231" s="63">
        <v>95.745336827501163</v>
      </c>
    </row>
    <row r="232" spans="1:7" x14ac:dyDescent="0.3">
      <c r="A232" s="101" t="s">
        <v>105</v>
      </c>
      <c r="B232" s="3">
        <v>2100000</v>
      </c>
      <c r="C232" s="3">
        <v>0</v>
      </c>
      <c r="D232" s="3">
        <v>0</v>
      </c>
      <c r="E232" s="63">
        <v>0</v>
      </c>
      <c r="F232" s="3">
        <v>2100000</v>
      </c>
      <c r="G232" s="63">
        <v>100</v>
      </c>
    </row>
    <row r="233" spans="1:7" x14ac:dyDescent="0.3">
      <c r="A233" s="64" t="s">
        <v>757</v>
      </c>
      <c r="B233" s="3">
        <v>260000000</v>
      </c>
      <c r="C233" s="3">
        <v>0</v>
      </c>
      <c r="D233" s="3">
        <v>0</v>
      </c>
      <c r="E233" s="63">
        <v>0</v>
      </c>
      <c r="F233" s="3">
        <v>260000000</v>
      </c>
      <c r="G233" s="63">
        <v>100</v>
      </c>
    </row>
    <row r="234" spans="1:7" x14ac:dyDescent="0.3">
      <c r="A234" s="72" t="s">
        <v>1238</v>
      </c>
      <c r="B234" s="3">
        <v>260000000</v>
      </c>
      <c r="C234" s="3">
        <v>0</v>
      </c>
      <c r="D234" s="3">
        <v>0</v>
      </c>
      <c r="E234" s="63">
        <v>0</v>
      </c>
      <c r="F234" s="3">
        <v>260000000</v>
      </c>
      <c r="G234" s="63">
        <v>100</v>
      </c>
    </row>
    <row r="235" spans="1:7" x14ac:dyDescent="0.3">
      <c r="A235" s="101" t="s">
        <v>738</v>
      </c>
      <c r="B235" s="3">
        <v>260000000</v>
      </c>
      <c r="C235" s="3">
        <v>0</v>
      </c>
      <c r="D235" s="3">
        <v>0</v>
      </c>
      <c r="E235" s="63">
        <v>0</v>
      </c>
      <c r="F235" s="3">
        <v>260000000</v>
      </c>
      <c r="G235" s="63">
        <v>100</v>
      </c>
    </row>
    <row r="236" spans="1:7" x14ac:dyDescent="0.3">
      <c r="A236" s="64" t="s">
        <v>1464</v>
      </c>
      <c r="B236" s="3">
        <v>200000000</v>
      </c>
      <c r="C236" s="3">
        <v>0</v>
      </c>
      <c r="D236" s="3">
        <v>0</v>
      </c>
      <c r="E236" s="63">
        <v>0</v>
      </c>
      <c r="F236" s="3">
        <v>200000000</v>
      </c>
      <c r="G236" s="63">
        <v>100</v>
      </c>
    </row>
    <row r="237" spans="1:7" x14ac:dyDescent="0.3">
      <c r="A237" s="72" t="s">
        <v>1268</v>
      </c>
      <c r="B237" s="3">
        <v>200000000</v>
      </c>
      <c r="C237" s="3">
        <v>0</v>
      </c>
      <c r="D237" s="3">
        <v>0</v>
      </c>
      <c r="E237" s="63">
        <v>0</v>
      </c>
      <c r="F237" s="3">
        <v>200000000</v>
      </c>
      <c r="G237" s="63">
        <v>100</v>
      </c>
    </row>
    <row r="238" spans="1:7" x14ac:dyDescent="0.3">
      <c r="A238" s="101" t="s">
        <v>738</v>
      </c>
      <c r="B238" s="3">
        <v>200000000</v>
      </c>
      <c r="C238" s="3">
        <v>0</v>
      </c>
      <c r="D238" s="3">
        <v>0</v>
      </c>
      <c r="E238" s="63">
        <v>0</v>
      </c>
      <c r="F238" s="3">
        <v>200000000</v>
      </c>
      <c r="G238" s="63">
        <v>100</v>
      </c>
    </row>
    <row r="239" spans="1:7" x14ac:dyDescent="0.3">
      <c r="A239" s="6" t="s">
        <v>810</v>
      </c>
      <c r="B239" s="3">
        <v>23288180000</v>
      </c>
      <c r="C239" s="3">
        <v>307379000</v>
      </c>
      <c r="D239" s="3">
        <v>887519648</v>
      </c>
      <c r="E239" s="63">
        <v>3.8110305227802259</v>
      </c>
      <c r="F239" s="3">
        <v>22093281352</v>
      </c>
      <c r="G239" s="63">
        <v>96.188969477219771</v>
      </c>
    </row>
  </sheetData>
  <autoFilter ref="A12:G620" xr:uid="{AFE7B637-8DD3-42B0-9856-21D196C4E81B}"/>
  <pageMargins left="0.7" right="0.7" top="0.75" bottom="0.75" header="0.3" footer="0.3"/>
  <pageSetup paperSize="9" orientation="portrait" horizontalDpi="0" verticalDpi="0" r:id="rId2"/>
  <drawing r:id="rId3"/>
  <legacyDrawing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D835E-D0A4-40F4-8A7B-78291CE06B11}">
  <sheetPr codeName="Sheet10">
    <tabColor rgb="FF00B050"/>
  </sheetPr>
  <dimension ref="A1:O250"/>
  <sheetViews>
    <sheetView showGridLines="0" workbookViewId="0">
      <selection activeCell="G18" sqref="G18"/>
    </sheetView>
  </sheetViews>
  <sheetFormatPr defaultRowHeight="13.2" x14ac:dyDescent="0.3"/>
  <cols>
    <col min="1" max="1" width="12.109375" style="271" customWidth="1"/>
    <col min="2" max="2" width="18.109375" style="271" bestFit="1" customWidth="1"/>
    <col min="3" max="3" width="17.5546875" style="271" bestFit="1" customWidth="1"/>
    <col min="4" max="4" width="71.44140625" style="272" customWidth="1"/>
    <col min="5" max="5" width="14.77734375" style="272" customWidth="1"/>
    <col min="6" max="6" width="19.77734375" style="271" customWidth="1"/>
    <col min="7" max="7" width="36.88671875" style="271" bestFit="1" customWidth="1"/>
    <col min="8" max="8" width="12.44140625" style="271" bestFit="1" customWidth="1"/>
    <col min="9" max="9" width="77.33203125" style="271" bestFit="1" customWidth="1"/>
    <col min="10" max="10" width="61.5546875" style="271" bestFit="1" customWidth="1"/>
    <col min="11" max="11" width="89" style="271" bestFit="1" customWidth="1"/>
    <col min="12" max="12" width="11.33203125" style="271" bestFit="1" customWidth="1"/>
    <col min="13" max="13" width="25.109375" style="271" bestFit="1" customWidth="1"/>
    <col min="14" max="14" width="17.5546875" style="271" bestFit="1" customWidth="1"/>
    <col min="15" max="15" width="12.44140625" style="271" bestFit="1" customWidth="1"/>
    <col min="16" max="16384" width="8.88671875" style="271"/>
  </cols>
  <sheetData>
    <row r="1" spans="1:15" x14ac:dyDescent="0.3">
      <c r="A1" s="267" t="s">
        <v>5232</v>
      </c>
      <c r="B1" s="268"/>
      <c r="C1" s="268"/>
      <c r="D1" s="269"/>
      <c r="E1" s="269"/>
      <c r="F1" s="268"/>
      <c r="G1" s="268"/>
      <c r="H1" s="270"/>
      <c r="I1" s="270"/>
      <c r="J1" s="270"/>
      <c r="K1" s="270"/>
      <c r="L1" s="270"/>
      <c r="M1" s="270"/>
      <c r="N1" s="270"/>
    </row>
    <row r="2" spans="1:15" x14ac:dyDescent="0.3">
      <c r="A2" s="267" t="str">
        <f>'Setting Database'!$B14</f>
        <v>Berdasarkan DIPA Awal, TA. 2023 (30 November 2022)</v>
      </c>
      <c r="B2" s="268"/>
      <c r="C2" s="268"/>
      <c r="D2" s="269"/>
      <c r="E2" s="269"/>
      <c r="F2" s="268"/>
      <c r="G2" s="268"/>
      <c r="H2" s="270"/>
      <c r="I2" s="270"/>
      <c r="J2" s="270"/>
      <c r="K2" s="270"/>
      <c r="L2" s="270"/>
      <c r="M2" s="270"/>
      <c r="N2" s="270"/>
    </row>
    <row r="3" spans="1:15" x14ac:dyDescent="0.3">
      <c r="A3" s="267" t="str">
        <f ca="1">'Setting Database'!$B15</f>
        <v xml:space="preserve"> 09 Februari 2023, Pukul 15:39 WIB</v>
      </c>
      <c r="B3" s="268"/>
      <c r="C3" s="268"/>
      <c r="D3" s="269"/>
      <c r="E3" s="269"/>
      <c r="F3" s="268"/>
      <c r="G3" s="268"/>
      <c r="H3" s="270"/>
      <c r="I3" s="270"/>
      <c r="J3" s="270"/>
      <c r="K3" s="270"/>
      <c r="L3" s="270"/>
      <c r="M3" s="270"/>
      <c r="N3" s="270"/>
    </row>
    <row r="6" spans="1:15" s="282" customFormat="1" ht="14.4" x14ac:dyDescent="0.3">
      <c r="A6" s="273" t="s">
        <v>6081</v>
      </c>
      <c r="B6" s="273" t="s">
        <v>6082</v>
      </c>
      <c r="C6" s="273" t="s">
        <v>6079</v>
      </c>
      <c r="D6" s="279" t="s">
        <v>6062</v>
      </c>
      <c r="E6" s="273" t="s">
        <v>6080</v>
      </c>
      <c r="F6"/>
      <c r="G6"/>
      <c r="H6"/>
      <c r="I6" s="280"/>
      <c r="J6" s="281"/>
      <c r="K6" s="281"/>
      <c r="L6" s="281"/>
      <c r="M6" s="281"/>
      <c r="N6" s="281"/>
      <c r="O6" s="281"/>
    </row>
    <row r="7" spans="1:15" ht="26.4" x14ac:dyDescent="0.3">
      <c r="A7" s="273" t="s">
        <v>6048</v>
      </c>
      <c r="B7" s="285" t="s">
        <v>6083</v>
      </c>
      <c r="C7" s="283">
        <v>44927</v>
      </c>
      <c r="D7" s="274" t="s">
        <v>6058</v>
      </c>
      <c r="E7" s="277">
        <v>204747346</v>
      </c>
      <c r="F7"/>
      <c r="G7"/>
      <c r="H7"/>
      <c r="I7" s="275"/>
      <c r="J7" s="276"/>
      <c r="K7" s="276"/>
      <c r="L7" s="276"/>
      <c r="M7" s="276"/>
      <c r="N7" s="276"/>
      <c r="O7" s="276"/>
    </row>
    <row r="8" spans="1:15" ht="26.4" x14ac:dyDescent="0.3">
      <c r="A8" s="273" t="s">
        <v>6049</v>
      </c>
      <c r="B8" s="285" t="s">
        <v>6084</v>
      </c>
      <c r="C8" s="283">
        <v>44958</v>
      </c>
      <c r="D8" s="274" t="s">
        <v>6055</v>
      </c>
      <c r="E8" s="277">
        <v>204285197</v>
      </c>
      <c r="F8"/>
      <c r="G8"/>
      <c r="H8"/>
      <c r="I8" s="275"/>
      <c r="J8" s="276"/>
      <c r="K8" s="276"/>
      <c r="L8" s="276"/>
      <c r="M8" s="276"/>
      <c r="N8" s="276"/>
      <c r="O8" s="276"/>
    </row>
    <row r="9" spans="1:15" ht="39.6" x14ac:dyDescent="0.3">
      <c r="A9" s="273" t="s">
        <v>6050</v>
      </c>
      <c r="B9" s="285" t="s">
        <v>6085</v>
      </c>
      <c r="C9" s="283">
        <v>44958</v>
      </c>
      <c r="D9" s="274" t="s">
        <v>6057</v>
      </c>
      <c r="E9" s="277">
        <v>66800000</v>
      </c>
      <c r="F9"/>
      <c r="G9"/>
      <c r="H9"/>
      <c r="I9" s="275"/>
      <c r="J9" s="276"/>
      <c r="K9" s="276"/>
      <c r="L9" s="276"/>
      <c r="M9" s="276"/>
      <c r="N9" s="276"/>
      <c r="O9" s="276"/>
    </row>
    <row r="10" spans="1:15" ht="26.4" x14ac:dyDescent="0.3">
      <c r="A10" s="273" t="s">
        <v>6051</v>
      </c>
      <c r="B10" s="285" t="s">
        <v>6086</v>
      </c>
      <c r="C10" s="283">
        <v>44958</v>
      </c>
      <c r="D10" s="274" t="s">
        <v>6056</v>
      </c>
      <c r="E10" s="277">
        <v>99955469</v>
      </c>
      <c r="F10"/>
      <c r="G10"/>
      <c r="H10"/>
      <c r="I10" s="275"/>
      <c r="J10" s="276"/>
      <c r="K10" s="276"/>
      <c r="L10" s="276"/>
      <c r="M10" s="276"/>
      <c r="N10" s="276"/>
      <c r="O10" s="276"/>
    </row>
    <row r="11" spans="1:15" ht="26.4" x14ac:dyDescent="0.3">
      <c r="A11" s="273" t="s">
        <v>6052</v>
      </c>
      <c r="B11" s="285" t="s">
        <v>6087</v>
      </c>
      <c r="C11" s="283">
        <v>44964</v>
      </c>
      <c r="D11" s="274" t="s">
        <v>6060</v>
      </c>
      <c r="E11" s="277">
        <v>75667110</v>
      </c>
      <c r="F11"/>
      <c r="G11"/>
      <c r="H11"/>
      <c r="I11" s="275"/>
      <c r="J11" s="276"/>
      <c r="K11" s="276"/>
      <c r="L11" s="276"/>
      <c r="M11" s="276"/>
      <c r="N11" s="276"/>
      <c r="O11" s="276"/>
    </row>
    <row r="12" spans="1:15" ht="26.4" x14ac:dyDescent="0.3">
      <c r="A12" s="273" t="s">
        <v>6053</v>
      </c>
      <c r="B12" s="285" t="s">
        <v>6088</v>
      </c>
      <c r="C12" s="283">
        <v>44964</v>
      </c>
      <c r="D12" s="274" t="s">
        <v>6059</v>
      </c>
      <c r="E12" s="277">
        <v>7551076</v>
      </c>
      <c r="F12"/>
      <c r="G12"/>
      <c r="H12"/>
      <c r="I12" s="275"/>
      <c r="J12" s="276"/>
      <c r="K12" s="276"/>
      <c r="L12" s="276"/>
      <c r="M12" s="276"/>
      <c r="N12" s="276"/>
      <c r="O12" s="276"/>
    </row>
    <row r="13" spans="1:15" ht="26.4" x14ac:dyDescent="0.3">
      <c r="A13" s="273" t="s">
        <v>6054</v>
      </c>
      <c r="B13" s="285" t="s">
        <v>6089</v>
      </c>
      <c r="C13" s="283">
        <v>44964</v>
      </c>
      <c r="D13" s="274" t="s">
        <v>6061</v>
      </c>
      <c r="E13" s="277">
        <v>228513450</v>
      </c>
      <c r="F13"/>
      <c r="G13"/>
      <c r="H13"/>
      <c r="I13" s="275"/>
      <c r="J13" s="276"/>
      <c r="K13" s="276"/>
      <c r="L13" s="276"/>
      <c r="M13" s="276"/>
      <c r="N13" s="276"/>
      <c r="O13" s="276"/>
    </row>
    <row r="14" spans="1:15" ht="14.4" x14ac:dyDescent="0.3">
      <c r="A14" s="284" t="s">
        <v>810</v>
      </c>
      <c r="B14" s="284"/>
      <c r="C14" s="284"/>
      <c r="D14" s="284"/>
      <c r="E14" s="277">
        <v>887519648</v>
      </c>
      <c r="F14"/>
      <c r="G14"/>
      <c r="H14"/>
      <c r="I14" s="275"/>
      <c r="J14" s="276"/>
      <c r="K14" s="276"/>
      <c r="L14" s="276"/>
      <c r="M14" s="276"/>
      <c r="N14" s="276"/>
      <c r="O14" s="276"/>
    </row>
    <row r="15" spans="1:15" ht="14.4" x14ac:dyDescent="0.3">
      <c r="A15"/>
      <c r="B15"/>
      <c r="C15"/>
      <c r="D15"/>
      <c r="E15"/>
      <c r="F15"/>
      <c r="G15"/>
      <c r="H15"/>
      <c r="I15" s="275"/>
      <c r="J15" s="276"/>
      <c r="K15" s="276"/>
      <c r="L15" s="276"/>
      <c r="M15" s="276"/>
      <c r="N15" s="276"/>
      <c r="O15" s="276"/>
    </row>
    <row r="16" spans="1:15" ht="14.4" x14ac:dyDescent="0.3">
      <c r="A16"/>
      <c r="B16"/>
      <c r="C16"/>
      <c r="D16"/>
      <c r="E16"/>
      <c r="F16"/>
      <c r="G16"/>
      <c r="H16"/>
      <c r="I16" s="275"/>
      <c r="J16" s="276"/>
      <c r="K16" s="276"/>
      <c r="L16" s="276"/>
      <c r="M16" s="276"/>
      <c r="N16" s="276"/>
      <c r="O16" s="276"/>
    </row>
    <row r="17" spans="1:15" ht="14.4" x14ac:dyDescent="0.3">
      <c r="A17"/>
      <c r="B17"/>
      <c r="C17"/>
      <c r="D17"/>
      <c r="E17"/>
      <c r="F17"/>
      <c r="G17"/>
      <c r="H17"/>
      <c r="I17" s="275"/>
      <c r="J17" s="276"/>
      <c r="K17" s="276"/>
      <c r="L17" s="276"/>
      <c r="M17" s="276"/>
      <c r="N17" s="276"/>
      <c r="O17" s="276"/>
    </row>
    <row r="18" spans="1:15" ht="14.4" x14ac:dyDescent="0.3">
      <c r="A18"/>
      <c r="B18"/>
      <c r="C18"/>
      <c r="D18"/>
      <c r="E18"/>
      <c r="F18"/>
      <c r="G18"/>
      <c r="H18"/>
      <c r="I18" s="275"/>
      <c r="J18" s="276"/>
      <c r="K18" s="276"/>
      <c r="L18" s="276"/>
      <c r="M18" s="276"/>
      <c r="N18" s="276"/>
      <c r="O18" s="276"/>
    </row>
    <row r="19" spans="1:15" ht="14.4" x14ac:dyDescent="0.3">
      <c r="A19"/>
      <c r="B19"/>
      <c r="C19"/>
      <c r="D19"/>
      <c r="E19"/>
      <c r="F19"/>
      <c r="G19"/>
      <c r="H19"/>
      <c r="I19" s="275"/>
      <c r="J19" s="276"/>
      <c r="K19" s="276"/>
      <c r="L19" s="276"/>
      <c r="M19" s="276"/>
      <c r="N19" s="276"/>
      <c r="O19" s="276"/>
    </row>
    <row r="20" spans="1:15" ht="14.4" x14ac:dyDescent="0.3">
      <c r="A20"/>
      <c r="B20"/>
      <c r="C20"/>
      <c r="D20"/>
      <c r="E20"/>
      <c r="F20"/>
      <c r="G20"/>
      <c r="H20"/>
      <c r="I20" s="275"/>
      <c r="J20" s="276"/>
      <c r="K20" s="276"/>
      <c r="L20" s="276"/>
      <c r="M20" s="276"/>
      <c r="N20" s="276"/>
      <c r="O20" s="276"/>
    </row>
    <row r="21" spans="1:15" ht="14.4" x14ac:dyDescent="0.3">
      <c r="A21"/>
      <c r="B21"/>
      <c r="C21"/>
      <c r="D21"/>
      <c r="E21"/>
      <c r="F21"/>
      <c r="G21"/>
      <c r="H21"/>
      <c r="I21" s="275"/>
      <c r="J21" s="276"/>
      <c r="K21" s="276"/>
      <c r="L21" s="276"/>
      <c r="M21" s="276"/>
      <c r="N21" s="276"/>
      <c r="O21" s="276"/>
    </row>
    <row r="22" spans="1:15" ht="14.4" x14ac:dyDescent="0.3">
      <c r="A22"/>
      <c r="B22"/>
      <c r="C22"/>
      <c r="D22"/>
      <c r="E22"/>
      <c r="F22"/>
      <c r="G22"/>
      <c r="H22"/>
      <c r="I22" s="275"/>
      <c r="J22" s="276"/>
      <c r="K22" s="276"/>
      <c r="L22" s="276"/>
      <c r="M22" s="276"/>
      <c r="N22" s="276"/>
      <c r="O22" s="276"/>
    </row>
    <row r="23" spans="1:15" ht="14.4" x14ac:dyDescent="0.3">
      <c r="A23"/>
      <c r="B23"/>
      <c r="C23"/>
      <c r="D23"/>
      <c r="E23"/>
      <c r="F23"/>
      <c r="G23"/>
      <c r="H23"/>
      <c r="I23" s="275"/>
      <c r="J23" s="276"/>
      <c r="K23" s="276"/>
      <c r="L23" s="276"/>
      <c r="M23" s="276"/>
      <c r="N23" s="276"/>
      <c r="O23" s="276"/>
    </row>
    <row r="24" spans="1:15" ht="14.4" x14ac:dyDescent="0.3">
      <c r="A24"/>
      <c r="B24"/>
      <c r="C24"/>
      <c r="D24"/>
      <c r="E24"/>
      <c r="F24"/>
      <c r="G24"/>
      <c r="H24"/>
      <c r="I24" s="275"/>
      <c r="J24" s="276"/>
      <c r="K24" s="276"/>
      <c r="L24" s="276"/>
      <c r="M24" s="276"/>
      <c r="N24" s="276"/>
      <c r="O24" s="276"/>
    </row>
    <row r="25" spans="1:15" ht="14.4" x14ac:dyDescent="0.3">
      <c r="A25"/>
      <c r="B25"/>
      <c r="C25"/>
      <c r="D25"/>
      <c r="E25"/>
      <c r="F25"/>
      <c r="G25"/>
      <c r="H25"/>
      <c r="I25" s="275"/>
      <c r="J25" s="276"/>
      <c r="K25" s="276"/>
      <c r="L25" s="276"/>
      <c r="M25" s="276"/>
      <c r="N25" s="276"/>
      <c r="O25" s="276"/>
    </row>
    <row r="26" spans="1:15" ht="14.4" x14ac:dyDescent="0.3">
      <c r="A26"/>
      <c r="B26"/>
      <c r="C26"/>
      <c r="D26"/>
      <c r="E26"/>
      <c r="F26"/>
      <c r="G26"/>
      <c r="H26"/>
      <c r="I26" s="275"/>
      <c r="J26" s="276"/>
      <c r="K26" s="276"/>
      <c r="L26" s="276"/>
      <c r="M26" s="276"/>
      <c r="N26" s="276"/>
      <c r="O26" s="276"/>
    </row>
    <row r="27" spans="1:15" ht="14.4" x14ac:dyDescent="0.3">
      <c r="A27"/>
      <c r="B27"/>
      <c r="C27"/>
      <c r="D27"/>
      <c r="E27"/>
      <c r="F27"/>
      <c r="G27"/>
      <c r="H27"/>
      <c r="I27" s="275"/>
      <c r="J27" s="276"/>
      <c r="K27" s="276"/>
      <c r="L27" s="276"/>
      <c r="M27" s="276"/>
      <c r="N27" s="276"/>
      <c r="O27" s="276"/>
    </row>
    <row r="28" spans="1:15" ht="14.4" x14ac:dyDescent="0.3">
      <c r="A28"/>
      <c r="B28"/>
      <c r="C28"/>
      <c r="D28"/>
      <c r="E28"/>
      <c r="F28"/>
      <c r="G28"/>
      <c r="H28"/>
      <c r="I28" s="275"/>
      <c r="J28" s="276"/>
      <c r="K28" s="276"/>
      <c r="L28" s="276"/>
      <c r="M28" s="276"/>
      <c r="N28" s="276"/>
      <c r="O28" s="276"/>
    </row>
    <row r="29" spans="1:15" ht="14.4" x14ac:dyDescent="0.3">
      <c r="A29"/>
      <c r="B29"/>
      <c r="C29"/>
      <c r="D29"/>
      <c r="E29"/>
      <c r="F29"/>
      <c r="G29"/>
      <c r="H29"/>
      <c r="I29" s="275"/>
      <c r="J29" s="276"/>
      <c r="K29" s="276"/>
      <c r="L29" s="276"/>
      <c r="M29" s="276"/>
      <c r="N29" s="276"/>
      <c r="O29" s="276"/>
    </row>
    <row r="30" spans="1:15" ht="14.4" x14ac:dyDescent="0.3">
      <c r="A30"/>
      <c r="B30"/>
      <c r="C30"/>
      <c r="D30"/>
      <c r="E30"/>
      <c r="F30"/>
      <c r="G30"/>
      <c r="H30"/>
      <c r="I30" s="275"/>
      <c r="J30" s="276"/>
      <c r="K30" s="276"/>
      <c r="L30" s="276"/>
      <c r="M30" s="276"/>
      <c r="N30" s="276"/>
      <c r="O30" s="276"/>
    </row>
    <row r="31" spans="1:15" ht="14.4" x14ac:dyDescent="0.3">
      <c r="A31"/>
      <c r="B31"/>
      <c r="C31"/>
      <c r="D31"/>
      <c r="E31"/>
      <c r="F31"/>
      <c r="G31"/>
      <c r="H31"/>
      <c r="I31" s="275"/>
      <c r="J31" s="276"/>
      <c r="K31" s="276"/>
      <c r="L31" s="276"/>
      <c r="M31" s="276"/>
      <c r="N31" s="276"/>
      <c r="O31" s="276"/>
    </row>
    <row r="32" spans="1:15" ht="14.4" x14ac:dyDescent="0.3">
      <c r="A32"/>
      <c r="B32"/>
      <c r="C32"/>
      <c r="D32"/>
      <c r="E32"/>
      <c r="F32"/>
      <c r="G32"/>
      <c r="H32"/>
      <c r="I32" s="275"/>
      <c r="J32" s="276"/>
      <c r="K32" s="276"/>
      <c r="L32" s="276"/>
      <c r="M32" s="276"/>
      <c r="N32" s="276"/>
      <c r="O32" s="276"/>
    </row>
    <row r="33" spans="1:15" ht="14.4" x14ac:dyDescent="0.3">
      <c r="A33"/>
      <c r="B33"/>
      <c r="C33"/>
      <c r="D33"/>
      <c r="E33"/>
      <c r="F33"/>
      <c r="G33"/>
      <c r="H33"/>
      <c r="I33" s="275"/>
      <c r="J33" s="276"/>
      <c r="K33" s="276"/>
      <c r="L33" s="276"/>
      <c r="M33" s="276"/>
      <c r="N33" s="276"/>
      <c r="O33" s="276"/>
    </row>
    <row r="34" spans="1:15" ht="14.4" x14ac:dyDescent="0.3">
      <c r="A34"/>
      <c r="B34"/>
      <c r="C34"/>
      <c r="D34"/>
      <c r="E34"/>
      <c r="F34"/>
      <c r="G34"/>
      <c r="H34"/>
      <c r="I34" s="275"/>
      <c r="J34" s="276"/>
      <c r="K34" s="276"/>
      <c r="L34" s="276"/>
      <c r="M34" s="276"/>
      <c r="N34" s="276"/>
      <c r="O34" s="276"/>
    </row>
    <row r="35" spans="1:15" ht="14.4" x14ac:dyDescent="0.3">
      <c r="A35"/>
      <c r="B35"/>
      <c r="C35"/>
      <c r="D35"/>
      <c r="E35"/>
      <c r="F35"/>
      <c r="G35"/>
      <c r="H35"/>
      <c r="I35" s="275"/>
      <c r="J35" s="276"/>
      <c r="K35" s="276"/>
      <c r="L35" s="276"/>
      <c r="M35" s="276"/>
      <c r="N35" s="276"/>
      <c r="O35" s="276"/>
    </row>
    <row r="36" spans="1:15" ht="14.4" x14ac:dyDescent="0.3">
      <c r="A36"/>
      <c r="B36"/>
      <c r="C36"/>
      <c r="D36"/>
      <c r="E36"/>
      <c r="F36"/>
      <c r="G36"/>
      <c r="H36"/>
      <c r="I36" s="275"/>
      <c r="J36" s="276"/>
      <c r="K36" s="276"/>
      <c r="L36" s="276"/>
      <c r="M36" s="276"/>
      <c r="N36" s="276"/>
      <c r="O36" s="276"/>
    </row>
    <row r="37" spans="1:15" ht="14.4" x14ac:dyDescent="0.3">
      <c r="A37"/>
      <c r="B37"/>
      <c r="C37"/>
      <c r="D37"/>
      <c r="E37"/>
      <c r="F37"/>
      <c r="G37"/>
      <c r="H37"/>
      <c r="I37" s="275"/>
      <c r="J37" s="276"/>
      <c r="K37" s="276"/>
      <c r="L37" s="276"/>
      <c r="M37" s="276"/>
      <c r="N37" s="276"/>
      <c r="O37" s="276"/>
    </row>
    <row r="38" spans="1:15" ht="14.4" x14ac:dyDescent="0.3">
      <c r="A38"/>
      <c r="B38"/>
      <c r="C38"/>
      <c r="D38"/>
      <c r="E38"/>
      <c r="F38"/>
      <c r="G38"/>
      <c r="H38"/>
      <c r="I38" s="275"/>
      <c r="J38" s="276"/>
      <c r="K38" s="276"/>
      <c r="L38" s="276"/>
      <c r="M38" s="276"/>
      <c r="N38" s="276"/>
      <c r="O38" s="276"/>
    </row>
    <row r="39" spans="1:15" ht="14.4" x14ac:dyDescent="0.3">
      <c r="A39"/>
      <c r="B39"/>
      <c r="C39"/>
      <c r="D39"/>
      <c r="E39"/>
      <c r="F39"/>
      <c r="G39"/>
      <c r="H39"/>
      <c r="I39" s="275"/>
      <c r="J39" s="276"/>
      <c r="K39" s="276"/>
      <c r="L39" s="276"/>
      <c r="M39" s="276"/>
      <c r="N39" s="276"/>
      <c r="O39" s="276"/>
    </row>
    <row r="40" spans="1:15" ht="14.4" x14ac:dyDescent="0.3">
      <c r="A40"/>
      <c r="B40"/>
      <c r="C40"/>
      <c r="D40"/>
      <c r="E40"/>
      <c r="F40"/>
      <c r="G40"/>
      <c r="H40"/>
      <c r="I40" s="275"/>
      <c r="J40" s="276"/>
      <c r="K40" s="276"/>
      <c r="L40" s="276"/>
      <c r="M40" s="276"/>
      <c r="N40" s="276"/>
      <c r="O40" s="276"/>
    </row>
    <row r="41" spans="1:15" ht="14.4" x14ac:dyDescent="0.3">
      <c r="A41"/>
      <c r="B41"/>
      <c r="C41"/>
      <c r="D41"/>
      <c r="E41"/>
      <c r="F41"/>
      <c r="G41"/>
      <c r="H41"/>
      <c r="I41" s="275"/>
      <c r="J41" s="276"/>
      <c r="K41" s="276"/>
      <c r="L41" s="276"/>
      <c r="M41" s="276"/>
      <c r="N41" s="276"/>
      <c r="O41" s="276"/>
    </row>
    <row r="42" spans="1:15" ht="14.4" x14ac:dyDescent="0.3">
      <c r="A42"/>
      <c r="B42"/>
      <c r="C42"/>
      <c r="D42"/>
      <c r="E42"/>
      <c r="F42"/>
      <c r="G42"/>
      <c r="H42"/>
      <c r="I42" s="275"/>
      <c r="J42" s="276"/>
      <c r="K42" s="276"/>
      <c r="L42" s="276"/>
      <c r="M42" s="276"/>
      <c r="N42" s="276"/>
      <c r="O42" s="276"/>
    </row>
    <row r="43" spans="1:15" ht="14.4" x14ac:dyDescent="0.3">
      <c r="A43"/>
      <c r="B43"/>
      <c r="C43"/>
      <c r="D43"/>
      <c r="E43"/>
      <c r="F43"/>
      <c r="G43"/>
      <c r="H43"/>
      <c r="I43" s="275"/>
      <c r="J43" s="276"/>
      <c r="K43" s="276"/>
      <c r="L43" s="276"/>
      <c r="M43" s="276"/>
      <c r="N43" s="276"/>
      <c r="O43" s="276"/>
    </row>
    <row r="44" spans="1:15" ht="14.4" x14ac:dyDescent="0.3">
      <c r="A44"/>
      <c r="B44"/>
      <c r="C44"/>
      <c r="D44"/>
      <c r="E44"/>
      <c r="F44"/>
      <c r="G44"/>
      <c r="H44"/>
      <c r="I44" s="275"/>
      <c r="J44" s="276"/>
      <c r="K44" s="276"/>
      <c r="L44" s="276"/>
      <c r="M44" s="276"/>
      <c r="N44" s="276"/>
      <c r="O44" s="276"/>
    </row>
    <row r="45" spans="1:15" ht="14.4" x14ac:dyDescent="0.3">
      <c r="A45"/>
      <c r="B45"/>
      <c r="C45"/>
      <c r="D45"/>
      <c r="E45"/>
      <c r="F45"/>
      <c r="G45"/>
      <c r="H45"/>
      <c r="I45" s="275"/>
      <c r="J45" s="276"/>
      <c r="K45" s="276"/>
      <c r="L45" s="276"/>
      <c r="M45" s="276"/>
      <c r="N45" s="276"/>
      <c r="O45" s="276"/>
    </row>
    <row r="46" spans="1:15" ht="14.4" x14ac:dyDescent="0.3">
      <c r="A46"/>
      <c r="B46"/>
      <c r="C46"/>
      <c r="D46"/>
      <c r="E46"/>
      <c r="F46"/>
      <c r="G46"/>
      <c r="H46"/>
      <c r="I46" s="275"/>
      <c r="J46" s="276"/>
      <c r="K46" s="276"/>
      <c r="L46" s="276"/>
      <c r="M46" s="276"/>
      <c r="N46" s="276"/>
      <c r="O46" s="276"/>
    </row>
    <row r="47" spans="1:15" ht="14.4" x14ac:dyDescent="0.3">
      <c r="A47"/>
      <c r="B47"/>
      <c r="C47"/>
      <c r="D47"/>
      <c r="E47"/>
      <c r="F47"/>
      <c r="G47"/>
      <c r="H47"/>
      <c r="I47" s="275"/>
      <c r="J47" s="276"/>
      <c r="K47" s="276"/>
      <c r="L47" s="276"/>
      <c r="M47" s="276"/>
      <c r="N47" s="276"/>
      <c r="O47" s="276"/>
    </row>
    <row r="48" spans="1:15" ht="14.4" x14ac:dyDescent="0.3">
      <c r="A48"/>
      <c r="B48"/>
      <c r="C48"/>
      <c r="D48"/>
      <c r="E48"/>
      <c r="F48"/>
      <c r="G48"/>
      <c r="H48"/>
      <c r="I48" s="275"/>
      <c r="J48" s="276"/>
      <c r="K48" s="276"/>
      <c r="L48" s="276"/>
      <c r="M48" s="276"/>
      <c r="N48" s="276"/>
      <c r="O48" s="276"/>
    </row>
    <row r="49" spans="1:15" ht="14.4" x14ac:dyDescent="0.3">
      <c r="A49"/>
      <c r="B49"/>
      <c r="C49"/>
      <c r="D49"/>
      <c r="E49"/>
      <c r="F49"/>
      <c r="G49"/>
      <c r="H49"/>
      <c r="I49" s="275"/>
      <c r="J49" s="276"/>
      <c r="K49" s="276"/>
      <c r="L49" s="276"/>
      <c r="M49" s="276"/>
      <c r="N49" s="276"/>
      <c r="O49" s="276"/>
    </row>
    <row r="50" spans="1:15" ht="14.4" x14ac:dyDescent="0.3">
      <c r="A50"/>
      <c r="B50"/>
      <c r="C50"/>
      <c r="D50"/>
      <c r="E50"/>
      <c r="F50"/>
      <c r="G50"/>
      <c r="H50"/>
      <c r="I50" s="275"/>
      <c r="J50" s="276"/>
      <c r="K50" s="276"/>
      <c r="L50" s="276"/>
      <c r="M50" s="276"/>
      <c r="N50" s="276"/>
      <c r="O50" s="276"/>
    </row>
    <row r="51" spans="1:15" ht="14.4" x14ac:dyDescent="0.3">
      <c r="A51"/>
      <c r="B51"/>
      <c r="C51"/>
      <c r="D51"/>
      <c r="E51"/>
      <c r="F51"/>
      <c r="G51"/>
      <c r="H51"/>
      <c r="I51" s="275"/>
      <c r="J51" s="276"/>
      <c r="K51" s="276"/>
      <c r="L51" s="276"/>
      <c r="M51" s="276"/>
      <c r="N51" s="276"/>
      <c r="O51" s="276"/>
    </row>
    <row r="52" spans="1:15" ht="14.4" x14ac:dyDescent="0.3">
      <c r="A52"/>
      <c r="B52"/>
      <c r="C52"/>
      <c r="D52"/>
      <c r="E52"/>
      <c r="F52"/>
      <c r="G52"/>
      <c r="H52"/>
      <c r="I52" s="275"/>
      <c r="J52" s="276"/>
      <c r="K52" s="276"/>
      <c r="L52" s="276"/>
      <c r="M52" s="276"/>
      <c r="N52" s="276"/>
      <c r="O52" s="276"/>
    </row>
    <row r="53" spans="1:15" ht="14.4" x14ac:dyDescent="0.3">
      <c r="A53"/>
      <c r="B53"/>
      <c r="C53"/>
      <c r="D53"/>
      <c r="E53"/>
      <c r="F53"/>
      <c r="G53"/>
      <c r="H53"/>
      <c r="I53" s="275"/>
      <c r="J53" s="276"/>
      <c r="K53" s="276"/>
      <c r="L53" s="276"/>
      <c r="M53" s="276"/>
      <c r="N53" s="276"/>
      <c r="O53" s="276"/>
    </row>
    <row r="54" spans="1:15" ht="14.4" x14ac:dyDescent="0.3">
      <c r="A54"/>
      <c r="B54"/>
      <c r="C54"/>
      <c r="D54"/>
      <c r="E54"/>
      <c r="F54"/>
      <c r="G54"/>
      <c r="H54"/>
      <c r="I54" s="275"/>
      <c r="J54" s="276"/>
      <c r="K54" s="276"/>
      <c r="L54" s="276"/>
      <c r="M54" s="276"/>
      <c r="N54" s="276"/>
      <c r="O54" s="276"/>
    </row>
    <row r="55" spans="1:15" ht="14.4" x14ac:dyDescent="0.3">
      <c r="A55"/>
      <c r="B55"/>
      <c r="C55"/>
      <c r="D55"/>
      <c r="E55"/>
      <c r="F55"/>
      <c r="G55"/>
      <c r="H55"/>
      <c r="I55" s="275"/>
      <c r="J55" s="276"/>
      <c r="K55" s="276"/>
      <c r="L55" s="276"/>
      <c r="M55" s="276"/>
      <c r="N55" s="276"/>
      <c r="O55" s="276"/>
    </row>
    <row r="56" spans="1:15" ht="14.4" x14ac:dyDescent="0.3">
      <c r="A56"/>
      <c r="B56"/>
      <c r="C56"/>
      <c r="D56"/>
      <c r="E56"/>
      <c r="F56"/>
      <c r="G56"/>
      <c r="H56"/>
      <c r="I56" s="275"/>
      <c r="J56" s="276"/>
      <c r="K56" s="276"/>
      <c r="L56" s="276"/>
      <c r="M56" s="276"/>
      <c r="N56" s="276"/>
      <c r="O56" s="276"/>
    </row>
    <row r="57" spans="1:15" ht="14.4" x14ac:dyDescent="0.3">
      <c r="A57"/>
      <c r="B57"/>
      <c r="C57"/>
      <c r="D57"/>
      <c r="E57"/>
      <c r="F57"/>
      <c r="G57"/>
      <c r="H57"/>
      <c r="I57" s="275"/>
      <c r="J57" s="276"/>
      <c r="K57" s="276"/>
      <c r="L57" s="276"/>
      <c r="M57" s="276"/>
      <c r="N57" s="276"/>
      <c r="O57" s="276"/>
    </row>
    <row r="58" spans="1:15" ht="14.4" x14ac:dyDescent="0.3">
      <c r="A58"/>
      <c r="B58"/>
      <c r="C58"/>
      <c r="D58"/>
      <c r="E58"/>
      <c r="F58"/>
      <c r="G58"/>
      <c r="H58"/>
      <c r="I58" s="275"/>
      <c r="J58" s="276"/>
      <c r="K58" s="276"/>
      <c r="L58" s="276"/>
      <c r="M58" s="276"/>
      <c r="N58" s="276"/>
      <c r="O58" s="276"/>
    </row>
    <row r="59" spans="1:15" ht="14.4" x14ac:dyDescent="0.3">
      <c r="A59"/>
      <c r="B59"/>
      <c r="C59"/>
      <c r="D59"/>
      <c r="E59"/>
      <c r="F59"/>
      <c r="G59"/>
      <c r="H59"/>
      <c r="I59" s="275"/>
      <c r="J59" s="276"/>
      <c r="K59" s="276"/>
      <c r="L59" s="276"/>
      <c r="M59" s="276"/>
      <c r="N59" s="276"/>
      <c r="O59" s="276"/>
    </row>
    <row r="60" spans="1:15" ht="14.4" x14ac:dyDescent="0.3">
      <c r="A60"/>
      <c r="B60"/>
      <c r="C60"/>
      <c r="D60"/>
      <c r="E60"/>
      <c r="F60"/>
      <c r="G60"/>
      <c r="H60"/>
      <c r="I60" s="275"/>
      <c r="J60" s="276"/>
      <c r="K60" s="276"/>
      <c r="L60" s="276"/>
      <c r="M60" s="276"/>
      <c r="N60" s="276"/>
      <c r="O60" s="276"/>
    </row>
    <row r="61" spans="1:15" ht="14.4" x14ac:dyDescent="0.3">
      <c r="A61"/>
      <c r="B61"/>
      <c r="C61"/>
      <c r="D61"/>
      <c r="E61"/>
      <c r="F61"/>
      <c r="G61"/>
      <c r="H61"/>
      <c r="I61" s="275"/>
      <c r="J61" s="276"/>
      <c r="K61" s="276"/>
      <c r="L61" s="276"/>
      <c r="M61" s="276"/>
      <c r="N61" s="276"/>
      <c r="O61" s="276"/>
    </row>
    <row r="62" spans="1:15" ht="14.4" x14ac:dyDescent="0.3">
      <c r="A62"/>
      <c r="B62"/>
      <c r="C62"/>
      <c r="D62"/>
      <c r="E62"/>
      <c r="F62"/>
      <c r="G62"/>
      <c r="H62"/>
      <c r="I62" s="275"/>
      <c r="J62" s="276"/>
      <c r="K62" s="276"/>
      <c r="L62" s="276"/>
      <c r="M62" s="276"/>
      <c r="N62" s="276"/>
      <c r="O62" s="276"/>
    </row>
    <row r="63" spans="1:15" ht="14.4" x14ac:dyDescent="0.3">
      <c r="A63"/>
      <c r="B63"/>
      <c r="C63"/>
      <c r="D63"/>
      <c r="E63"/>
      <c r="F63"/>
      <c r="G63"/>
      <c r="H63"/>
      <c r="I63" s="275"/>
      <c r="J63" s="276"/>
      <c r="K63" s="276"/>
      <c r="L63" s="276"/>
      <c r="M63" s="276"/>
      <c r="N63" s="276"/>
      <c r="O63" s="276"/>
    </row>
    <row r="64" spans="1:15" ht="14.4" x14ac:dyDescent="0.3">
      <c r="A64"/>
      <c r="B64"/>
      <c r="C64"/>
      <c r="D64"/>
      <c r="E64"/>
      <c r="F64"/>
      <c r="G64"/>
      <c r="H64"/>
      <c r="I64" s="276"/>
      <c r="J64" s="276"/>
      <c r="K64" s="276"/>
      <c r="L64" s="276"/>
      <c r="M64" s="276"/>
      <c r="N64" s="276"/>
      <c r="O64" s="276"/>
    </row>
    <row r="65" spans="1:15" ht="14.4" x14ac:dyDescent="0.3">
      <c r="A65"/>
      <c r="B65"/>
      <c r="C65"/>
      <c r="D65"/>
      <c r="E65"/>
      <c r="F65"/>
      <c r="G65"/>
      <c r="H65"/>
      <c r="I65" s="276"/>
      <c r="J65" s="276"/>
      <c r="K65" s="276"/>
      <c r="L65" s="276"/>
      <c r="M65" s="276"/>
      <c r="N65" s="276"/>
      <c r="O65" s="276"/>
    </row>
    <row r="66" spans="1:15" ht="14.4" x14ac:dyDescent="0.3">
      <c r="A66"/>
      <c r="B66"/>
      <c r="C66"/>
      <c r="D66"/>
      <c r="E66"/>
      <c r="F66"/>
      <c r="G66"/>
      <c r="H66"/>
      <c r="I66" s="276"/>
      <c r="J66" s="276"/>
      <c r="K66" s="276"/>
      <c r="L66" s="276"/>
      <c r="M66" s="276"/>
      <c r="N66" s="276"/>
      <c r="O66" s="276"/>
    </row>
    <row r="67" spans="1:15" ht="14.4" x14ac:dyDescent="0.3">
      <c r="A67"/>
      <c r="B67"/>
      <c r="C67"/>
      <c r="D67"/>
      <c r="E67"/>
      <c r="F67"/>
      <c r="G67"/>
      <c r="H67"/>
      <c r="I67" s="276"/>
      <c r="J67" s="276"/>
      <c r="K67" s="276"/>
      <c r="L67" s="276"/>
      <c r="M67" s="276"/>
      <c r="N67" s="276"/>
      <c r="O67" s="276"/>
    </row>
    <row r="68" spans="1:15" ht="14.4" x14ac:dyDescent="0.3">
      <c r="A68"/>
      <c r="B68"/>
      <c r="C68"/>
      <c r="D68"/>
      <c r="E68"/>
      <c r="F68"/>
      <c r="G68"/>
      <c r="H68"/>
      <c r="I68" s="276"/>
      <c r="J68" s="276"/>
      <c r="K68" s="276"/>
      <c r="L68" s="276"/>
      <c r="M68" s="276"/>
      <c r="N68" s="276"/>
      <c r="O68" s="276"/>
    </row>
    <row r="69" spans="1:15" ht="14.4" x14ac:dyDescent="0.3">
      <c r="A69"/>
      <c r="B69"/>
      <c r="C69"/>
      <c r="D69"/>
      <c r="E69"/>
      <c r="F69"/>
      <c r="G69"/>
      <c r="H69"/>
      <c r="I69" s="276"/>
      <c r="J69" s="276"/>
      <c r="K69" s="276"/>
      <c r="L69" s="276"/>
      <c r="M69" s="276"/>
      <c r="N69" s="276"/>
      <c r="O69" s="276"/>
    </row>
    <row r="70" spans="1:15" ht="14.4" x14ac:dyDescent="0.3">
      <c r="A70"/>
      <c r="B70"/>
      <c r="C70"/>
      <c r="D70"/>
      <c r="E70"/>
      <c r="F70"/>
      <c r="G70"/>
      <c r="H70"/>
      <c r="I70" s="276"/>
      <c r="J70" s="276"/>
      <c r="K70" s="276"/>
      <c r="L70" s="276"/>
      <c r="M70" s="276"/>
      <c r="N70" s="276"/>
      <c r="O70" s="276"/>
    </row>
    <row r="71" spans="1:15" ht="14.4" x14ac:dyDescent="0.3">
      <c r="A71"/>
      <c r="B71"/>
      <c r="C71"/>
      <c r="D71"/>
      <c r="E71"/>
      <c r="F71"/>
      <c r="G71"/>
      <c r="H71"/>
      <c r="I71" s="276"/>
      <c r="J71" s="276"/>
      <c r="K71" s="276"/>
      <c r="L71" s="276"/>
      <c r="M71" s="276"/>
      <c r="N71" s="276"/>
      <c r="O71" s="276"/>
    </row>
    <row r="72" spans="1:15" ht="14.4" x14ac:dyDescent="0.3">
      <c r="A72"/>
      <c r="B72"/>
      <c r="C72"/>
      <c r="D72"/>
      <c r="E72"/>
      <c r="F72"/>
      <c r="G72"/>
      <c r="H72"/>
      <c r="I72" s="276"/>
      <c r="J72" s="276"/>
      <c r="K72" s="276"/>
      <c r="L72" s="276"/>
      <c r="M72" s="276"/>
      <c r="N72" s="276"/>
      <c r="O72" s="276"/>
    </row>
    <row r="73" spans="1:15" ht="14.4" x14ac:dyDescent="0.3">
      <c r="A73"/>
      <c r="B73"/>
      <c r="C73"/>
      <c r="D73"/>
      <c r="E73"/>
      <c r="F73"/>
      <c r="G73"/>
      <c r="H73"/>
      <c r="I73" s="276"/>
      <c r="J73" s="276"/>
      <c r="K73" s="276"/>
      <c r="L73" s="276"/>
      <c r="M73" s="276"/>
      <c r="N73" s="276"/>
      <c r="O73" s="276"/>
    </row>
    <row r="74" spans="1:15" ht="14.4" x14ac:dyDescent="0.3">
      <c r="A74"/>
      <c r="B74"/>
      <c r="C74"/>
      <c r="D74"/>
      <c r="E74"/>
      <c r="F74"/>
      <c r="G74"/>
      <c r="H74"/>
      <c r="I74" s="276"/>
      <c r="J74" s="276"/>
      <c r="K74" s="276"/>
      <c r="L74" s="276"/>
      <c r="M74" s="276"/>
      <c r="N74" s="276"/>
      <c r="O74" s="276"/>
    </row>
    <row r="75" spans="1:15" ht="14.4" x14ac:dyDescent="0.3">
      <c r="A75"/>
      <c r="B75"/>
      <c r="C75"/>
      <c r="D75"/>
      <c r="E75"/>
      <c r="F75"/>
      <c r="G75"/>
      <c r="H75"/>
      <c r="I75" s="276"/>
      <c r="J75" s="276"/>
      <c r="K75" s="276"/>
      <c r="L75" s="276"/>
      <c r="M75" s="276"/>
      <c r="N75" s="276"/>
      <c r="O75" s="276"/>
    </row>
    <row r="76" spans="1:15" ht="14.4" x14ac:dyDescent="0.3">
      <c r="A76"/>
      <c r="B76"/>
      <c r="C76"/>
      <c r="D76"/>
      <c r="E76"/>
      <c r="F76"/>
      <c r="G76"/>
      <c r="H76"/>
      <c r="I76" s="276"/>
      <c r="J76" s="276"/>
      <c r="K76" s="276"/>
      <c r="L76" s="276"/>
      <c r="M76" s="276"/>
      <c r="N76" s="276"/>
      <c r="O76" s="276"/>
    </row>
    <row r="77" spans="1:15" x14ac:dyDescent="0.25">
      <c r="A77" s="276"/>
      <c r="B77" s="276"/>
      <c r="C77" s="276"/>
      <c r="D77" s="278"/>
      <c r="E77" s="278"/>
      <c r="F77" s="276"/>
      <c r="G77" s="276"/>
      <c r="H77" s="276"/>
      <c r="I77" s="276"/>
      <c r="J77" s="276"/>
      <c r="K77" s="276"/>
      <c r="L77" s="276"/>
      <c r="M77" s="276"/>
      <c r="N77" s="276"/>
      <c r="O77" s="276"/>
    </row>
    <row r="78" spans="1:15" x14ac:dyDescent="0.25">
      <c r="A78" s="276"/>
      <c r="B78" s="276"/>
      <c r="C78" s="276"/>
      <c r="D78" s="278"/>
      <c r="E78" s="278"/>
      <c r="F78" s="276"/>
      <c r="G78" s="276"/>
      <c r="H78" s="276"/>
      <c r="I78" s="276"/>
      <c r="J78" s="276"/>
      <c r="K78" s="276"/>
      <c r="L78" s="276"/>
      <c r="M78" s="276"/>
      <c r="N78" s="276"/>
      <c r="O78" s="276"/>
    </row>
    <row r="79" spans="1:15" x14ac:dyDescent="0.25">
      <c r="A79" s="276"/>
      <c r="B79" s="276"/>
      <c r="C79" s="276"/>
      <c r="D79" s="278"/>
      <c r="E79" s="278"/>
      <c r="F79" s="276"/>
      <c r="G79" s="276"/>
      <c r="H79" s="276"/>
      <c r="I79" s="276"/>
      <c r="J79" s="276"/>
      <c r="K79" s="276"/>
      <c r="L79" s="276"/>
      <c r="M79" s="276"/>
      <c r="N79" s="276"/>
      <c r="O79" s="276"/>
    </row>
    <row r="80" spans="1:15" x14ac:dyDescent="0.25">
      <c r="A80" s="276"/>
      <c r="B80" s="276"/>
      <c r="C80" s="276"/>
      <c r="D80" s="278"/>
      <c r="E80" s="278"/>
      <c r="F80" s="276"/>
      <c r="G80" s="276"/>
      <c r="H80" s="276"/>
      <c r="I80" s="276"/>
      <c r="J80" s="276"/>
      <c r="K80" s="276"/>
      <c r="L80" s="276"/>
      <c r="M80" s="276"/>
      <c r="N80" s="276"/>
      <c r="O80" s="276"/>
    </row>
    <row r="81" spans="1:15" x14ac:dyDescent="0.25">
      <c r="A81" s="276"/>
      <c r="B81" s="276"/>
      <c r="C81" s="276"/>
      <c r="D81" s="278"/>
      <c r="E81" s="278"/>
      <c r="F81" s="276"/>
      <c r="G81" s="276"/>
      <c r="H81" s="276"/>
      <c r="I81" s="276"/>
      <c r="J81" s="276"/>
      <c r="K81" s="276"/>
      <c r="L81" s="276"/>
      <c r="M81" s="276"/>
      <c r="N81" s="276"/>
      <c r="O81" s="276"/>
    </row>
    <row r="82" spans="1:15" x14ac:dyDescent="0.25">
      <c r="A82" s="276"/>
      <c r="B82" s="276"/>
      <c r="C82" s="276"/>
      <c r="D82" s="278"/>
      <c r="E82" s="278"/>
      <c r="F82" s="276"/>
      <c r="G82" s="276"/>
      <c r="H82" s="276"/>
      <c r="I82" s="276"/>
      <c r="J82" s="276"/>
      <c r="K82" s="276"/>
      <c r="L82" s="276"/>
      <c r="M82" s="276"/>
      <c r="N82" s="276"/>
      <c r="O82" s="276"/>
    </row>
    <row r="83" spans="1:15" x14ac:dyDescent="0.25">
      <c r="A83" s="276"/>
      <c r="B83" s="276"/>
      <c r="C83" s="276"/>
      <c r="D83" s="278"/>
      <c r="E83" s="278"/>
      <c r="F83" s="276"/>
      <c r="G83" s="276"/>
      <c r="H83" s="276"/>
      <c r="I83" s="276"/>
      <c r="J83" s="276"/>
      <c r="K83" s="276"/>
      <c r="L83" s="276"/>
      <c r="M83" s="276"/>
      <c r="N83" s="276"/>
      <c r="O83" s="276"/>
    </row>
    <row r="84" spans="1:15" x14ac:dyDescent="0.25">
      <c r="A84" s="276"/>
      <c r="B84" s="276"/>
      <c r="C84" s="276"/>
      <c r="D84" s="278"/>
      <c r="E84" s="278"/>
      <c r="F84" s="276"/>
      <c r="G84" s="276"/>
      <c r="H84" s="276"/>
      <c r="I84" s="276"/>
      <c r="J84" s="276"/>
      <c r="K84" s="276"/>
      <c r="L84" s="276"/>
      <c r="M84" s="276"/>
      <c r="N84" s="276"/>
      <c r="O84" s="276"/>
    </row>
    <row r="85" spans="1:15" x14ac:dyDescent="0.25">
      <c r="A85" s="276"/>
      <c r="B85" s="276"/>
      <c r="C85" s="276"/>
      <c r="D85" s="278"/>
      <c r="E85" s="278"/>
      <c r="F85" s="276"/>
      <c r="G85" s="276"/>
      <c r="H85" s="276"/>
      <c r="I85" s="276"/>
      <c r="J85" s="276"/>
      <c r="K85" s="276"/>
      <c r="L85" s="276"/>
      <c r="M85" s="276"/>
      <c r="N85" s="276"/>
      <c r="O85" s="276"/>
    </row>
    <row r="86" spans="1:15" x14ac:dyDescent="0.25">
      <c r="A86" s="276"/>
      <c r="B86" s="276"/>
      <c r="C86" s="276"/>
      <c r="D86" s="278"/>
      <c r="E86" s="278"/>
      <c r="F86" s="276"/>
      <c r="G86" s="276"/>
      <c r="H86" s="276"/>
      <c r="I86" s="276"/>
      <c r="J86" s="276"/>
      <c r="K86" s="276"/>
      <c r="L86" s="276"/>
      <c r="M86" s="276"/>
      <c r="N86" s="276"/>
      <c r="O86" s="276"/>
    </row>
    <row r="87" spans="1:15" x14ac:dyDescent="0.25">
      <c r="A87" s="276"/>
      <c r="B87" s="276"/>
      <c r="C87" s="276"/>
      <c r="D87" s="278"/>
      <c r="E87" s="278"/>
      <c r="F87" s="276"/>
      <c r="G87" s="276"/>
      <c r="H87" s="276"/>
      <c r="I87" s="276"/>
      <c r="J87" s="276"/>
      <c r="K87" s="276"/>
      <c r="L87" s="276"/>
      <c r="M87" s="276"/>
      <c r="N87" s="276"/>
      <c r="O87" s="276"/>
    </row>
    <row r="88" spans="1:15" x14ac:dyDescent="0.25">
      <c r="A88" s="276"/>
      <c r="B88" s="276"/>
      <c r="C88" s="276"/>
      <c r="D88" s="278"/>
      <c r="E88" s="278"/>
      <c r="F88" s="276"/>
      <c r="G88" s="276"/>
      <c r="H88" s="276"/>
      <c r="I88" s="276"/>
      <c r="J88" s="276"/>
      <c r="K88" s="276"/>
      <c r="L88" s="276"/>
      <c r="M88" s="276"/>
      <c r="N88" s="276"/>
      <c r="O88" s="276"/>
    </row>
    <row r="89" spans="1:15" x14ac:dyDescent="0.25">
      <c r="A89" s="276"/>
      <c r="B89" s="276"/>
      <c r="C89" s="276"/>
      <c r="D89" s="278"/>
      <c r="E89" s="278"/>
      <c r="F89" s="276"/>
      <c r="G89" s="276"/>
      <c r="H89" s="276"/>
      <c r="I89" s="276"/>
      <c r="J89" s="276"/>
      <c r="K89" s="276"/>
      <c r="L89" s="276"/>
      <c r="M89" s="276"/>
      <c r="N89" s="276"/>
      <c r="O89" s="276"/>
    </row>
    <row r="90" spans="1:15" x14ac:dyDescent="0.25">
      <c r="A90" s="276"/>
      <c r="B90" s="276"/>
      <c r="C90" s="276"/>
      <c r="D90" s="278"/>
      <c r="E90" s="278"/>
      <c r="F90" s="276"/>
      <c r="G90" s="276"/>
      <c r="H90" s="276"/>
      <c r="I90" s="276"/>
      <c r="J90" s="276"/>
      <c r="K90" s="276"/>
      <c r="L90" s="276"/>
      <c r="M90" s="276"/>
      <c r="N90" s="276"/>
      <c r="O90" s="276"/>
    </row>
    <row r="91" spans="1:15" x14ac:dyDescent="0.25">
      <c r="A91" s="276"/>
      <c r="B91" s="276"/>
      <c r="C91" s="276"/>
      <c r="D91" s="278"/>
      <c r="E91" s="278"/>
      <c r="F91" s="276"/>
      <c r="G91" s="276"/>
      <c r="H91" s="276"/>
      <c r="I91" s="276"/>
      <c r="J91" s="276"/>
      <c r="K91" s="276"/>
      <c r="L91" s="276"/>
      <c r="M91" s="276"/>
      <c r="N91" s="276"/>
      <c r="O91" s="276"/>
    </row>
    <row r="92" spans="1:15" x14ac:dyDescent="0.25">
      <c r="A92" s="276"/>
      <c r="B92" s="276"/>
      <c r="C92" s="276"/>
      <c r="D92" s="278"/>
      <c r="E92" s="278"/>
      <c r="F92" s="276"/>
      <c r="G92" s="276"/>
      <c r="H92" s="276"/>
      <c r="I92" s="276"/>
      <c r="J92" s="276"/>
      <c r="K92" s="276"/>
      <c r="L92" s="276"/>
      <c r="M92" s="276"/>
      <c r="N92" s="276"/>
      <c r="O92" s="276"/>
    </row>
    <row r="93" spans="1:15" x14ac:dyDescent="0.25">
      <c r="A93" s="276"/>
      <c r="B93" s="276"/>
      <c r="C93" s="276"/>
      <c r="D93" s="278"/>
      <c r="E93" s="278"/>
      <c r="F93" s="276"/>
      <c r="G93" s="276"/>
      <c r="H93" s="276"/>
      <c r="I93" s="276"/>
      <c r="J93" s="276"/>
      <c r="K93" s="276"/>
      <c r="L93" s="276"/>
      <c r="M93" s="276"/>
      <c r="N93" s="276"/>
      <c r="O93" s="276"/>
    </row>
    <row r="94" spans="1:15" x14ac:dyDescent="0.25">
      <c r="A94" s="276"/>
      <c r="B94" s="276"/>
      <c r="C94" s="276"/>
      <c r="D94" s="278"/>
      <c r="E94" s="278"/>
      <c r="F94" s="276"/>
      <c r="G94" s="276"/>
      <c r="H94" s="276"/>
      <c r="I94" s="276"/>
      <c r="J94" s="276"/>
      <c r="K94" s="276"/>
      <c r="L94" s="276"/>
      <c r="M94" s="276"/>
      <c r="N94" s="276"/>
      <c r="O94" s="276"/>
    </row>
    <row r="95" spans="1:15" x14ac:dyDescent="0.25">
      <c r="A95" s="276"/>
      <c r="B95" s="276"/>
      <c r="C95" s="276"/>
      <c r="D95" s="278"/>
      <c r="E95" s="278"/>
      <c r="F95" s="276"/>
      <c r="G95" s="276"/>
      <c r="H95" s="276"/>
      <c r="I95" s="276"/>
      <c r="J95" s="276"/>
      <c r="K95" s="276"/>
      <c r="L95" s="276"/>
      <c r="M95" s="276"/>
      <c r="N95" s="276"/>
      <c r="O95" s="276"/>
    </row>
    <row r="96" spans="1:15" x14ac:dyDescent="0.25">
      <c r="A96" s="276"/>
      <c r="B96" s="276"/>
      <c r="C96" s="276"/>
      <c r="D96" s="278"/>
      <c r="E96" s="278"/>
      <c r="F96" s="276"/>
      <c r="G96" s="276"/>
      <c r="H96" s="276"/>
      <c r="I96" s="276"/>
      <c r="J96" s="276"/>
      <c r="K96" s="276"/>
      <c r="L96" s="276"/>
      <c r="M96" s="276"/>
      <c r="N96" s="276"/>
      <c r="O96" s="276"/>
    </row>
    <row r="97" spans="1:15" x14ac:dyDescent="0.25">
      <c r="A97" s="276"/>
      <c r="B97" s="276"/>
      <c r="C97" s="276"/>
      <c r="D97" s="278"/>
      <c r="E97" s="278"/>
      <c r="F97" s="276"/>
      <c r="G97" s="276"/>
      <c r="H97" s="276"/>
      <c r="I97" s="276"/>
      <c r="J97" s="276"/>
      <c r="K97" s="276"/>
      <c r="L97" s="276"/>
      <c r="M97" s="276"/>
      <c r="N97" s="276"/>
      <c r="O97" s="276"/>
    </row>
    <row r="98" spans="1:15" x14ac:dyDescent="0.25">
      <c r="A98" s="276"/>
      <c r="B98" s="276"/>
      <c r="C98" s="276"/>
      <c r="D98" s="278"/>
      <c r="E98" s="278"/>
      <c r="F98" s="276"/>
      <c r="G98" s="276"/>
      <c r="H98" s="276"/>
      <c r="I98" s="276"/>
      <c r="J98" s="276"/>
      <c r="K98" s="276"/>
      <c r="L98" s="276"/>
      <c r="M98" s="276"/>
      <c r="N98" s="276"/>
      <c r="O98" s="276"/>
    </row>
    <row r="99" spans="1:15" x14ac:dyDescent="0.25">
      <c r="A99" s="276"/>
      <c r="B99" s="276"/>
      <c r="C99" s="276"/>
      <c r="D99" s="278"/>
      <c r="E99" s="278"/>
      <c r="F99" s="276"/>
      <c r="G99" s="276"/>
      <c r="H99" s="276"/>
      <c r="I99" s="276"/>
      <c r="J99" s="276"/>
      <c r="K99" s="276"/>
      <c r="L99" s="276"/>
      <c r="M99" s="276"/>
      <c r="N99" s="276"/>
      <c r="O99" s="276"/>
    </row>
    <row r="100" spans="1:15" x14ac:dyDescent="0.25">
      <c r="A100" s="276"/>
      <c r="B100" s="276"/>
      <c r="C100" s="276"/>
      <c r="D100" s="278"/>
      <c r="E100" s="278"/>
      <c r="F100" s="276"/>
      <c r="G100" s="276"/>
      <c r="H100" s="276"/>
      <c r="I100" s="276"/>
      <c r="J100" s="276"/>
      <c r="K100" s="276"/>
      <c r="L100" s="276"/>
      <c r="M100" s="276"/>
      <c r="N100" s="276"/>
      <c r="O100" s="276"/>
    </row>
    <row r="101" spans="1:15" x14ac:dyDescent="0.25">
      <c r="A101" s="276"/>
      <c r="B101" s="276"/>
      <c r="C101" s="276"/>
      <c r="D101" s="278"/>
      <c r="E101" s="278"/>
      <c r="F101" s="276"/>
      <c r="G101" s="276"/>
      <c r="H101" s="276"/>
      <c r="I101" s="276"/>
      <c r="J101" s="276"/>
      <c r="K101" s="276"/>
      <c r="L101" s="276"/>
      <c r="M101" s="276"/>
      <c r="N101" s="276"/>
      <c r="O101" s="276"/>
    </row>
    <row r="102" spans="1:15" x14ac:dyDescent="0.25">
      <c r="A102" s="276"/>
      <c r="B102" s="276"/>
      <c r="C102" s="276"/>
      <c r="D102" s="278"/>
      <c r="E102" s="278"/>
      <c r="F102" s="276"/>
      <c r="G102" s="276"/>
      <c r="H102" s="276"/>
      <c r="I102" s="276"/>
      <c r="J102" s="276"/>
      <c r="K102" s="276"/>
      <c r="L102" s="276"/>
      <c r="M102" s="276"/>
      <c r="N102" s="276"/>
      <c r="O102" s="276"/>
    </row>
    <row r="103" spans="1:15" x14ac:dyDescent="0.25">
      <c r="A103" s="276"/>
      <c r="B103" s="276"/>
      <c r="C103" s="276"/>
      <c r="D103" s="278"/>
      <c r="E103" s="278"/>
      <c r="F103" s="276"/>
      <c r="G103" s="276"/>
      <c r="H103" s="276"/>
      <c r="I103" s="276"/>
      <c r="J103" s="276"/>
      <c r="K103" s="276"/>
      <c r="L103" s="276"/>
      <c r="M103" s="276"/>
      <c r="N103" s="276"/>
      <c r="O103" s="276"/>
    </row>
    <row r="104" spans="1:15" x14ac:dyDescent="0.25">
      <c r="A104" s="276"/>
      <c r="B104" s="276"/>
      <c r="C104" s="276"/>
      <c r="D104" s="278"/>
      <c r="E104" s="278"/>
      <c r="F104" s="276"/>
      <c r="G104" s="276"/>
      <c r="H104" s="276"/>
      <c r="I104" s="276"/>
      <c r="J104" s="276"/>
      <c r="K104" s="276"/>
      <c r="L104" s="276"/>
      <c r="M104" s="276"/>
      <c r="N104" s="276"/>
      <c r="O104" s="276"/>
    </row>
    <row r="105" spans="1:15" x14ac:dyDescent="0.25">
      <c r="A105" s="276"/>
      <c r="B105" s="276"/>
      <c r="C105" s="276"/>
      <c r="D105" s="278"/>
      <c r="E105" s="278"/>
      <c r="F105" s="276"/>
      <c r="G105" s="276"/>
      <c r="H105" s="276"/>
      <c r="I105" s="276"/>
      <c r="J105" s="276"/>
      <c r="K105" s="276"/>
      <c r="L105" s="276"/>
      <c r="M105" s="276"/>
      <c r="N105" s="276"/>
      <c r="O105" s="276"/>
    </row>
    <row r="106" spans="1:15" x14ac:dyDescent="0.25">
      <c r="A106" s="276"/>
      <c r="B106" s="276"/>
      <c r="C106" s="276"/>
      <c r="D106" s="278"/>
      <c r="E106" s="278"/>
      <c r="F106" s="276"/>
      <c r="G106" s="276"/>
      <c r="H106" s="276"/>
      <c r="I106" s="276"/>
      <c r="J106" s="276"/>
      <c r="K106" s="276"/>
      <c r="L106" s="276"/>
      <c r="M106" s="276"/>
      <c r="N106" s="276"/>
      <c r="O106" s="276"/>
    </row>
    <row r="107" spans="1:15" x14ac:dyDescent="0.25">
      <c r="A107" s="276"/>
      <c r="B107" s="276"/>
      <c r="C107" s="276"/>
      <c r="D107" s="278"/>
      <c r="E107" s="278"/>
      <c r="F107" s="276"/>
      <c r="G107" s="276"/>
      <c r="H107" s="276"/>
      <c r="I107" s="276"/>
      <c r="J107" s="276"/>
      <c r="K107" s="276"/>
      <c r="L107" s="276"/>
      <c r="M107" s="276"/>
      <c r="N107" s="276"/>
      <c r="O107" s="276"/>
    </row>
    <row r="108" spans="1:15" x14ac:dyDescent="0.25">
      <c r="A108" s="276"/>
      <c r="B108" s="276"/>
      <c r="C108" s="276"/>
      <c r="D108" s="278"/>
      <c r="E108" s="278"/>
      <c r="F108" s="276"/>
      <c r="G108" s="276"/>
      <c r="H108" s="276"/>
      <c r="I108" s="276"/>
      <c r="J108" s="276"/>
      <c r="K108" s="276"/>
      <c r="L108" s="276"/>
      <c r="M108" s="276"/>
      <c r="N108" s="276"/>
      <c r="O108" s="276"/>
    </row>
    <row r="109" spans="1:15" x14ac:dyDescent="0.25">
      <c r="A109" s="276"/>
      <c r="B109" s="276"/>
      <c r="C109" s="276"/>
      <c r="D109" s="278"/>
      <c r="E109" s="278"/>
      <c r="F109" s="276"/>
      <c r="G109" s="276"/>
      <c r="H109" s="276"/>
      <c r="I109" s="276"/>
      <c r="J109" s="276"/>
      <c r="K109" s="276"/>
      <c r="L109" s="276"/>
      <c r="M109" s="276"/>
      <c r="N109" s="276"/>
      <c r="O109" s="276"/>
    </row>
    <row r="110" spans="1:15" x14ac:dyDescent="0.25">
      <c r="A110" s="276"/>
      <c r="B110" s="276"/>
      <c r="C110" s="276"/>
      <c r="D110" s="278"/>
      <c r="E110" s="278"/>
      <c r="F110" s="276"/>
      <c r="G110" s="276"/>
      <c r="H110" s="276"/>
      <c r="I110" s="276"/>
      <c r="J110" s="276"/>
      <c r="K110" s="276"/>
      <c r="L110" s="276"/>
      <c r="M110" s="276"/>
      <c r="N110" s="276"/>
      <c r="O110" s="276"/>
    </row>
    <row r="111" spans="1:15" x14ac:dyDescent="0.25">
      <c r="A111" s="276"/>
      <c r="B111" s="276"/>
      <c r="C111" s="276"/>
      <c r="D111" s="278"/>
      <c r="E111" s="278"/>
      <c r="F111" s="276"/>
      <c r="G111" s="276"/>
      <c r="H111" s="276"/>
      <c r="I111" s="276"/>
      <c r="J111" s="276"/>
      <c r="K111" s="276"/>
      <c r="L111" s="276"/>
      <c r="M111" s="276"/>
      <c r="N111" s="276"/>
      <c r="O111" s="276"/>
    </row>
    <row r="112" spans="1:15" x14ac:dyDescent="0.25">
      <c r="A112" s="276"/>
      <c r="B112" s="276"/>
      <c r="C112" s="276"/>
      <c r="D112" s="278"/>
      <c r="E112" s="278"/>
      <c r="F112" s="276"/>
      <c r="G112" s="276"/>
      <c r="H112" s="276"/>
      <c r="I112" s="276"/>
      <c r="J112" s="276"/>
      <c r="K112" s="276"/>
      <c r="L112" s="276"/>
      <c r="M112" s="276"/>
      <c r="N112" s="276"/>
      <c r="O112" s="276"/>
    </row>
    <row r="113" spans="1:15" x14ac:dyDescent="0.25">
      <c r="A113" s="276"/>
      <c r="B113" s="276"/>
      <c r="C113" s="276"/>
      <c r="D113" s="278"/>
      <c r="E113" s="278"/>
      <c r="F113" s="276"/>
      <c r="G113" s="276"/>
      <c r="H113" s="276"/>
      <c r="I113" s="276"/>
      <c r="J113" s="276"/>
      <c r="K113" s="276"/>
      <c r="L113" s="276"/>
      <c r="M113" s="276"/>
      <c r="N113" s="276"/>
      <c r="O113" s="276"/>
    </row>
    <row r="114" spans="1:15" x14ac:dyDescent="0.25">
      <c r="A114" s="276"/>
      <c r="B114" s="276"/>
      <c r="C114" s="276"/>
      <c r="D114" s="278"/>
      <c r="E114" s="278"/>
      <c r="F114" s="276"/>
      <c r="G114" s="276"/>
      <c r="H114" s="276"/>
      <c r="I114" s="276"/>
      <c r="J114" s="276"/>
      <c r="K114" s="276"/>
      <c r="L114" s="276"/>
      <c r="M114" s="276"/>
      <c r="N114" s="276"/>
      <c r="O114" s="276"/>
    </row>
    <row r="115" spans="1:15" x14ac:dyDescent="0.25">
      <c r="A115" s="276"/>
      <c r="B115" s="276"/>
      <c r="C115" s="276"/>
      <c r="D115" s="278"/>
      <c r="E115" s="278"/>
      <c r="F115" s="276"/>
      <c r="G115" s="276"/>
      <c r="H115" s="276"/>
      <c r="I115" s="276"/>
      <c r="J115" s="276"/>
      <c r="K115" s="276"/>
      <c r="L115" s="276"/>
      <c r="M115" s="276"/>
      <c r="N115" s="276"/>
      <c r="O115" s="276"/>
    </row>
    <row r="116" spans="1:15" x14ac:dyDescent="0.25">
      <c r="A116" s="276"/>
      <c r="B116" s="276"/>
      <c r="C116" s="276"/>
      <c r="D116" s="278"/>
      <c r="E116" s="278"/>
      <c r="F116" s="276"/>
      <c r="G116" s="276"/>
      <c r="H116" s="276"/>
      <c r="I116" s="276"/>
      <c r="J116" s="276"/>
      <c r="K116" s="276"/>
      <c r="L116" s="276"/>
      <c r="M116" s="276"/>
      <c r="N116" s="276"/>
      <c r="O116" s="276"/>
    </row>
    <row r="117" spans="1:15" x14ac:dyDescent="0.25">
      <c r="A117" s="276"/>
      <c r="B117" s="276"/>
      <c r="C117" s="276"/>
      <c r="D117" s="278"/>
      <c r="E117" s="278"/>
      <c r="F117" s="276"/>
      <c r="G117" s="276"/>
      <c r="H117" s="276"/>
      <c r="I117" s="276"/>
      <c r="J117" s="276"/>
      <c r="K117" s="276"/>
      <c r="L117" s="276"/>
      <c r="M117" s="276"/>
      <c r="N117" s="276"/>
      <c r="O117" s="276"/>
    </row>
    <row r="118" spans="1:15" x14ac:dyDescent="0.25">
      <c r="A118" s="276"/>
      <c r="B118" s="276"/>
      <c r="C118" s="276"/>
      <c r="D118" s="278"/>
      <c r="E118" s="278"/>
      <c r="F118" s="276"/>
      <c r="G118" s="276"/>
      <c r="H118" s="276"/>
      <c r="I118" s="276"/>
      <c r="J118" s="276"/>
      <c r="K118" s="276"/>
      <c r="L118" s="276"/>
      <c r="M118" s="276"/>
      <c r="N118" s="276"/>
      <c r="O118" s="276"/>
    </row>
    <row r="119" spans="1:15" x14ac:dyDescent="0.25">
      <c r="A119" s="276"/>
      <c r="B119" s="276"/>
      <c r="C119" s="276"/>
      <c r="D119" s="278"/>
      <c r="E119" s="278"/>
      <c r="F119" s="276"/>
      <c r="G119" s="276"/>
      <c r="H119" s="276"/>
      <c r="I119" s="276"/>
      <c r="J119" s="276"/>
      <c r="K119" s="276"/>
      <c r="L119" s="276"/>
      <c r="M119" s="276"/>
      <c r="N119" s="276"/>
      <c r="O119" s="276"/>
    </row>
    <row r="120" spans="1:15" x14ac:dyDescent="0.25">
      <c r="A120" s="276"/>
      <c r="B120" s="276"/>
      <c r="C120" s="276"/>
      <c r="D120" s="278"/>
      <c r="E120" s="278"/>
      <c r="F120" s="276"/>
      <c r="G120" s="276"/>
      <c r="H120" s="276"/>
      <c r="I120" s="276"/>
      <c r="J120" s="276"/>
      <c r="K120" s="276"/>
      <c r="L120" s="276"/>
      <c r="M120" s="276"/>
      <c r="N120" s="276"/>
      <c r="O120" s="276"/>
    </row>
    <row r="121" spans="1:15" x14ac:dyDescent="0.25">
      <c r="A121" s="276"/>
      <c r="B121" s="276"/>
      <c r="C121" s="276"/>
      <c r="D121" s="278"/>
      <c r="E121" s="278"/>
      <c r="F121" s="276"/>
      <c r="G121" s="276"/>
      <c r="H121" s="276"/>
      <c r="I121" s="276"/>
      <c r="J121" s="276"/>
      <c r="K121" s="276"/>
      <c r="L121" s="276"/>
      <c r="M121" s="276"/>
      <c r="N121" s="276"/>
      <c r="O121" s="276"/>
    </row>
    <row r="122" spans="1:15" x14ac:dyDescent="0.25">
      <c r="A122" s="276"/>
      <c r="B122" s="276"/>
      <c r="C122" s="276"/>
      <c r="D122" s="278"/>
      <c r="E122" s="278"/>
      <c r="F122" s="276"/>
      <c r="G122" s="276"/>
      <c r="H122" s="276"/>
      <c r="I122" s="276"/>
      <c r="J122" s="276"/>
      <c r="K122" s="276"/>
      <c r="L122" s="276"/>
      <c r="M122" s="276"/>
      <c r="N122" s="276"/>
      <c r="O122" s="276"/>
    </row>
    <row r="123" spans="1:15" x14ac:dyDescent="0.25">
      <c r="A123" s="276"/>
      <c r="B123" s="276"/>
      <c r="C123" s="276"/>
      <c r="D123" s="278"/>
      <c r="E123" s="278"/>
      <c r="F123" s="276"/>
      <c r="G123" s="276"/>
      <c r="H123" s="276"/>
      <c r="I123" s="276"/>
      <c r="J123" s="276"/>
      <c r="K123" s="276"/>
      <c r="L123" s="276"/>
      <c r="M123" s="276"/>
      <c r="N123" s="276"/>
      <c r="O123" s="276"/>
    </row>
    <row r="124" spans="1:15" x14ac:dyDescent="0.25">
      <c r="A124" s="276"/>
      <c r="B124" s="276"/>
      <c r="C124" s="276"/>
      <c r="D124" s="278"/>
      <c r="E124" s="278"/>
      <c r="F124" s="276"/>
      <c r="G124" s="276"/>
      <c r="H124" s="276"/>
      <c r="I124" s="276"/>
      <c r="J124" s="276"/>
      <c r="K124" s="276"/>
      <c r="L124" s="276"/>
      <c r="M124" s="276"/>
      <c r="N124" s="276"/>
      <c r="O124" s="276"/>
    </row>
    <row r="125" spans="1:15" x14ac:dyDescent="0.25">
      <c r="A125" s="276"/>
      <c r="B125" s="276"/>
      <c r="C125" s="276"/>
      <c r="D125" s="278"/>
      <c r="E125" s="278"/>
      <c r="F125" s="276"/>
      <c r="G125" s="276"/>
      <c r="H125" s="276"/>
      <c r="I125" s="276"/>
      <c r="J125" s="276"/>
      <c r="K125" s="276"/>
      <c r="L125" s="276"/>
      <c r="M125" s="276"/>
      <c r="N125" s="276"/>
      <c r="O125" s="276"/>
    </row>
    <row r="126" spans="1:15" x14ac:dyDescent="0.25">
      <c r="A126" s="276"/>
      <c r="B126" s="276"/>
      <c r="C126" s="276"/>
      <c r="D126" s="278"/>
      <c r="E126" s="278"/>
      <c r="F126" s="276"/>
      <c r="G126" s="276"/>
      <c r="H126" s="276"/>
      <c r="I126" s="276"/>
      <c r="J126" s="276"/>
      <c r="K126" s="276"/>
      <c r="L126" s="276"/>
      <c r="M126" s="276"/>
      <c r="N126" s="276"/>
      <c r="O126" s="276"/>
    </row>
    <row r="127" spans="1:15" x14ac:dyDescent="0.25">
      <c r="A127" s="276"/>
      <c r="B127" s="276"/>
      <c r="C127" s="276"/>
      <c r="D127" s="278"/>
      <c r="E127" s="278"/>
      <c r="F127" s="276"/>
      <c r="G127" s="276"/>
      <c r="H127" s="276"/>
      <c r="I127" s="276"/>
      <c r="J127" s="276"/>
      <c r="K127" s="276"/>
      <c r="L127" s="276"/>
      <c r="M127" s="276"/>
      <c r="N127" s="276"/>
      <c r="O127" s="276"/>
    </row>
    <row r="128" spans="1:15" x14ac:dyDescent="0.25">
      <c r="A128" s="276"/>
      <c r="B128" s="276"/>
      <c r="C128" s="276"/>
      <c r="D128" s="278"/>
      <c r="E128" s="278"/>
      <c r="F128" s="276"/>
      <c r="G128" s="276"/>
      <c r="H128" s="276"/>
      <c r="I128" s="276"/>
      <c r="J128" s="276"/>
      <c r="K128" s="276"/>
      <c r="L128" s="276"/>
      <c r="M128" s="276"/>
      <c r="N128" s="276"/>
      <c r="O128" s="276"/>
    </row>
    <row r="129" spans="1:15" x14ac:dyDescent="0.25">
      <c r="A129" s="276"/>
      <c r="B129" s="276"/>
      <c r="C129" s="276"/>
      <c r="D129" s="278"/>
      <c r="E129" s="278"/>
      <c r="F129" s="276"/>
      <c r="G129" s="276"/>
      <c r="H129" s="276"/>
      <c r="I129" s="276"/>
      <c r="J129" s="276"/>
      <c r="K129" s="276"/>
      <c r="L129" s="276"/>
      <c r="M129" s="276"/>
      <c r="N129" s="276"/>
      <c r="O129" s="276"/>
    </row>
    <row r="130" spans="1:15" x14ac:dyDescent="0.25">
      <c r="A130" s="276"/>
      <c r="B130" s="276"/>
      <c r="C130" s="276"/>
      <c r="D130" s="278"/>
      <c r="E130" s="278"/>
      <c r="F130" s="276"/>
      <c r="G130" s="276"/>
      <c r="H130" s="276"/>
      <c r="I130" s="276"/>
      <c r="J130" s="276"/>
      <c r="K130" s="276"/>
      <c r="L130" s="276"/>
      <c r="M130" s="276"/>
      <c r="N130" s="276"/>
      <c r="O130" s="276"/>
    </row>
    <row r="131" spans="1:15" x14ac:dyDescent="0.25">
      <c r="A131" s="276"/>
      <c r="B131" s="276"/>
      <c r="C131" s="276"/>
      <c r="D131" s="278"/>
      <c r="E131" s="278"/>
      <c r="F131" s="276"/>
      <c r="G131" s="276"/>
      <c r="H131" s="276"/>
      <c r="I131" s="276"/>
      <c r="J131" s="276"/>
      <c r="K131" s="276"/>
      <c r="L131" s="276"/>
      <c r="M131" s="276"/>
      <c r="N131" s="276"/>
      <c r="O131" s="276"/>
    </row>
    <row r="132" spans="1:15" x14ac:dyDescent="0.25">
      <c r="A132" s="276"/>
      <c r="B132" s="276"/>
      <c r="C132" s="276"/>
      <c r="D132" s="278"/>
      <c r="E132" s="278"/>
      <c r="F132" s="276"/>
      <c r="G132" s="276"/>
      <c r="H132" s="276"/>
      <c r="I132" s="276"/>
      <c r="J132" s="276"/>
      <c r="K132" s="276"/>
      <c r="L132" s="276"/>
      <c r="M132" s="276"/>
      <c r="N132" s="276"/>
      <c r="O132" s="276"/>
    </row>
    <row r="133" spans="1:15" x14ac:dyDescent="0.25">
      <c r="A133" s="276"/>
      <c r="B133" s="276"/>
      <c r="C133" s="276"/>
      <c r="D133" s="278"/>
      <c r="E133" s="278"/>
      <c r="F133" s="276"/>
      <c r="G133" s="276"/>
      <c r="H133" s="276"/>
      <c r="I133" s="276"/>
      <c r="J133" s="276"/>
      <c r="K133" s="276"/>
      <c r="L133" s="276"/>
      <c r="M133" s="276"/>
      <c r="N133" s="276"/>
      <c r="O133" s="276"/>
    </row>
    <row r="134" spans="1:15" x14ac:dyDescent="0.25">
      <c r="A134" s="276"/>
      <c r="B134" s="276"/>
      <c r="C134" s="276"/>
      <c r="D134" s="278"/>
      <c r="E134" s="278"/>
      <c r="F134" s="276"/>
      <c r="G134" s="276"/>
      <c r="H134" s="276"/>
      <c r="I134" s="276"/>
      <c r="J134" s="276"/>
      <c r="K134" s="276"/>
      <c r="L134" s="276"/>
      <c r="M134" s="276"/>
      <c r="N134" s="276"/>
      <c r="O134" s="276"/>
    </row>
    <row r="135" spans="1:15" x14ac:dyDescent="0.25">
      <c r="A135" s="276"/>
      <c r="B135" s="276"/>
      <c r="C135" s="276"/>
      <c r="D135" s="278"/>
      <c r="E135" s="278"/>
      <c r="F135" s="276"/>
      <c r="G135" s="276"/>
      <c r="H135" s="276"/>
      <c r="I135" s="276"/>
      <c r="J135" s="276"/>
      <c r="K135" s="276"/>
      <c r="L135" s="276"/>
      <c r="M135" s="276"/>
      <c r="N135" s="276"/>
      <c r="O135" s="276"/>
    </row>
    <row r="136" spans="1:15" x14ac:dyDescent="0.25">
      <c r="A136" s="276"/>
      <c r="B136" s="276"/>
      <c r="C136" s="276"/>
      <c r="D136" s="278"/>
      <c r="E136" s="278"/>
      <c r="F136" s="276"/>
      <c r="G136" s="276"/>
      <c r="H136" s="276"/>
      <c r="I136" s="276"/>
      <c r="J136" s="276"/>
      <c r="K136" s="276"/>
      <c r="L136" s="276"/>
      <c r="M136" s="276"/>
      <c r="N136" s="276"/>
      <c r="O136" s="276"/>
    </row>
    <row r="137" spans="1:15" x14ac:dyDescent="0.25">
      <c r="A137" s="276"/>
      <c r="B137" s="276"/>
      <c r="C137" s="276"/>
      <c r="D137" s="278"/>
      <c r="E137" s="278"/>
      <c r="F137" s="276"/>
      <c r="G137" s="276"/>
      <c r="H137" s="276"/>
      <c r="I137" s="276"/>
      <c r="J137" s="276"/>
      <c r="K137" s="276"/>
      <c r="L137" s="276"/>
      <c r="M137" s="276"/>
      <c r="N137" s="276"/>
      <c r="O137" s="276"/>
    </row>
    <row r="138" spans="1:15" x14ac:dyDescent="0.25">
      <c r="A138" s="276"/>
      <c r="B138" s="276"/>
      <c r="C138" s="276"/>
      <c r="D138" s="278"/>
      <c r="E138" s="278"/>
      <c r="F138" s="276"/>
      <c r="G138" s="276"/>
      <c r="H138" s="276"/>
      <c r="I138" s="276"/>
      <c r="J138" s="276"/>
      <c r="K138" s="276"/>
      <c r="L138" s="276"/>
      <c r="M138" s="276"/>
      <c r="N138" s="276"/>
      <c r="O138" s="276"/>
    </row>
    <row r="139" spans="1:15" x14ac:dyDescent="0.25">
      <c r="A139" s="276"/>
      <c r="B139" s="276"/>
      <c r="C139" s="276"/>
      <c r="D139" s="278"/>
      <c r="E139" s="278"/>
      <c r="F139" s="276"/>
      <c r="G139" s="276"/>
      <c r="H139" s="276"/>
      <c r="I139" s="276"/>
      <c r="J139" s="276"/>
      <c r="K139" s="276"/>
      <c r="L139" s="276"/>
      <c r="M139" s="276"/>
      <c r="N139" s="276"/>
      <c r="O139" s="276"/>
    </row>
    <row r="140" spans="1:15" x14ac:dyDescent="0.25">
      <c r="A140" s="276"/>
      <c r="B140" s="276"/>
      <c r="C140" s="276"/>
      <c r="D140" s="278"/>
      <c r="E140" s="278"/>
      <c r="F140" s="276"/>
      <c r="G140" s="276"/>
      <c r="H140" s="276"/>
      <c r="I140" s="276"/>
      <c r="J140" s="276"/>
      <c r="K140" s="276"/>
      <c r="L140" s="276"/>
      <c r="M140" s="276"/>
      <c r="N140" s="276"/>
      <c r="O140" s="276"/>
    </row>
    <row r="141" spans="1:15" x14ac:dyDescent="0.25">
      <c r="A141" s="276"/>
      <c r="B141" s="276"/>
      <c r="C141" s="276"/>
      <c r="D141" s="278"/>
      <c r="E141" s="278"/>
      <c r="F141" s="276"/>
      <c r="G141" s="276"/>
      <c r="H141" s="276"/>
      <c r="I141" s="276"/>
      <c r="J141" s="276"/>
      <c r="K141" s="276"/>
      <c r="L141" s="276"/>
      <c r="M141" s="276"/>
      <c r="N141" s="276"/>
      <c r="O141" s="276"/>
    </row>
    <row r="142" spans="1:15" x14ac:dyDescent="0.25">
      <c r="A142" s="276"/>
      <c r="B142" s="276"/>
      <c r="C142" s="276"/>
      <c r="D142" s="278"/>
      <c r="E142" s="278"/>
      <c r="F142" s="276"/>
      <c r="G142" s="276"/>
      <c r="H142" s="276"/>
      <c r="I142" s="276"/>
      <c r="J142" s="276"/>
      <c r="K142" s="276"/>
      <c r="L142" s="276"/>
      <c r="M142" s="276"/>
      <c r="N142" s="276"/>
      <c r="O142" s="276"/>
    </row>
    <row r="143" spans="1:15" x14ac:dyDescent="0.25">
      <c r="A143" s="276"/>
      <c r="B143" s="276"/>
      <c r="C143" s="276"/>
      <c r="D143" s="278"/>
      <c r="E143" s="278"/>
      <c r="F143" s="276"/>
      <c r="G143" s="276"/>
      <c r="H143" s="276"/>
      <c r="I143" s="276"/>
      <c r="J143" s="276"/>
      <c r="K143" s="276"/>
      <c r="L143" s="276"/>
      <c r="M143" s="276"/>
      <c r="N143" s="276"/>
      <c r="O143" s="276"/>
    </row>
    <row r="144" spans="1:15" x14ac:dyDescent="0.25">
      <c r="A144" s="276"/>
      <c r="B144" s="276"/>
      <c r="C144" s="276"/>
      <c r="D144" s="278"/>
      <c r="E144" s="278"/>
      <c r="F144" s="276"/>
      <c r="G144" s="276"/>
      <c r="H144" s="276"/>
      <c r="I144" s="276"/>
      <c r="J144" s="276"/>
      <c r="K144" s="276"/>
      <c r="L144" s="276"/>
      <c r="M144" s="276"/>
      <c r="N144" s="276"/>
      <c r="O144" s="276"/>
    </row>
    <row r="145" spans="1:15" x14ac:dyDescent="0.25">
      <c r="A145" s="276"/>
      <c r="B145" s="276"/>
      <c r="C145" s="276"/>
      <c r="D145" s="278"/>
      <c r="E145" s="278"/>
      <c r="F145" s="276"/>
      <c r="G145" s="276"/>
      <c r="H145" s="276"/>
      <c r="I145" s="276"/>
      <c r="J145" s="276"/>
      <c r="K145" s="276"/>
      <c r="L145" s="276"/>
      <c r="M145" s="276"/>
      <c r="N145" s="276"/>
      <c r="O145" s="276"/>
    </row>
    <row r="146" spans="1:15" x14ac:dyDescent="0.25">
      <c r="A146" s="276"/>
      <c r="B146" s="276"/>
      <c r="C146" s="276"/>
      <c r="D146" s="278"/>
      <c r="E146" s="278"/>
      <c r="F146" s="276"/>
      <c r="G146" s="276"/>
      <c r="H146" s="276"/>
      <c r="I146" s="276"/>
      <c r="J146" s="276"/>
      <c r="K146" s="276"/>
      <c r="L146" s="276"/>
      <c r="M146" s="276"/>
      <c r="N146" s="276"/>
      <c r="O146" s="276"/>
    </row>
    <row r="147" spans="1:15" x14ac:dyDescent="0.25">
      <c r="A147" s="276"/>
      <c r="B147" s="276"/>
      <c r="C147" s="276"/>
      <c r="D147" s="278"/>
      <c r="E147" s="278"/>
      <c r="F147" s="276"/>
      <c r="G147" s="276"/>
      <c r="H147" s="276"/>
      <c r="I147" s="276"/>
      <c r="J147" s="276"/>
      <c r="K147" s="276"/>
      <c r="L147" s="276"/>
      <c r="M147" s="276"/>
      <c r="N147" s="276"/>
      <c r="O147" s="276"/>
    </row>
    <row r="148" spans="1:15" x14ac:dyDescent="0.25">
      <c r="A148" s="276"/>
      <c r="B148" s="276"/>
      <c r="C148" s="276"/>
      <c r="D148" s="278"/>
      <c r="E148" s="278"/>
      <c r="F148" s="276"/>
      <c r="G148" s="276"/>
      <c r="H148" s="276"/>
      <c r="I148" s="276"/>
      <c r="J148" s="276"/>
      <c r="K148" s="276"/>
      <c r="L148" s="276"/>
      <c r="M148" s="276"/>
      <c r="N148" s="276"/>
      <c r="O148" s="276"/>
    </row>
    <row r="149" spans="1:15" x14ac:dyDescent="0.25">
      <c r="A149" s="276"/>
      <c r="B149" s="276"/>
      <c r="C149" s="276"/>
      <c r="D149" s="278"/>
      <c r="E149" s="278"/>
      <c r="F149" s="276"/>
      <c r="G149" s="276"/>
      <c r="H149" s="276"/>
      <c r="I149" s="276"/>
      <c r="J149" s="276"/>
      <c r="K149" s="276"/>
      <c r="L149" s="276"/>
      <c r="M149" s="276"/>
      <c r="N149" s="276"/>
      <c r="O149" s="276"/>
    </row>
    <row r="150" spans="1:15" x14ac:dyDescent="0.25">
      <c r="A150" s="276"/>
      <c r="B150" s="276"/>
      <c r="C150" s="276"/>
      <c r="D150" s="278"/>
      <c r="E150" s="278"/>
      <c r="F150" s="276"/>
      <c r="G150" s="276"/>
      <c r="H150" s="276"/>
      <c r="I150" s="276"/>
      <c r="J150" s="276"/>
      <c r="K150" s="276"/>
      <c r="L150" s="276"/>
      <c r="M150" s="276"/>
      <c r="N150" s="276"/>
      <c r="O150" s="276"/>
    </row>
    <row r="151" spans="1:15" x14ac:dyDescent="0.25">
      <c r="A151" s="276"/>
      <c r="B151" s="276"/>
      <c r="C151" s="276"/>
      <c r="D151" s="278"/>
      <c r="E151" s="278"/>
      <c r="F151" s="276"/>
      <c r="G151" s="276"/>
      <c r="H151" s="276"/>
      <c r="I151" s="276"/>
      <c r="J151" s="276"/>
      <c r="K151" s="276"/>
      <c r="L151" s="276"/>
      <c r="M151" s="276"/>
      <c r="N151" s="276"/>
      <c r="O151" s="276"/>
    </row>
    <row r="152" spans="1:15" x14ac:dyDescent="0.25">
      <c r="A152" s="276"/>
      <c r="B152" s="276"/>
      <c r="C152" s="276"/>
      <c r="D152" s="278"/>
      <c r="E152" s="278"/>
      <c r="F152" s="276"/>
      <c r="G152" s="276"/>
      <c r="H152" s="276"/>
      <c r="I152" s="276"/>
      <c r="J152" s="276"/>
      <c r="K152" s="276"/>
      <c r="L152" s="276"/>
      <c r="M152" s="276"/>
      <c r="N152" s="276"/>
      <c r="O152" s="276"/>
    </row>
    <row r="153" spans="1:15" x14ac:dyDescent="0.25">
      <c r="A153" s="276"/>
      <c r="B153" s="276"/>
      <c r="C153" s="276"/>
      <c r="D153" s="278"/>
      <c r="E153" s="278"/>
      <c r="F153" s="276"/>
      <c r="G153" s="276"/>
      <c r="H153" s="276"/>
      <c r="I153" s="276"/>
      <c r="J153" s="276"/>
      <c r="K153" s="276"/>
      <c r="L153" s="276"/>
      <c r="M153" s="276"/>
      <c r="N153" s="276"/>
      <c r="O153" s="276"/>
    </row>
    <row r="154" spans="1:15" x14ac:dyDescent="0.25">
      <c r="A154" s="276"/>
      <c r="B154" s="276"/>
      <c r="C154" s="276"/>
      <c r="D154" s="278"/>
      <c r="E154" s="278"/>
      <c r="F154" s="276"/>
      <c r="G154" s="276"/>
      <c r="H154" s="276"/>
      <c r="I154" s="276"/>
      <c r="J154" s="276"/>
      <c r="K154" s="276"/>
      <c r="L154" s="276"/>
      <c r="M154" s="276"/>
      <c r="N154" s="276"/>
      <c r="O154" s="276"/>
    </row>
    <row r="155" spans="1:15" x14ac:dyDescent="0.25">
      <c r="A155" s="276"/>
      <c r="B155" s="276"/>
      <c r="C155" s="276"/>
      <c r="D155" s="278"/>
      <c r="E155" s="278"/>
      <c r="F155" s="276"/>
      <c r="G155" s="276"/>
      <c r="H155" s="276"/>
      <c r="I155" s="276"/>
      <c r="J155" s="276"/>
      <c r="K155" s="276"/>
      <c r="L155" s="276"/>
      <c r="M155" s="276"/>
      <c r="N155" s="276"/>
      <c r="O155" s="276"/>
    </row>
    <row r="156" spans="1:15" x14ac:dyDescent="0.25">
      <c r="A156" s="276"/>
      <c r="B156" s="276"/>
      <c r="C156" s="276"/>
      <c r="D156" s="278"/>
      <c r="E156" s="278"/>
      <c r="F156" s="276"/>
      <c r="G156" s="276"/>
      <c r="H156" s="276"/>
      <c r="I156" s="276"/>
      <c r="J156" s="276"/>
      <c r="K156" s="276"/>
      <c r="L156" s="276"/>
      <c r="M156" s="276"/>
      <c r="N156" s="276"/>
      <c r="O156" s="276"/>
    </row>
    <row r="157" spans="1:15" x14ac:dyDescent="0.25">
      <c r="A157" s="276"/>
      <c r="B157" s="276"/>
      <c r="C157" s="276"/>
      <c r="D157" s="278"/>
      <c r="E157" s="278"/>
      <c r="F157" s="276"/>
      <c r="G157" s="276"/>
      <c r="H157" s="276"/>
      <c r="I157" s="276"/>
      <c r="J157" s="276"/>
      <c r="K157" s="276"/>
      <c r="L157" s="276"/>
      <c r="M157" s="276"/>
      <c r="N157" s="276"/>
      <c r="O157" s="276"/>
    </row>
    <row r="158" spans="1:15" x14ac:dyDescent="0.25">
      <c r="A158" s="276"/>
      <c r="B158" s="276"/>
      <c r="C158" s="276"/>
      <c r="D158" s="278"/>
      <c r="E158" s="278"/>
      <c r="F158" s="276"/>
      <c r="G158" s="276"/>
      <c r="H158" s="276"/>
      <c r="I158" s="276"/>
      <c r="J158" s="276"/>
      <c r="K158" s="276"/>
      <c r="L158" s="276"/>
      <c r="M158" s="276"/>
      <c r="N158" s="276"/>
      <c r="O158" s="276"/>
    </row>
    <row r="159" spans="1:15" x14ac:dyDescent="0.25">
      <c r="A159" s="276"/>
      <c r="B159" s="276"/>
      <c r="C159" s="276"/>
      <c r="D159" s="278"/>
      <c r="E159" s="278"/>
      <c r="F159" s="276"/>
      <c r="G159" s="276"/>
      <c r="H159" s="276"/>
      <c r="I159" s="276"/>
      <c r="J159" s="276"/>
      <c r="K159" s="276"/>
      <c r="L159" s="276"/>
      <c r="M159" s="276"/>
      <c r="N159" s="276"/>
      <c r="O159" s="276"/>
    </row>
    <row r="160" spans="1:15" x14ac:dyDescent="0.25">
      <c r="A160" s="276"/>
      <c r="B160" s="276"/>
      <c r="C160" s="276"/>
      <c r="D160" s="278"/>
      <c r="E160" s="278"/>
      <c r="F160" s="276"/>
      <c r="G160" s="276"/>
      <c r="H160" s="276"/>
      <c r="I160" s="276"/>
      <c r="J160" s="276"/>
      <c r="K160" s="276"/>
      <c r="L160" s="276"/>
      <c r="M160" s="276"/>
      <c r="N160" s="276"/>
      <c r="O160" s="276"/>
    </row>
    <row r="161" spans="1:15" x14ac:dyDescent="0.25">
      <c r="A161" s="276"/>
      <c r="B161" s="276"/>
      <c r="C161" s="276"/>
      <c r="D161" s="278"/>
      <c r="E161" s="278"/>
      <c r="F161" s="276"/>
      <c r="G161" s="276"/>
      <c r="H161" s="276"/>
      <c r="I161" s="276"/>
      <c r="J161" s="276"/>
      <c r="K161" s="276"/>
      <c r="L161" s="276"/>
      <c r="M161" s="276"/>
      <c r="N161" s="276"/>
      <c r="O161" s="276"/>
    </row>
    <row r="162" spans="1:15" x14ac:dyDescent="0.25">
      <c r="A162" s="276"/>
      <c r="B162" s="276"/>
      <c r="C162" s="276"/>
      <c r="D162" s="278"/>
      <c r="E162" s="278"/>
      <c r="F162" s="276"/>
      <c r="G162" s="276"/>
      <c r="H162" s="276"/>
      <c r="I162" s="276"/>
      <c r="J162" s="276"/>
      <c r="K162" s="276"/>
      <c r="L162" s="276"/>
      <c r="M162" s="276"/>
      <c r="N162" s="276"/>
      <c r="O162" s="276"/>
    </row>
    <row r="163" spans="1:15" x14ac:dyDescent="0.25">
      <c r="A163" s="276"/>
      <c r="B163" s="276"/>
      <c r="C163" s="276"/>
      <c r="D163" s="278"/>
      <c r="E163" s="278"/>
      <c r="F163" s="276"/>
      <c r="G163" s="276"/>
      <c r="H163" s="276"/>
      <c r="I163" s="276"/>
      <c r="J163" s="276"/>
      <c r="K163" s="276"/>
      <c r="L163" s="276"/>
      <c r="M163" s="276"/>
      <c r="N163" s="276"/>
      <c r="O163" s="276"/>
    </row>
    <row r="164" spans="1:15" x14ac:dyDescent="0.25">
      <c r="A164" s="276"/>
      <c r="B164" s="276"/>
      <c r="C164" s="276"/>
      <c r="D164" s="278"/>
      <c r="E164" s="278"/>
      <c r="F164" s="276"/>
      <c r="G164" s="276"/>
      <c r="H164" s="276"/>
      <c r="I164" s="276"/>
      <c r="J164" s="276"/>
      <c r="K164" s="276"/>
      <c r="L164" s="276"/>
      <c r="M164" s="276"/>
      <c r="N164" s="276"/>
      <c r="O164" s="276"/>
    </row>
    <row r="165" spans="1:15" x14ac:dyDescent="0.25">
      <c r="A165" s="276"/>
      <c r="B165" s="276"/>
      <c r="C165" s="276"/>
      <c r="D165" s="278"/>
      <c r="E165" s="278"/>
      <c r="F165" s="276"/>
      <c r="G165" s="276"/>
      <c r="H165" s="276"/>
      <c r="I165" s="276"/>
      <c r="J165" s="276"/>
      <c r="K165" s="276"/>
      <c r="L165" s="276"/>
      <c r="M165" s="276"/>
      <c r="N165" s="276"/>
      <c r="O165" s="276"/>
    </row>
    <row r="166" spans="1:15" x14ac:dyDescent="0.25">
      <c r="A166" s="276"/>
      <c r="B166" s="276"/>
      <c r="C166" s="276"/>
      <c r="D166" s="278"/>
      <c r="E166" s="278"/>
      <c r="F166" s="276"/>
      <c r="G166" s="276"/>
      <c r="H166" s="276"/>
      <c r="I166" s="276"/>
      <c r="J166" s="276"/>
      <c r="K166" s="276"/>
      <c r="L166" s="276"/>
      <c r="M166" s="276"/>
      <c r="N166" s="276"/>
      <c r="O166" s="276"/>
    </row>
    <row r="167" spans="1:15" x14ac:dyDescent="0.25">
      <c r="A167" s="276"/>
      <c r="B167" s="276"/>
      <c r="C167" s="276"/>
      <c r="D167" s="278"/>
      <c r="E167" s="278"/>
      <c r="F167" s="276"/>
      <c r="G167" s="276"/>
      <c r="H167" s="276"/>
      <c r="I167" s="276"/>
      <c r="J167" s="276"/>
      <c r="K167" s="276"/>
      <c r="L167" s="276"/>
      <c r="M167" s="276"/>
      <c r="N167" s="276"/>
      <c r="O167" s="276"/>
    </row>
    <row r="168" spans="1:15" x14ac:dyDescent="0.25">
      <c r="A168" s="276"/>
      <c r="B168" s="276"/>
      <c r="C168" s="276"/>
      <c r="D168" s="278"/>
      <c r="E168" s="278"/>
      <c r="F168" s="276"/>
      <c r="G168" s="276"/>
      <c r="H168" s="276"/>
      <c r="I168" s="276"/>
      <c r="J168" s="276"/>
      <c r="K168" s="276"/>
      <c r="L168" s="276"/>
      <c r="M168" s="276"/>
      <c r="N168" s="276"/>
      <c r="O168" s="276"/>
    </row>
    <row r="169" spans="1:15" x14ac:dyDescent="0.25">
      <c r="A169" s="276"/>
      <c r="B169" s="276"/>
      <c r="C169" s="276"/>
      <c r="D169" s="278"/>
      <c r="E169" s="278"/>
      <c r="F169" s="276"/>
      <c r="G169" s="276"/>
      <c r="H169" s="276"/>
      <c r="I169" s="276"/>
      <c r="J169" s="276"/>
      <c r="K169" s="276"/>
      <c r="L169" s="276"/>
      <c r="M169" s="276"/>
      <c r="N169" s="276"/>
      <c r="O169" s="276"/>
    </row>
    <row r="170" spans="1:15" x14ac:dyDescent="0.25">
      <c r="A170" s="276"/>
      <c r="B170" s="276"/>
      <c r="C170" s="276"/>
      <c r="D170" s="278"/>
      <c r="E170" s="278"/>
      <c r="F170" s="276"/>
      <c r="G170" s="276"/>
      <c r="H170" s="276"/>
      <c r="I170" s="276"/>
      <c r="J170" s="276"/>
      <c r="K170" s="276"/>
      <c r="L170" s="276"/>
      <c r="M170" s="276"/>
      <c r="N170" s="276"/>
      <c r="O170" s="276"/>
    </row>
    <row r="171" spans="1:15" x14ac:dyDescent="0.25">
      <c r="A171" s="276"/>
      <c r="B171" s="276"/>
      <c r="C171" s="276"/>
      <c r="D171" s="278"/>
      <c r="E171" s="278"/>
      <c r="F171" s="276"/>
      <c r="G171" s="276"/>
      <c r="H171" s="276"/>
      <c r="I171" s="276"/>
      <c r="J171" s="276"/>
      <c r="K171" s="276"/>
      <c r="L171" s="276"/>
      <c r="M171" s="276"/>
      <c r="N171" s="276"/>
      <c r="O171" s="276"/>
    </row>
    <row r="172" spans="1:15" x14ac:dyDescent="0.25">
      <c r="A172" s="276"/>
      <c r="B172" s="276"/>
      <c r="C172" s="276"/>
      <c r="D172" s="278"/>
      <c r="E172" s="278"/>
      <c r="F172" s="276"/>
      <c r="G172" s="276"/>
      <c r="H172" s="276"/>
      <c r="I172" s="276"/>
      <c r="J172" s="276"/>
      <c r="K172" s="276"/>
      <c r="L172" s="276"/>
      <c r="M172" s="276"/>
      <c r="N172" s="276"/>
      <c r="O172" s="276"/>
    </row>
    <row r="173" spans="1:15" x14ac:dyDescent="0.25">
      <c r="A173" s="276"/>
      <c r="B173" s="276"/>
      <c r="C173" s="276"/>
      <c r="D173" s="278"/>
      <c r="E173" s="278"/>
      <c r="F173" s="276"/>
      <c r="G173" s="276"/>
      <c r="H173" s="276"/>
      <c r="I173" s="276"/>
      <c r="J173" s="276"/>
      <c r="K173" s="276"/>
      <c r="L173" s="276"/>
      <c r="M173" s="276"/>
      <c r="N173" s="276"/>
      <c r="O173" s="276"/>
    </row>
    <row r="174" spans="1:15" x14ac:dyDescent="0.25">
      <c r="A174" s="276"/>
      <c r="B174" s="276"/>
      <c r="C174" s="276"/>
      <c r="D174" s="278"/>
      <c r="E174" s="278"/>
      <c r="F174" s="276"/>
      <c r="G174" s="276"/>
      <c r="H174" s="276"/>
      <c r="I174" s="276"/>
      <c r="J174" s="276"/>
      <c r="K174" s="276"/>
      <c r="L174" s="276"/>
      <c r="M174" s="276"/>
      <c r="N174" s="276"/>
      <c r="O174" s="276"/>
    </row>
    <row r="175" spans="1:15" x14ac:dyDescent="0.25">
      <c r="A175" s="276"/>
      <c r="B175" s="276"/>
      <c r="C175" s="276"/>
      <c r="D175" s="278"/>
      <c r="E175" s="278"/>
      <c r="F175" s="276"/>
      <c r="G175" s="276"/>
      <c r="H175" s="276"/>
      <c r="I175" s="276"/>
      <c r="J175" s="276"/>
      <c r="K175" s="276"/>
      <c r="L175" s="276"/>
      <c r="M175" s="276"/>
      <c r="N175" s="276"/>
      <c r="O175" s="276"/>
    </row>
    <row r="176" spans="1:15" x14ac:dyDescent="0.25">
      <c r="A176" s="276"/>
      <c r="B176" s="276"/>
      <c r="C176" s="276"/>
      <c r="D176" s="278"/>
      <c r="E176" s="278"/>
      <c r="F176" s="276"/>
      <c r="G176" s="276"/>
      <c r="H176" s="276"/>
      <c r="I176" s="276"/>
      <c r="J176" s="276"/>
      <c r="K176" s="276"/>
      <c r="L176" s="276"/>
      <c r="M176" s="276"/>
      <c r="N176" s="276"/>
      <c r="O176" s="276"/>
    </row>
    <row r="177" spans="1:15" x14ac:dyDescent="0.25">
      <c r="A177" s="276"/>
      <c r="B177" s="276"/>
      <c r="C177" s="276"/>
      <c r="D177" s="278"/>
      <c r="E177" s="278"/>
      <c r="F177" s="276"/>
      <c r="G177" s="276"/>
      <c r="H177" s="276"/>
      <c r="I177" s="276"/>
      <c r="J177" s="276"/>
      <c r="K177" s="276"/>
      <c r="L177" s="276"/>
      <c r="M177" s="276"/>
      <c r="N177" s="276"/>
      <c r="O177" s="276"/>
    </row>
    <row r="178" spans="1:15" x14ac:dyDescent="0.25">
      <c r="A178" s="276"/>
      <c r="B178" s="276"/>
      <c r="C178" s="276"/>
      <c r="D178" s="278"/>
      <c r="E178" s="278"/>
      <c r="F178" s="276"/>
      <c r="G178" s="276"/>
      <c r="H178" s="276"/>
      <c r="I178" s="276"/>
      <c r="J178" s="276"/>
      <c r="K178" s="276"/>
      <c r="L178" s="276"/>
      <c r="M178" s="276"/>
      <c r="N178" s="276"/>
      <c r="O178" s="276"/>
    </row>
    <row r="179" spans="1:15" x14ac:dyDescent="0.25">
      <c r="A179" s="276"/>
      <c r="B179" s="276"/>
      <c r="C179" s="276"/>
      <c r="D179" s="278"/>
      <c r="E179" s="278"/>
      <c r="F179" s="276"/>
      <c r="G179" s="276"/>
      <c r="H179" s="276"/>
      <c r="I179" s="276"/>
      <c r="J179" s="276"/>
      <c r="K179" s="276"/>
      <c r="L179" s="276"/>
      <c r="M179" s="276"/>
      <c r="N179" s="276"/>
      <c r="O179" s="276"/>
    </row>
    <row r="180" spans="1:15" x14ac:dyDescent="0.25">
      <c r="A180" s="276"/>
      <c r="B180" s="276"/>
      <c r="C180" s="276"/>
      <c r="D180" s="278"/>
      <c r="E180" s="278"/>
      <c r="F180" s="276"/>
      <c r="G180" s="276"/>
      <c r="H180" s="276"/>
      <c r="I180" s="276"/>
      <c r="J180" s="276"/>
      <c r="K180" s="276"/>
      <c r="L180" s="276"/>
      <c r="M180" s="276"/>
      <c r="N180" s="276"/>
      <c r="O180" s="276"/>
    </row>
    <row r="181" spans="1:15" x14ac:dyDescent="0.25">
      <c r="A181" s="276"/>
      <c r="B181" s="276"/>
      <c r="C181" s="276"/>
      <c r="D181" s="278"/>
      <c r="E181" s="278"/>
      <c r="F181" s="276"/>
      <c r="G181" s="276"/>
      <c r="H181" s="276"/>
      <c r="I181" s="276"/>
      <c r="J181" s="276"/>
      <c r="K181" s="276"/>
      <c r="L181" s="276"/>
      <c r="M181" s="276"/>
      <c r="N181" s="276"/>
      <c r="O181" s="276"/>
    </row>
    <row r="182" spans="1:15" x14ac:dyDescent="0.25">
      <c r="A182" s="276"/>
      <c r="B182" s="276"/>
      <c r="C182" s="276"/>
      <c r="D182" s="278"/>
      <c r="E182" s="278"/>
      <c r="F182" s="276"/>
      <c r="G182" s="276"/>
      <c r="H182" s="276"/>
      <c r="I182" s="276"/>
      <c r="J182" s="276"/>
      <c r="K182" s="276"/>
      <c r="L182" s="276"/>
      <c r="M182" s="276"/>
      <c r="N182" s="276"/>
      <c r="O182" s="276"/>
    </row>
    <row r="183" spans="1:15" x14ac:dyDescent="0.25">
      <c r="A183" s="276"/>
      <c r="B183" s="276"/>
      <c r="C183" s="276"/>
      <c r="D183" s="278"/>
      <c r="E183" s="278"/>
      <c r="F183" s="276"/>
      <c r="G183" s="276"/>
      <c r="H183" s="276"/>
      <c r="I183" s="276"/>
      <c r="J183" s="276"/>
      <c r="K183" s="276"/>
      <c r="L183" s="276"/>
      <c r="M183" s="276"/>
      <c r="N183" s="276"/>
      <c r="O183" s="276"/>
    </row>
    <row r="184" spans="1:15" x14ac:dyDescent="0.25">
      <c r="A184" s="276"/>
      <c r="B184" s="276"/>
      <c r="C184" s="276"/>
      <c r="D184" s="278"/>
      <c r="E184" s="278"/>
      <c r="F184" s="276"/>
      <c r="G184" s="276"/>
      <c r="H184" s="276"/>
      <c r="I184" s="276"/>
      <c r="J184" s="276"/>
      <c r="K184" s="276"/>
      <c r="L184" s="276"/>
      <c r="M184" s="276"/>
      <c r="N184" s="276"/>
      <c r="O184" s="276"/>
    </row>
    <row r="185" spans="1:15" x14ac:dyDescent="0.25">
      <c r="A185" s="276"/>
      <c r="B185" s="276"/>
      <c r="C185" s="276"/>
      <c r="D185" s="278"/>
      <c r="E185" s="278"/>
      <c r="F185" s="276"/>
      <c r="G185" s="276"/>
      <c r="H185" s="276"/>
      <c r="I185" s="276"/>
      <c r="J185" s="276"/>
      <c r="K185" s="276"/>
      <c r="L185" s="276"/>
      <c r="M185" s="276"/>
      <c r="N185" s="276"/>
      <c r="O185" s="276"/>
    </row>
    <row r="186" spans="1:15" x14ac:dyDescent="0.25">
      <c r="A186" s="276"/>
      <c r="B186" s="276"/>
      <c r="C186" s="276"/>
      <c r="D186" s="278"/>
      <c r="E186" s="278"/>
      <c r="F186" s="276"/>
      <c r="G186" s="276"/>
      <c r="H186" s="276"/>
      <c r="I186" s="276"/>
      <c r="J186" s="276"/>
      <c r="K186" s="276"/>
      <c r="L186" s="276"/>
      <c r="M186" s="276"/>
      <c r="N186" s="276"/>
      <c r="O186" s="276"/>
    </row>
    <row r="187" spans="1:15" x14ac:dyDescent="0.25">
      <c r="A187" s="276"/>
      <c r="B187" s="276"/>
      <c r="C187" s="276"/>
      <c r="D187" s="278"/>
      <c r="E187" s="278"/>
      <c r="F187" s="276"/>
      <c r="G187" s="276"/>
      <c r="H187" s="276"/>
      <c r="I187" s="276"/>
      <c r="J187" s="276"/>
      <c r="K187" s="276"/>
      <c r="L187" s="276"/>
      <c r="M187" s="276"/>
      <c r="N187" s="276"/>
      <c r="O187" s="276"/>
    </row>
    <row r="188" spans="1:15" x14ac:dyDescent="0.25">
      <c r="A188" s="276"/>
      <c r="B188" s="276"/>
      <c r="C188" s="276"/>
      <c r="D188" s="278"/>
      <c r="E188" s="278"/>
      <c r="F188" s="276"/>
      <c r="G188" s="276"/>
      <c r="H188" s="276"/>
      <c r="I188" s="276"/>
      <c r="J188" s="276"/>
      <c r="K188" s="276"/>
      <c r="L188" s="276"/>
      <c r="M188" s="276"/>
      <c r="N188" s="276"/>
      <c r="O188" s="276"/>
    </row>
    <row r="189" spans="1:15" x14ac:dyDescent="0.25">
      <c r="A189" s="276"/>
      <c r="B189" s="276"/>
      <c r="C189" s="276"/>
      <c r="D189" s="278"/>
      <c r="E189" s="278"/>
      <c r="F189" s="276"/>
      <c r="G189" s="276"/>
      <c r="H189" s="276"/>
      <c r="I189" s="276"/>
      <c r="J189" s="276"/>
      <c r="K189" s="276"/>
      <c r="L189" s="276"/>
      <c r="M189" s="276"/>
      <c r="N189" s="276"/>
      <c r="O189" s="276"/>
    </row>
    <row r="190" spans="1:15" x14ac:dyDescent="0.25">
      <c r="A190" s="276"/>
      <c r="B190" s="276"/>
      <c r="C190" s="276"/>
      <c r="D190" s="278"/>
      <c r="E190" s="278"/>
      <c r="F190" s="276"/>
      <c r="G190" s="276"/>
      <c r="H190" s="276"/>
      <c r="I190" s="276"/>
      <c r="J190" s="276"/>
      <c r="K190" s="276"/>
      <c r="L190" s="276"/>
      <c r="M190" s="276"/>
      <c r="N190" s="276"/>
      <c r="O190" s="276"/>
    </row>
    <row r="191" spans="1:15" x14ac:dyDescent="0.25">
      <c r="A191" s="276"/>
      <c r="B191" s="276"/>
      <c r="C191" s="276"/>
      <c r="D191" s="278"/>
      <c r="E191" s="278"/>
      <c r="F191" s="276"/>
      <c r="G191" s="276"/>
      <c r="H191" s="276"/>
      <c r="I191" s="276"/>
      <c r="J191" s="276"/>
      <c r="K191" s="276"/>
      <c r="L191" s="276"/>
      <c r="M191" s="276"/>
      <c r="N191" s="276"/>
      <c r="O191" s="276"/>
    </row>
    <row r="192" spans="1:15" x14ac:dyDescent="0.25">
      <c r="A192" s="276"/>
      <c r="B192" s="276"/>
      <c r="C192" s="276"/>
      <c r="D192" s="278"/>
      <c r="E192" s="278"/>
      <c r="F192" s="276"/>
      <c r="G192" s="276"/>
      <c r="H192" s="276"/>
      <c r="I192" s="276"/>
      <c r="J192" s="276"/>
      <c r="K192" s="276"/>
      <c r="L192" s="276"/>
      <c r="M192" s="276"/>
      <c r="N192" s="276"/>
      <c r="O192" s="276"/>
    </row>
    <row r="193" spans="1:15" x14ac:dyDescent="0.25">
      <c r="A193" s="276"/>
      <c r="B193" s="276"/>
      <c r="C193" s="276"/>
      <c r="D193" s="278"/>
      <c r="E193" s="278"/>
      <c r="F193" s="276"/>
      <c r="G193" s="276"/>
      <c r="H193" s="276"/>
      <c r="I193" s="276"/>
      <c r="J193" s="276"/>
      <c r="K193" s="276"/>
      <c r="L193" s="276"/>
      <c r="M193" s="276"/>
      <c r="N193" s="276"/>
      <c r="O193" s="276"/>
    </row>
    <row r="194" spans="1:15" x14ac:dyDescent="0.25">
      <c r="A194" s="276"/>
      <c r="B194" s="276"/>
      <c r="C194" s="276"/>
      <c r="D194" s="278"/>
      <c r="E194" s="278"/>
      <c r="F194" s="276"/>
      <c r="G194" s="276"/>
      <c r="H194" s="276"/>
      <c r="I194" s="276"/>
      <c r="J194" s="276"/>
      <c r="K194" s="276"/>
      <c r="L194" s="276"/>
      <c r="M194" s="276"/>
      <c r="N194" s="276"/>
      <c r="O194" s="276"/>
    </row>
    <row r="195" spans="1:15" x14ac:dyDescent="0.25">
      <c r="A195" s="276"/>
      <c r="B195" s="276"/>
      <c r="C195" s="276"/>
      <c r="D195" s="278"/>
      <c r="E195" s="278"/>
      <c r="F195" s="276"/>
      <c r="G195" s="276"/>
      <c r="H195" s="276"/>
      <c r="I195" s="276"/>
      <c r="J195" s="276"/>
      <c r="K195" s="276"/>
      <c r="L195" s="276"/>
      <c r="M195" s="276"/>
      <c r="N195" s="276"/>
      <c r="O195" s="276"/>
    </row>
    <row r="196" spans="1:15" x14ac:dyDescent="0.25">
      <c r="A196" s="276"/>
      <c r="B196" s="276"/>
      <c r="C196" s="276"/>
      <c r="D196" s="278"/>
      <c r="E196" s="278"/>
      <c r="F196" s="276"/>
      <c r="G196" s="276"/>
      <c r="H196" s="276"/>
      <c r="I196" s="276"/>
      <c r="J196" s="276"/>
      <c r="K196" s="276"/>
      <c r="L196" s="276"/>
      <c r="M196" s="276"/>
      <c r="N196" s="276"/>
      <c r="O196" s="276"/>
    </row>
    <row r="197" spans="1:15" x14ac:dyDescent="0.25">
      <c r="A197" s="276"/>
      <c r="B197" s="276"/>
      <c r="C197" s="276"/>
      <c r="D197" s="278"/>
      <c r="E197" s="278"/>
      <c r="F197" s="276"/>
      <c r="G197" s="276"/>
      <c r="H197" s="276"/>
      <c r="I197" s="276"/>
      <c r="J197" s="276"/>
      <c r="K197" s="276"/>
      <c r="L197" s="276"/>
      <c r="M197" s="276"/>
      <c r="N197" s="276"/>
      <c r="O197" s="276"/>
    </row>
    <row r="198" spans="1:15" x14ac:dyDescent="0.25">
      <c r="A198" s="276"/>
      <c r="B198" s="276"/>
      <c r="C198" s="276"/>
      <c r="D198" s="278"/>
      <c r="E198" s="278"/>
      <c r="F198" s="276"/>
      <c r="G198" s="276"/>
      <c r="H198" s="276"/>
      <c r="I198" s="276"/>
      <c r="J198" s="276"/>
      <c r="K198" s="276"/>
      <c r="L198" s="276"/>
      <c r="M198" s="276"/>
      <c r="N198" s="276"/>
      <c r="O198" s="276"/>
    </row>
    <row r="199" spans="1:15" x14ac:dyDescent="0.25">
      <c r="A199" s="276"/>
      <c r="B199" s="276"/>
      <c r="C199" s="276"/>
      <c r="D199" s="278"/>
      <c r="E199" s="278"/>
      <c r="F199" s="276"/>
      <c r="G199" s="276"/>
      <c r="H199" s="276"/>
      <c r="I199" s="276"/>
      <c r="J199" s="276"/>
      <c r="K199" s="276"/>
      <c r="L199" s="276"/>
      <c r="M199" s="276"/>
      <c r="N199" s="276"/>
      <c r="O199" s="276"/>
    </row>
    <row r="200" spans="1:15" x14ac:dyDescent="0.25">
      <c r="A200" s="276"/>
      <c r="B200" s="276"/>
      <c r="C200" s="276"/>
      <c r="D200" s="278"/>
      <c r="E200" s="278"/>
      <c r="F200" s="276"/>
      <c r="G200" s="276"/>
      <c r="H200" s="276"/>
      <c r="I200" s="276"/>
      <c r="J200" s="276"/>
      <c r="K200" s="276"/>
      <c r="L200" s="276"/>
      <c r="M200" s="276"/>
      <c r="N200" s="276"/>
      <c r="O200" s="276"/>
    </row>
    <row r="201" spans="1:15" x14ac:dyDescent="0.25">
      <c r="A201" s="276"/>
      <c r="B201" s="276"/>
      <c r="C201" s="276"/>
      <c r="D201" s="278"/>
      <c r="E201" s="278"/>
      <c r="F201" s="276"/>
      <c r="G201" s="276"/>
      <c r="H201" s="276"/>
      <c r="I201" s="276"/>
      <c r="J201" s="276"/>
      <c r="K201" s="276"/>
      <c r="L201" s="276"/>
      <c r="M201" s="276"/>
      <c r="N201" s="276"/>
      <c r="O201" s="276"/>
    </row>
    <row r="202" spans="1:15" x14ac:dyDescent="0.25">
      <c r="A202" s="276"/>
      <c r="B202" s="276"/>
      <c r="C202" s="276"/>
      <c r="D202" s="278"/>
      <c r="E202" s="278"/>
      <c r="F202" s="276"/>
      <c r="G202" s="276"/>
      <c r="H202" s="276"/>
      <c r="I202" s="276"/>
      <c r="J202" s="276"/>
      <c r="K202" s="276"/>
      <c r="L202" s="276"/>
      <c r="M202" s="276"/>
      <c r="N202" s="276"/>
      <c r="O202" s="276"/>
    </row>
    <row r="203" spans="1:15" x14ac:dyDescent="0.25">
      <c r="A203" s="276"/>
      <c r="B203" s="276"/>
      <c r="C203" s="276"/>
      <c r="D203" s="278"/>
      <c r="E203" s="278"/>
      <c r="F203" s="276"/>
      <c r="G203" s="276"/>
      <c r="H203" s="276"/>
      <c r="I203" s="276"/>
      <c r="J203" s="276"/>
      <c r="K203" s="276"/>
      <c r="L203" s="276"/>
      <c r="M203" s="276"/>
      <c r="N203" s="276"/>
      <c r="O203" s="276"/>
    </row>
    <row r="204" spans="1:15" x14ac:dyDescent="0.25">
      <c r="A204" s="276"/>
      <c r="B204" s="276"/>
      <c r="C204" s="276"/>
      <c r="D204" s="278"/>
      <c r="E204" s="278"/>
      <c r="F204" s="276"/>
      <c r="G204" s="276"/>
      <c r="H204" s="276"/>
      <c r="I204" s="276"/>
      <c r="J204" s="276"/>
      <c r="K204" s="276"/>
      <c r="L204" s="276"/>
      <c r="M204" s="276"/>
      <c r="N204" s="276"/>
      <c r="O204" s="276"/>
    </row>
    <row r="205" spans="1:15" x14ac:dyDescent="0.25">
      <c r="A205" s="276"/>
      <c r="B205" s="276"/>
      <c r="C205" s="276"/>
      <c r="D205" s="278"/>
      <c r="E205" s="278"/>
      <c r="F205" s="276"/>
      <c r="G205" s="276"/>
      <c r="H205" s="276"/>
      <c r="I205" s="276"/>
      <c r="J205" s="276"/>
      <c r="K205" s="276"/>
      <c r="L205" s="276"/>
      <c r="M205" s="276"/>
      <c r="N205" s="276"/>
      <c r="O205" s="276"/>
    </row>
    <row r="206" spans="1:15" x14ac:dyDescent="0.25">
      <c r="A206" s="276"/>
      <c r="B206" s="276"/>
      <c r="C206" s="276"/>
      <c r="D206" s="278"/>
      <c r="E206" s="278"/>
      <c r="F206" s="276"/>
      <c r="G206" s="276"/>
      <c r="H206" s="276"/>
      <c r="I206" s="276"/>
      <c r="J206" s="276"/>
      <c r="K206" s="276"/>
      <c r="L206" s="276"/>
      <c r="M206" s="276"/>
      <c r="N206" s="276"/>
      <c r="O206" s="276"/>
    </row>
    <row r="207" spans="1:15" x14ac:dyDescent="0.25">
      <c r="A207" s="276"/>
      <c r="B207" s="276"/>
      <c r="C207" s="276"/>
      <c r="D207" s="278"/>
      <c r="E207" s="278"/>
      <c r="F207" s="276"/>
      <c r="G207" s="276"/>
      <c r="H207" s="276"/>
      <c r="I207" s="276"/>
      <c r="J207" s="276"/>
      <c r="K207" s="276"/>
      <c r="L207" s="276"/>
      <c r="M207" s="276"/>
      <c r="N207" s="276"/>
      <c r="O207" s="276"/>
    </row>
    <row r="208" spans="1:15" x14ac:dyDescent="0.25">
      <c r="A208" s="276"/>
      <c r="B208" s="276"/>
      <c r="C208" s="276"/>
      <c r="D208" s="278"/>
      <c r="E208" s="278"/>
      <c r="F208" s="276"/>
      <c r="G208" s="276"/>
      <c r="H208" s="276"/>
      <c r="I208" s="276"/>
      <c r="J208" s="276"/>
      <c r="K208" s="276"/>
      <c r="L208" s="276"/>
      <c r="M208" s="276"/>
      <c r="N208" s="276"/>
      <c r="O208" s="276"/>
    </row>
    <row r="209" spans="1:15" x14ac:dyDescent="0.25">
      <c r="A209" s="276"/>
      <c r="B209" s="276"/>
      <c r="C209" s="276"/>
      <c r="D209" s="278"/>
      <c r="E209" s="278"/>
      <c r="F209" s="276"/>
      <c r="G209" s="276"/>
      <c r="H209" s="276"/>
      <c r="I209" s="276"/>
      <c r="J209" s="276"/>
      <c r="K209" s="276"/>
      <c r="L209" s="276"/>
      <c r="M209" s="276"/>
      <c r="N209" s="276"/>
      <c r="O209" s="276"/>
    </row>
    <row r="210" spans="1:15" x14ac:dyDescent="0.25">
      <c r="A210" s="276"/>
      <c r="B210" s="276"/>
      <c r="C210" s="276"/>
      <c r="D210" s="278"/>
      <c r="E210" s="278"/>
      <c r="F210" s="276"/>
      <c r="G210" s="276"/>
      <c r="H210" s="276"/>
      <c r="I210" s="276"/>
      <c r="J210" s="276"/>
      <c r="K210" s="276"/>
      <c r="L210" s="276"/>
      <c r="M210" s="276"/>
      <c r="N210" s="276"/>
      <c r="O210" s="276"/>
    </row>
    <row r="211" spans="1:15" x14ac:dyDescent="0.25">
      <c r="A211" s="276"/>
      <c r="B211" s="276"/>
      <c r="C211" s="276"/>
      <c r="D211" s="278"/>
      <c r="E211" s="278"/>
      <c r="F211" s="276"/>
      <c r="G211" s="276"/>
      <c r="H211" s="276"/>
      <c r="I211" s="276"/>
      <c r="J211" s="276"/>
      <c r="K211" s="276"/>
      <c r="L211" s="276"/>
      <c r="M211" s="276"/>
      <c r="N211" s="276"/>
      <c r="O211" s="276"/>
    </row>
    <row r="212" spans="1:15" x14ac:dyDescent="0.25">
      <c r="A212" s="276"/>
      <c r="B212" s="276"/>
      <c r="C212" s="276"/>
      <c r="D212" s="278"/>
      <c r="E212" s="278"/>
      <c r="F212" s="276"/>
      <c r="G212" s="276"/>
      <c r="H212" s="276"/>
      <c r="I212" s="276"/>
      <c r="J212" s="276"/>
      <c r="K212" s="276"/>
      <c r="L212" s="276"/>
      <c r="M212" s="276"/>
      <c r="N212" s="276"/>
      <c r="O212" s="276"/>
    </row>
    <row r="213" spans="1:15" x14ac:dyDescent="0.25">
      <c r="A213" s="276"/>
      <c r="B213" s="276"/>
      <c r="C213" s="276"/>
      <c r="D213" s="278"/>
      <c r="E213" s="278"/>
      <c r="F213" s="276"/>
      <c r="G213" s="276"/>
      <c r="H213" s="276"/>
      <c r="I213" s="276"/>
      <c r="J213" s="276"/>
      <c r="K213" s="276"/>
      <c r="L213" s="276"/>
      <c r="M213" s="276"/>
      <c r="N213" s="276"/>
      <c r="O213" s="276"/>
    </row>
    <row r="214" spans="1:15" x14ac:dyDescent="0.25">
      <c r="A214" s="276"/>
      <c r="B214" s="276"/>
      <c r="C214" s="276"/>
      <c r="D214" s="278"/>
      <c r="E214" s="278"/>
      <c r="F214" s="276"/>
      <c r="G214" s="276"/>
      <c r="H214" s="276"/>
      <c r="I214" s="276"/>
      <c r="J214" s="276"/>
      <c r="K214" s="276"/>
      <c r="L214" s="276"/>
      <c r="M214" s="276"/>
      <c r="N214" s="276"/>
      <c r="O214" s="276"/>
    </row>
    <row r="215" spans="1:15" x14ac:dyDescent="0.25">
      <c r="A215" s="276"/>
      <c r="B215" s="276"/>
      <c r="C215" s="276"/>
      <c r="D215" s="278"/>
      <c r="E215" s="278"/>
      <c r="F215" s="276"/>
      <c r="G215" s="276"/>
      <c r="H215" s="276"/>
      <c r="I215" s="276"/>
      <c r="J215" s="276"/>
      <c r="K215" s="276"/>
      <c r="L215" s="276"/>
      <c r="M215" s="276"/>
      <c r="N215" s="276"/>
      <c r="O215" s="276"/>
    </row>
    <row r="216" spans="1:15" x14ac:dyDescent="0.25">
      <c r="A216" s="276"/>
      <c r="B216" s="276"/>
      <c r="C216" s="276"/>
      <c r="D216" s="278"/>
      <c r="E216" s="278"/>
      <c r="F216" s="276"/>
      <c r="G216" s="276"/>
      <c r="H216" s="276"/>
      <c r="I216" s="276"/>
      <c r="J216" s="276"/>
      <c r="K216" s="276"/>
      <c r="L216" s="276"/>
      <c r="M216" s="276"/>
      <c r="N216" s="276"/>
      <c r="O216" s="276"/>
    </row>
    <row r="217" spans="1:15" x14ac:dyDescent="0.25">
      <c r="A217" s="276"/>
      <c r="B217" s="276"/>
      <c r="C217" s="276"/>
      <c r="D217" s="278"/>
      <c r="E217" s="278"/>
      <c r="F217" s="276"/>
      <c r="G217" s="276"/>
      <c r="H217" s="276"/>
      <c r="I217" s="276"/>
      <c r="J217" s="276"/>
      <c r="K217" s="276"/>
      <c r="L217" s="276"/>
      <c r="M217" s="276"/>
      <c r="N217" s="276"/>
      <c r="O217" s="276"/>
    </row>
    <row r="218" spans="1:15" x14ac:dyDescent="0.25">
      <c r="A218" s="276"/>
      <c r="B218" s="276"/>
      <c r="C218" s="276"/>
      <c r="D218" s="278"/>
      <c r="E218" s="278"/>
      <c r="F218" s="276"/>
      <c r="G218" s="276"/>
      <c r="H218" s="276"/>
      <c r="I218" s="276"/>
      <c r="J218" s="276"/>
      <c r="K218" s="276"/>
      <c r="L218" s="276"/>
      <c r="M218" s="276"/>
      <c r="N218" s="276"/>
      <c r="O218" s="276"/>
    </row>
    <row r="219" spans="1:15" x14ac:dyDescent="0.25">
      <c r="A219" s="276"/>
      <c r="B219" s="276"/>
      <c r="C219" s="276"/>
      <c r="D219" s="278"/>
      <c r="E219" s="278"/>
      <c r="F219" s="276"/>
      <c r="G219" s="276"/>
      <c r="H219" s="276"/>
      <c r="I219" s="276"/>
      <c r="J219" s="276"/>
      <c r="K219" s="276"/>
      <c r="L219" s="276"/>
      <c r="M219" s="276"/>
      <c r="N219" s="276"/>
      <c r="O219" s="276"/>
    </row>
    <row r="220" spans="1:15" x14ac:dyDescent="0.25">
      <c r="A220" s="276"/>
      <c r="B220" s="276"/>
      <c r="C220" s="276"/>
      <c r="D220" s="278"/>
      <c r="E220" s="278"/>
      <c r="F220" s="276"/>
      <c r="G220" s="276"/>
      <c r="H220" s="276"/>
      <c r="I220" s="276"/>
      <c r="J220" s="276"/>
      <c r="K220" s="276"/>
      <c r="L220" s="276"/>
      <c r="M220" s="276"/>
      <c r="N220" s="276"/>
      <c r="O220" s="276"/>
    </row>
    <row r="221" spans="1:15" x14ac:dyDescent="0.25">
      <c r="A221" s="276"/>
      <c r="B221" s="276"/>
      <c r="C221" s="276"/>
      <c r="D221" s="278"/>
      <c r="E221" s="278"/>
      <c r="F221" s="276"/>
      <c r="G221" s="276"/>
      <c r="H221" s="276"/>
      <c r="I221" s="276"/>
      <c r="J221" s="276"/>
      <c r="K221" s="276"/>
      <c r="L221" s="276"/>
      <c r="M221" s="276"/>
      <c r="N221" s="276"/>
      <c r="O221" s="276"/>
    </row>
    <row r="222" spans="1:15" x14ac:dyDescent="0.25">
      <c r="A222" s="276"/>
      <c r="B222" s="276"/>
      <c r="C222" s="276"/>
      <c r="D222" s="278"/>
      <c r="E222" s="278"/>
      <c r="F222" s="276"/>
      <c r="G222" s="276"/>
      <c r="H222" s="276"/>
      <c r="I222" s="276"/>
      <c r="J222" s="276"/>
      <c r="K222" s="276"/>
      <c r="L222" s="276"/>
      <c r="M222" s="276"/>
      <c r="N222" s="276"/>
      <c r="O222" s="276"/>
    </row>
    <row r="223" spans="1:15" x14ac:dyDescent="0.25">
      <c r="A223" s="276"/>
      <c r="B223" s="276"/>
      <c r="C223" s="276"/>
      <c r="D223" s="278"/>
      <c r="E223" s="278"/>
      <c r="F223" s="276"/>
      <c r="G223" s="276"/>
      <c r="H223" s="276"/>
      <c r="I223" s="276"/>
      <c r="J223" s="276"/>
      <c r="K223" s="276"/>
      <c r="L223" s="276"/>
      <c r="M223" s="276"/>
      <c r="N223" s="276"/>
      <c r="O223" s="276"/>
    </row>
    <row r="224" spans="1:15" x14ac:dyDescent="0.25">
      <c r="A224" s="276"/>
      <c r="B224" s="276"/>
      <c r="C224" s="276"/>
      <c r="D224" s="278"/>
      <c r="E224" s="278"/>
      <c r="F224" s="276"/>
      <c r="G224" s="276"/>
      <c r="H224" s="276"/>
      <c r="I224" s="276"/>
      <c r="J224" s="276"/>
      <c r="K224" s="276"/>
      <c r="L224" s="276"/>
      <c r="M224" s="276"/>
      <c r="N224" s="276"/>
      <c r="O224" s="276"/>
    </row>
    <row r="225" spans="1:15" x14ac:dyDescent="0.25">
      <c r="A225" s="276"/>
      <c r="B225" s="276"/>
      <c r="C225" s="276"/>
      <c r="D225" s="278"/>
      <c r="E225" s="278"/>
      <c r="F225" s="276"/>
      <c r="G225" s="276"/>
      <c r="H225" s="276"/>
      <c r="I225" s="276"/>
      <c r="J225" s="276"/>
      <c r="K225" s="276"/>
      <c r="L225" s="276"/>
      <c r="M225" s="276"/>
      <c r="N225" s="276"/>
      <c r="O225" s="276"/>
    </row>
    <row r="226" spans="1:15" x14ac:dyDescent="0.25">
      <c r="A226" s="276"/>
      <c r="B226" s="276"/>
      <c r="C226" s="276"/>
      <c r="D226" s="278"/>
      <c r="E226" s="278"/>
      <c r="F226" s="276"/>
      <c r="G226" s="276"/>
      <c r="H226" s="276"/>
      <c r="I226" s="276"/>
      <c r="J226" s="276"/>
      <c r="K226" s="276"/>
      <c r="L226" s="276"/>
      <c r="M226" s="276"/>
      <c r="N226" s="276"/>
      <c r="O226" s="276"/>
    </row>
    <row r="227" spans="1:15" x14ac:dyDescent="0.25">
      <c r="A227" s="276"/>
      <c r="B227" s="276"/>
      <c r="C227" s="276"/>
      <c r="D227" s="278"/>
      <c r="E227" s="278"/>
      <c r="F227" s="276"/>
      <c r="G227" s="276"/>
      <c r="H227" s="276"/>
      <c r="I227" s="276"/>
      <c r="J227" s="276"/>
      <c r="K227" s="276"/>
      <c r="L227" s="276"/>
      <c r="M227" s="276"/>
      <c r="N227" s="276"/>
      <c r="O227" s="276"/>
    </row>
    <row r="228" spans="1:15" x14ac:dyDescent="0.25">
      <c r="A228" s="276"/>
      <c r="B228" s="276"/>
      <c r="C228" s="276"/>
      <c r="D228" s="278"/>
      <c r="E228" s="278"/>
      <c r="F228" s="276"/>
      <c r="G228" s="276"/>
      <c r="H228" s="276"/>
      <c r="I228" s="276"/>
      <c r="J228" s="276"/>
      <c r="K228" s="276"/>
      <c r="L228" s="276"/>
      <c r="M228" s="276"/>
      <c r="N228" s="276"/>
      <c r="O228" s="276"/>
    </row>
    <row r="229" spans="1:15" x14ac:dyDescent="0.25">
      <c r="A229" s="276"/>
      <c r="B229" s="276"/>
      <c r="C229" s="276"/>
      <c r="D229" s="278"/>
      <c r="E229" s="278"/>
      <c r="F229" s="276"/>
      <c r="G229" s="276"/>
      <c r="H229" s="276"/>
      <c r="I229" s="276"/>
      <c r="J229" s="276"/>
      <c r="K229" s="276"/>
      <c r="L229" s="276"/>
      <c r="M229" s="276"/>
      <c r="N229" s="276"/>
      <c r="O229" s="276"/>
    </row>
    <row r="230" spans="1:15" x14ac:dyDescent="0.25">
      <c r="A230" s="276"/>
      <c r="B230" s="276"/>
      <c r="C230" s="276"/>
      <c r="D230" s="278"/>
      <c r="E230" s="278"/>
      <c r="F230" s="276"/>
      <c r="G230" s="276"/>
      <c r="H230" s="276"/>
      <c r="I230" s="276"/>
      <c r="J230" s="276"/>
      <c r="K230" s="276"/>
      <c r="L230" s="276"/>
      <c r="M230" s="276"/>
      <c r="N230" s="276"/>
      <c r="O230" s="276"/>
    </row>
    <row r="231" spans="1:15" x14ac:dyDescent="0.25">
      <c r="A231" s="276"/>
      <c r="B231" s="276"/>
      <c r="C231" s="276"/>
      <c r="D231" s="278"/>
      <c r="E231" s="278"/>
      <c r="F231" s="276"/>
      <c r="G231" s="276"/>
      <c r="H231" s="276"/>
      <c r="I231" s="276"/>
      <c r="J231" s="276"/>
      <c r="K231" s="276"/>
      <c r="L231" s="276"/>
      <c r="M231" s="276"/>
      <c r="N231" s="276"/>
      <c r="O231" s="276"/>
    </row>
    <row r="232" spans="1:15" x14ac:dyDescent="0.25">
      <c r="A232" s="276"/>
      <c r="B232" s="276"/>
      <c r="C232" s="276"/>
      <c r="D232" s="278"/>
      <c r="E232" s="278"/>
      <c r="F232" s="276"/>
      <c r="G232" s="276"/>
      <c r="H232" s="276"/>
      <c r="I232" s="276"/>
      <c r="J232" s="276"/>
      <c r="K232" s="276"/>
      <c r="L232" s="276"/>
      <c r="M232" s="276"/>
      <c r="N232" s="276"/>
      <c r="O232" s="276"/>
    </row>
    <row r="233" spans="1:15" x14ac:dyDescent="0.25">
      <c r="A233" s="276"/>
      <c r="B233" s="276"/>
      <c r="C233" s="276"/>
      <c r="D233" s="278"/>
      <c r="E233" s="278"/>
      <c r="F233" s="276"/>
      <c r="G233" s="276"/>
      <c r="H233" s="276"/>
      <c r="I233" s="276"/>
      <c r="J233" s="276"/>
      <c r="K233" s="276"/>
      <c r="L233" s="276"/>
      <c r="M233" s="276"/>
      <c r="N233" s="276"/>
      <c r="O233" s="276"/>
    </row>
    <row r="234" spans="1:15" x14ac:dyDescent="0.25">
      <c r="A234" s="276"/>
      <c r="B234" s="276"/>
      <c r="C234" s="276"/>
      <c r="D234" s="278"/>
      <c r="E234" s="278"/>
      <c r="F234" s="276"/>
      <c r="G234" s="276"/>
      <c r="H234" s="276"/>
      <c r="I234" s="276"/>
      <c r="J234" s="276"/>
      <c r="K234" s="276"/>
      <c r="L234" s="276"/>
      <c r="M234" s="276"/>
      <c r="N234" s="276"/>
      <c r="O234" s="276"/>
    </row>
    <row r="235" spans="1:15" x14ac:dyDescent="0.25">
      <c r="A235" s="276"/>
      <c r="B235" s="276"/>
      <c r="C235" s="276"/>
      <c r="D235" s="278"/>
      <c r="E235" s="278"/>
      <c r="F235" s="276"/>
      <c r="G235" s="276"/>
      <c r="H235" s="276"/>
      <c r="I235" s="276"/>
      <c r="J235" s="276"/>
      <c r="K235" s="276"/>
      <c r="L235" s="276"/>
      <c r="M235" s="276"/>
      <c r="N235" s="276"/>
      <c r="O235" s="276"/>
    </row>
    <row r="236" spans="1:15" x14ac:dyDescent="0.25">
      <c r="A236" s="276"/>
      <c r="B236" s="276"/>
      <c r="C236" s="276"/>
      <c r="D236" s="278"/>
      <c r="E236" s="278"/>
      <c r="F236" s="276"/>
      <c r="G236" s="276"/>
      <c r="H236" s="276"/>
      <c r="I236" s="276"/>
      <c r="J236" s="276"/>
      <c r="K236" s="276"/>
      <c r="L236" s="276"/>
      <c r="M236" s="276"/>
      <c r="N236" s="276"/>
      <c r="O236" s="276"/>
    </row>
    <row r="237" spans="1:15" x14ac:dyDescent="0.25">
      <c r="A237" s="276"/>
      <c r="B237" s="276"/>
      <c r="C237" s="276"/>
      <c r="D237" s="278"/>
      <c r="E237" s="278"/>
      <c r="F237" s="276"/>
      <c r="G237" s="276"/>
      <c r="H237" s="276"/>
      <c r="I237" s="276"/>
      <c r="J237" s="276"/>
      <c r="K237" s="276"/>
      <c r="L237" s="276"/>
      <c r="M237" s="276"/>
      <c r="N237" s="276"/>
      <c r="O237" s="276"/>
    </row>
    <row r="238" spans="1:15" x14ac:dyDescent="0.25">
      <c r="A238" s="276"/>
      <c r="B238" s="276"/>
      <c r="C238" s="276"/>
      <c r="D238" s="278"/>
      <c r="E238" s="278"/>
      <c r="F238" s="276"/>
      <c r="G238" s="276"/>
      <c r="H238" s="276"/>
      <c r="I238" s="276"/>
      <c r="J238" s="276"/>
      <c r="K238" s="276"/>
      <c r="L238" s="276"/>
      <c r="M238" s="276"/>
      <c r="N238" s="276"/>
      <c r="O238" s="276"/>
    </row>
    <row r="239" spans="1:15" x14ac:dyDescent="0.25">
      <c r="A239" s="276"/>
      <c r="B239" s="276"/>
      <c r="C239" s="276"/>
      <c r="D239" s="278"/>
      <c r="E239" s="278"/>
      <c r="F239" s="276"/>
      <c r="G239" s="276"/>
      <c r="H239" s="276"/>
      <c r="I239" s="276"/>
      <c r="J239" s="276"/>
      <c r="K239" s="276"/>
      <c r="L239" s="276"/>
      <c r="M239" s="276"/>
      <c r="N239" s="276"/>
      <c r="O239" s="276"/>
    </row>
    <row r="240" spans="1:15" x14ac:dyDescent="0.25">
      <c r="A240" s="276"/>
      <c r="B240" s="276"/>
      <c r="C240" s="276"/>
      <c r="D240" s="278"/>
      <c r="E240" s="278"/>
      <c r="F240" s="276"/>
      <c r="G240" s="276"/>
      <c r="H240" s="276"/>
      <c r="I240" s="276"/>
      <c r="J240" s="276"/>
      <c r="K240" s="276"/>
      <c r="L240" s="276"/>
      <c r="M240" s="276"/>
      <c r="N240" s="276"/>
      <c r="O240" s="276"/>
    </row>
    <row r="241" spans="1:15" x14ac:dyDescent="0.25">
      <c r="A241" s="276"/>
      <c r="B241" s="276"/>
      <c r="C241" s="276"/>
      <c r="D241" s="278"/>
      <c r="E241" s="278"/>
      <c r="F241" s="276"/>
      <c r="G241" s="276"/>
      <c r="H241" s="276"/>
      <c r="I241" s="276"/>
      <c r="J241" s="276"/>
      <c r="K241" s="276"/>
      <c r="L241" s="276"/>
      <c r="M241" s="276"/>
      <c r="N241" s="276"/>
      <c r="O241" s="276"/>
    </row>
    <row r="242" spans="1:15" x14ac:dyDescent="0.25">
      <c r="A242" s="276"/>
      <c r="B242" s="276"/>
      <c r="C242" s="276"/>
      <c r="D242" s="278"/>
      <c r="E242" s="278"/>
      <c r="F242" s="276"/>
      <c r="G242" s="276"/>
      <c r="H242" s="276"/>
      <c r="I242" s="276"/>
      <c r="J242" s="276"/>
      <c r="K242" s="276"/>
      <c r="L242" s="276"/>
      <c r="M242" s="276"/>
      <c r="N242" s="276"/>
      <c r="O242" s="276"/>
    </row>
    <row r="243" spans="1:15" x14ac:dyDescent="0.25">
      <c r="A243" s="276"/>
      <c r="B243" s="276"/>
      <c r="C243" s="276"/>
      <c r="D243" s="278"/>
      <c r="E243" s="278"/>
      <c r="F243" s="276"/>
      <c r="G243" s="276"/>
      <c r="H243" s="276"/>
      <c r="I243" s="276"/>
      <c r="J243" s="276"/>
      <c r="K243" s="276"/>
      <c r="L243" s="276"/>
      <c r="M243" s="276"/>
      <c r="N243" s="276"/>
      <c r="O243" s="276"/>
    </row>
    <row r="244" spans="1:15" x14ac:dyDescent="0.25">
      <c r="A244" s="276"/>
      <c r="B244" s="276"/>
      <c r="C244" s="276"/>
      <c r="D244" s="278"/>
      <c r="E244" s="278"/>
      <c r="F244" s="276"/>
      <c r="G244" s="276"/>
      <c r="H244" s="276"/>
      <c r="I244" s="276"/>
      <c r="J244" s="276"/>
      <c r="K244" s="276"/>
      <c r="L244" s="276"/>
      <c r="M244" s="276"/>
      <c r="N244" s="276"/>
      <c r="O244" s="276"/>
    </row>
    <row r="245" spans="1:15" x14ac:dyDescent="0.25">
      <c r="A245" s="276"/>
      <c r="B245" s="276"/>
      <c r="C245" s="276"/>
      <c r="D245" s="278"/>
      <c r="E245" s="278"/>
      <c r="F245" s="276"/>
      <c r="G245" s="276"/>
      <c r="H245" s="276"/>
      <c r="I245" s="276"/>
      <c r="J245" s="276"/>
      <c r="K245" s="276"/>
      <c r="L245" s="276"/>
      <c r="M245" s="276"/>
      <c r="N245" s="276"/>
      <c r="O245" s="276"/>
    </row>
    <row r="246" spans="1:15" x14ac:dyDescent="0.25">
      <c r="A246" s="276"/>
      <c r="B246" s="276"/>
      <c r="C246" s="276"/>
      <c r="D246" s="278"/>
      <c r="E246" s="278"/>
      <c r="F246" s="276"/>
      <c r="G246" s="276"/>
      <c r="H246" s="276"/>
      <c r="I246" s="276"/>
      <c r="J246" s="276"/>
      <c r="K246" s="276"/>
      <c r="L246" s="276"/>
      <c r="M246" s="276"/>
      <c r="N246" s="276"/>
      <c r="O246" s="276"/>
    </row>
    <row r="247" spans="1:15" x14ac:dyDescent="0.25">
      <c r="A247" s="276"/>
      <c r="B247" s="276"/>
      <c r="C247" s="276"/>
      <c r="D247" s="278"/>
      <c r="E247" s="278"/>
      <c r="F247" s="276"/>
      <c r="G247" s="276"/>
      <c r="H247" s="276"/>
      <c r="I247" s="276"/>
      <c r="J247" s="276"/>
      <c r="K247" s="276"/>
      <c r="L247" s="276"/>
      <c r="M247" s="276"/>
      <c r="N247" s="276"/>
      <c r="O247" s="276"/>
    </row>
    <row r="248" spans="1:15" x14ac:dyDescent="0.25">
      <c r="A248" s="276"/>
      <c r="B248" s="276"/>
      <c r="C248" s="276"/>
      <c r="D248" s="278"/>
      <c r="E248" s="278"/>
      <c r="F248" s="276"/>
      <c r="G248" s="276"/>
      <c r="H248" s="276"/>
      <c r="I248" s="276"/>
      <c r="J248" s="276"/>
      <c r="K248" s="276"/>
      <c r="L248" s="276"/>
      <c r="M248" s="276"/>
      <c r="N248" s="276"/>
      <c r="O248" s="276"/>
    </row>
    <row r="249" spans="1:15" x14ac:dyDescent="0.25">
      <c r="A249" s="276"/>
      <c r="B249" s="276"/>
      <c r="C249" s="276"/>
      <c r="D249" s="278"/>
      <c r="E249" s="278"/>
      <c r="F249" s="276"/>
      <c r="G249" s="276"/>
      <c r="H249" s="276"/>
      <c r="I249" s="276"/>
      <c r="J249" s="276"/>
      <c r="K249" s="276"/>
      <c r="L249" s="276"/>
      <c r="M249" s="276"/>
      <c r="N249" s="276"/>
      <c r="O249" s="276"/>
    </row>
    <row r="250" spans="1:15" x14ac:dyDescent="0.25">
      <c r="A250" s="276"/>
      <c r="B250" s="276"/>
      <c r="C250" s="276"/>
      <c r="D250" s="278"/>
      <c r="E250" s="278"/>
      <c r="F250" s="276"/>
      <c r="G250" s="276"/>
      <c r="H250" s="276"/>
      <c r="I250" s="276"/>
      <c r="J250" s="276"/>
      <c r="K250" s="276"/>
      <c r="L250" s="276"/>
      <c r="M250" s="276"/>
      <c r="N250" s="276"/>
      <c r="O250" s="276"/>
    </row>
  </sheetData>
  <autoFilter ref="A6:D250" xr:uid="{F586576C-D645-4449-B1DD-C2F7A004F4CD}"/>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F01-2965-4D09-95CE-FF3805A3603D}">
  <sheetPr codeName="Sheet7">
    <tabColor rgb="FF00B050"/>
  </sheetPr>
  <dimension ref="A3:BQ21"/>
  <sheetViews>
    <sheetView showGridLines="0" workbookViewId="0">
      <selection activeCell="B21" sqref="B21"/>
    </sheetView>
  </sheetViews>
  <sheetFormatPr defaultRowHeight="13.2" x14ac:dyDescent="0.25"/>
  <cols>
    <col min="1" max="1" width="48.109375" style="10" customWidth="1"/>
    <col min="2" max="2" width="16.33203125" style="10" bestFit="1" customWidth="1"/>
    <col min="3" max="3" width="16" style="13" customWidth="1"/>
    <col min="4" max="4" width="15.21875" style="10" bestFit="1" customWidth="1"/>
    <col min="5" max="5" width="7.21875" style="10" customWidth="1"/>
    <col min="6" max="6" width="16.33203125" style="10" bestFit="1" customWidth="1"/>
    <col min="7" max="8" width="8.88671875" style="10"/>
    <col min="9" max="9" width="48.109375" style="10" customWidth="1"/>
    <col min="10" max="10" width="16.33203125" style="10" bestFit="1" customWidth="1"/>
    <col min="11" max="11" width="14.109375" style="10" bestFit="1" customWidth="1"/>
    <col min="12" max="12" width="7.109375" style="10" bestFit="1" customWidth="1"/>
    <col min="13" max="13" width="13.77734375" style="10" bestFit="1" customWidth="1"/>
    <col min="14" max="14" width="7" style="10" bestFit="1" customWidth="1"/>
    <col min="15" max="15" width="15.109375" style="10" bestFit="1" customWidth="1"/>
    <col min="16" max="16" width="14.109375" style="10" bestFit="1" customWidth="1"/>
    <col min="17" max="16384" width="8.88671875" style="10"/>
  </cols>
  <sheetData>
    <row r="3" spans="1:69" s="14" customFormat="1" ht="26.4" x14ac:dyDescent="0.3">
      <c r="A3" s="171" t="s">
        <v>5230</v>
      </c>
      <c r="B3" s="173" t="s">
        <v>5227</v>
      </c>
      <c r="C3" s="185" t="s">
        <v>5229</v>
      </c>
      <c r="D3" s="173" t="s">
        <v>722</v>
      </c>
      <c r="E3" s="173" t="s">
        <v>1193</v>
      </c>
      <c r="F3" s="173" t="s">
        <v>812</v>
      </c>
      <c r="G3" s="173" t="s">
        <v>1194</v>
      </c>
      <c r="I3" s="171" t="s">
        <v>5230</v>
      </c>
      <c r="J3" s="173" t="s">
        <v>5227</v>
      </c>
      <c r="K3" s="173" t="s">
        <v>722</v>
      </c>
      <c r="L3" s="173" t="s">
        <v>1193</v>
      </c>
      <c r="M3" s="173" t="s">
        <v>812</v>
      </c>
      <c r="N3" s="173" t="s">
        <v>5233</v>
      </c>
    </row>
    <row r="4" spans="1:69" s="25" customFormat="1" ht="26.4" x14ac:dyDescent="0.3">
      <c r="A4" s="184" t="s">
        <v>733</v>
      </c>
      <c r="B4" s="181">
        <v>97475005000</v>
      </c>
      <c r="C4" s="188">
        <v>325699000</v>
      </c>
      <c r="D4" s="181">
        <v>4453459089</v>
      </c>
      <c r="E4" s="182">
        <v>4.5688216061132794</v>
      </c>
      <c r="F4" s="181">
        <v>92695846911</v>
      </c>
      <c r="G4" s="182">
        <v>95.431178393886725</v>
      </c>
      <c r="I4" s="184" t="s">
        <v>733</v>
      </c>
      <c r="J4" s="181">
        <v>97475005000</v>
      </c>
      <c r="K4" s="181">
        <v>4453459089</v>
      </c>
      <c r="L4" s="182">
        <v>4.5688216061132794</v>
      </c>
      <c r="M4" s="183">
        <v>93021545911</v>
      </c>
      <c r="N4" s="182">
        <v>95.431178393886711</v>
      </c>
    </row>
    <row r="5" spans="1:69" x14ac:dyDescent="0.25">
      <c r="A5" s="174" t="s">
        <v>846</v>
      </c>
      <c r="B5" s="44">
        <v>59374440000</v>
      </c>
      <c r="C5" s="186">
        <v>18320000</v>
      </c>
      <c r="D5" s="44">
        <v>2628752795</v>
      </c>
      <c r="E5" s="175">
        <v>4.4274148859340823</v>
      </c>
      <c r="F5" s="44">
        <v>56727367205</v>
      </c>
      <c r="G5" s="175">
        <v>95.572585114065916</v>
      </c>
      <c r="I5" s="174" t="s">
        <v>846</v>
      </c>
      <c r="J5" s="44">
        <v>59374440000</v>
      </c>
      <c r="K5" s="44">
        <v>2628752795</v>
      </c>
      <c r="L5" s="175">
        <v>4.4274148859340823</v>
      </c>
      <c r="M5" s="176">
        <v>56745687205</v>
      </c>
      <c r="N5" s="175">
        <v>95.572585114065916</v>
      </c>
    </row>
    <row r="6" spans="1:69" x14ac:dyDescent="0.25">
      <c r="A6" s="180" t="s">
        <v>123</v>
      </c>
      <c r="B6" s="177">
        <v>23288180000</v>
      </c>
      <c r="C6" s="187">
        <v>307379000</v>
      </c>
      <c r="D6" s="177">
        <v>887519648</v>
      </c>
      <c r="E6" s="178">
        <v>3.8110305227802259</v>
      </c>
      <c r="F6" s="177">
        <v>22093281352</v>
      </c>
      <c r="G6" s="178">
        <v>96.188969477219771</v>
      </c>
      <c r="I6" s="180" t="s">
        <v>123</v>
      </c>
      <c r="J6" s="177">
        <v>23288180000</v>
      </c>
      <c r="K6" s="177">
        <v>887519648</v>
      </c>
      <c r="L6" s="178">
        <v>3.8110305227802259</v>
      </c>
      <c r="M6" s="179">
        <v>22400660352</v>
      </c>
      <c r="N6" s="178">
        <v>96.188969477219771</v>
      </c>
    </row>
    <row r="7" spans="1:69" x14ac:dyDescent="0.25">
      <c r="A7" s="174" t="s">
        <v>917</v>
      </c>
      <c r="B7" s="44">
        <v>14812385000</v>
      </c>
      <c r="C7" s="186">
        <v>0</v>
      </c>
      <c r="D7" s="44">
        <v>937186646</v>
      </c>
      <c r="E7" s="175">
        <v>6.3270475753904583</v>
      </c>
      <c r="F7" s="44">
        <v>13875198354</v>
      </c>
      <c r="G7" s="175">
        <v>93.672952424609548</v>
      </c>
      <c r="I7" s="174" t="s">
        <v>917</v>
      </c>
      <c r="J7" s="44">
        <v>14812385000</v>
      </c>
      <c r="K7" s="44">
        <v>937186646</v>
      </c>
      <c r="L7" s="175">
        <v>6.3270475753904583</v>
      </c>
      <c r="M7" s="176">
        <v>13875198354</v>
      </c>
      <c r="N7" s="175">
        <v>93.672952424609548</v>
      </c>
    </row>
    <row r="8" spans="1:69" x14ac:dyDescent="0.25">
      <c r="A8" s="172" t="s">
        <v>810</v>
      </c>
      <c r="B8" s="44">
        <v>97475005000</v>
      </c>
      <c r="C8" s="186">
        <v>325699000</v>
      </c>
      <c r="D8" s="44">
        <v>4453459089</v>
      </c>
      <c r="E8" s="175">
        <v>4.5688216061132794</v>
      </c>
      <c r="F8" s="44">
        <v>92695846911</v>
      </c>
      <c r="G8" s="175">
        <v>95.431178393886725</v>
      </c>
      <c r="I8" s="172" t="s">
        <v>810</v>
      </c>
      <c r="J8" s="44">
        <v>97475005000</v>
      </c>
      <c r="K8" s="44">
        <v>4453459089</v>
      </c>
      <c r="L8" s="175">
        <v>4.5688216061132794</v>
      </c>
      <c r="M8" s="176">
        <v>93021545911</v>
      </c>
      <c r="N8" s="175">
        <v>95.431178393886711</v>
      </c>
    </row>
    <row r="11" spans="1:69" ht="14.4" x14ac:dyDescent="0.3">
      <c r="A11"/>
      <c r="B11"/>
      <c r="C11"/>
      <c r="D11"/>
      <c r="E11"/>
      <c r="F11"/>
      <c r="G11"/>
    </row>
    <row r="12" spans="1:69" ht="14.4" x14ac:dyDescent="0.3">
      <c r="A12"/>
      <c r="B12"/>
      <c r="C12"/>
      <c r="D12"/>
      <c r="E12"/>
      <c r="F12"/>
      <c r="G12"/>
    </row>
    <row r="13" spans="1:69" ht="14.4" x14ac:dyDescent="0.3">
      <c r="A13"/>
      <c r="B13"/>
      <c r="C13"/>
      <c r="D13"/>
      <c r="E13"/>
      <c r="F13"/>
      <c r="G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row>
    <row r="14" spans="1:69" ht="14.4" x14ac:dyDescent="0.3">
      <c r="A14"/>
      <c r="B14"/>
      <c r="C14"/>
      <c r="D14"/>
      <c r="E14"/>
      <c r="F14"/>
      <c r="G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row>
    <row r="15" spans="1:69" ht="14.4" x14ac:dyDescent="0.3">
      <c r="A15"/>
      <c r="B15"/>
      <c r="C15"/>
      <c r="D15"/>
      <c r="E15"/>
      <c r="F15"/>
      <c r="G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row>
    <row r="16" spans="1:69" ht="14.4" x14ac:dyDescent="0.3">
      <c r="A16"/>
      <c r="B16"/>
      <c r="C16"/>
      <c r="D16"/>
      <c r="E16"/>
      <c r="F16"/>
      <c r="G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row>
    <row r="17" spans="9:69" ht="14.4" x14ac:dyDescent="0.3">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row>
    <row r="18" spans="9:69" ht="14.4" x14ac:dyDescent="0.3">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row>
    <row r="19" spans="9:69" ht="14.4" x14ac:dyDescent="0.3">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row>
    <row r="20" spans="9:69" ht="14.4" x14ac:dyDescent="0.3">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row>
    <row r="21" spans="9:69" ht="14.4" x14ac:dyDescent="0.3">
      <c r="I21"/>
      <c r="J21"/>
      <c r="K21"/>
      <c r="L21"/>
      <c r="M21"/>
      <c r="N21"/>
      <c r="O21"/>
      <c r="P21"/>
      <c r="Q21"/>
      <c r="R21"/>
      <c r="S21"/>
      <c r="T21"/>
      <c r="U21"/>
      <c r="V21"/>
      <c r="W21"/>
    </row>
  </sheetData>
  <pageMargins left="0.7" right="0.7" top="0.75" bottom="0.75" header="0.3" footer="0.3"/>
  <pageSetup paperSize="9" orientation="portrait" horizontalDpi="0" verticalDpi="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6E41D-D4B2-4B27-B1D8-91EF373EC0D3}">
  <sheetPr codeName="Sheet9">
    <tabColor rgb="FF00B050"/>
  </sheetPr>
  <dimension ref="A1:AN1315"/>
  <sheetViews>
    <sheetView topLeftCell="AG1" workbookViewId="0">
      <selection activeCell="F13" sqref="F13"/>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80.88671875" bestFit="1" customWidth="1"/>
    <col min="22" max="22" width="12.6640625" bestFit="1" customWidth="1"/>
    <col min="23" max="23" width="11.77734375" bestFit="1" customWidth="1"/>
    <col min="24" max="24" width="13.5546875" bestFit="1" customWidth="1"/>
    <col min="25" max="25" width="12.21875" bestFit="1" customWidth="1"/>
    <col min="26" max="26" width="12.77734375" bestFit="1" customWidth="1"/>
    <col min="27" max="27" width="12.109375" bestFit="1" customWidth="1"/>
    <col min="28" max="28" width="11" bestFit="1" customWidth="1"/>
    <col min="29" max="29" width="22.6640625" bestFit="1" customWidth="1"/>
    <col min="30" max="30" width="29.33203125" bestFit="1" customWidth="1"/>
    <col min="31" max="31" width="36.109375" bestFit="1" customWidth="1"/>
    <col min="32" max="32" width="9.5546875" bestFit="1" customWidth="1"/>
    <col min="33" max="33" width="80.88671875" bestFit="1" customWidth="1"/>
    <col min="34" max="34" width="14.33203125" bestFit="1" customWidth="1"/>
    <col min="35" max="35" width="27.6640625" bestFit="1" customWidth="1"/>
    <col min="36" max="36" width="28.21875" bestFit="1" customWidth="1"/>
    <col min="37" max="37" width="13.6640625" bestFit="1" customWidth="1"/>
    <col min="38" max="38" width="29.6640625" bestFit="1" customWidth="1"/>
    <col min="39" max="39" width="25.77734375" bestFit="1" customWidth="1"/>
    <col min="40" max="40" width="30.109375" customWidth="1"/>
  </cols>
  <sheetData>
    <row r="1" spans="1:40" x14ac:dyDescent="0.3">
      <c r="A1" t="s">
        <v>1442</v>
      </c>
      <c r="B1" t="s">
        <v>1443</v>
      </c>
      <c r="C1" t="s">
        <v>1444</v>
      </c>
      <c r="D1" t="s">
        <v>1445</v>
      </c>
      <c r="E1" t="s">
        <v>1446</v>
      </c>
      <c r="F1" t="s">
        <v>836</v>
      </c>
      <c r="G1" t="s">
        <v>1447</v>
      </c>
      <c r="H1" t="s">
        <v>1448</v>
      </c>
      <c r="I1" t="s">
        <v>1449</v>
      </c>
      <c r="J1" t="s">
        <v>1450</v>
      </c>
      <c r="K1" t="s">
        <v>1451</v>
      </c>
      <c r="L1" t="s">
        <v>1452</v>
      </c>
      <c r="M1" t="s">
        <v>1453</v>
      </c>
      <c r="N1" t="s">
        <v>837</v>
      </c>
      <c r="O1" t="s">
        <v>1454</v>
      </c>
      <c r="P1" t="s">
        <v>838</v>
      </c>
      <c r="Q1" t="s">
        <v>1419</v>
      </c>
      <c r="R1" t="s">
        <v>1455</v>
      </c>
      <c r="S1" t="s">
        <v>725</v>
      </c>
      <c r="T1" t="s">
        <v>1466</v>
      </c>
      <c r="U1" t="s">
        <v>1012</v>
      </c>
      <c r="V1" t="s">
        <v>816</v>
      </c>
      <c r="W1" t="s">
        <v>1467</v>
      </c>
      <c r="X1" t="s">
        <v>1468</v>
      </c>
      <c r="Y1" t="s">
        <v>1469</v>
      </c>
      <c r="Z1" t="s">
        <v>1470</v>
      </c>
      <c r="AA1" t="s">
        <v>1471</v>
      </c>
      <c r="AB1" t="s">
        <v>723</v>
      </c>
      <c r="AC1" t="s">
        <v>1456</v>
      </c>
      <c r="AD1" t="s">
        <v>1418</v>
      </c>
      <c r="AE1" t="s">
        <v>1001</v>
      </c>
      <c r="AF1" t="s">
        <v>1472</v>
      </c>
      <c r="AG1" t="s">
        <v>5239</v>
      </c>
      <c r="AH1" t="s">
        <v>727</v>
      </c>
      <c r="AI1" t="s">
        <v>1437</v>
      </c>
      <c r="AJ1" t="s">
        <v>840</v>
      </c>
      <c r="AK1" t="s">
        <v>726</v>
      </c>
      <c r="AL1" t="s">
        <v>839</v>
      </c>
      <c r="AM1" t="s">
        <v>171</v>
      </c>
      <c r="AN1" t="s">
        <v>100</v>
      </c>
    </row>
    <row r="2" spans="1:40" x14ac:dyDescent="0.3">
      <c r="A2" t="s">
        <v>728</v>
      </c>
      <c r="B2" t="s">
        <v>1457</v>
      </c>
      <c r="C2" t="s">
        <v>729</v>
      </c>
      <c r="D2" t="s">
        <v>1458</v>
      </c>
      <c r="E2" t="s">
        <v>841</v>
      </c>
      <c r="F2" t="s">
        <v>733</v>
      </c>
      <c r="G2" t="s">
        <v>730</v>
      </c>
      <c r="H2" t="s">
        <v>1046</v>
      </c>
      <c r="I2" t="s">
        <v>11</v>
      </c>
      <c r="J2" t="s">
        <v>945</v>
      </c>
      <c r="K2" t="s">
        <v>731</v>
      </c>
      <c r="L2" t="s">
        <v>946</v>
      </c>
      <c r="M2" t="s">
        <v>101</v>
      </c>
      <c r="N2" t="s">
        <v>947</v>
      </c>
      <c r="O2" t="s">
        <v>102</v>
      </c>
      <c r="P2" t="s">
        <v>948</v>
      </c>
      <c r="Q2" t="s">
        <v>2</v>
      </c>
      <c r="R2" t="s">
        <v>956</v>
      </c>
      <c r="S2" t="s">
        <v>103</v>
      </c>
      <c r="T2" t="s">
        <v>732</v>
      </c>
      <c r="U2" t="s">
        <v>883</v>
      </c>
      <c r="V2">
        <v>1000000</v>
      </c>
      <c r="W2">
        <v>0</v>
      </c>
      <c r="X2">
        <v>0</v>
      </c>
      <c r="Y2">
        <v>0</v>
      </c>
      <c r="Z2">
        <v>0</v>
      </c>
      <c r="AA2">
        <v>0</v>
      </c>
      <c r="AB2">
        <v>1000000</v>
      </c>
      <c r="AC2" t="s">
        <v>15</v>
      </c>
      <c r="AD2" t="s">
        <v>16</v>
      </c>
      <c r="AE2" t="s">
        <v>1473</v>
      </c>
      <c r="AF2" t="s">
        <v>1474</v>
      </c>
      <c r="AG2" t="s">
        <v>883</v>
      </c>
      <c r="AH2" t="s">
        <v>847</v>
      </c>
      <c r="AI2" t="s">
        <v>754</v>
      </c>
      <c r="AJ2" t="s">
        <v>1</v>
      </c>
      <c r="AK2" t="s">
        <v>848</v>
      </c>
      <c r="AL2" t="s">
        <v>917</v>
      </c>
    </row>
    <row r="3" spans="1:40" x14ac:dyDescent="0.3">
      <c r="A3" t="s">
        <v>728</v>
      </c>
      <c r="B3" t="s">
        <v>1457</v>
      </c>
      <c r="C3" t="s">
        <v>729</v>
      </c>
      <c r="D3" t="s">
        <v>1458</v>
      </c>
      <c r="E3" t="s">
        <v>841</v>
      </c>
      <c r="F3" t="s">
        <v>733</v>
      </c>
      <c r="G3" t="s">
        <v>730</v>
      </c>
      <c r="H3" t="s">
        <v>1046</v>
      </c>
      <c r="I3" t="s">
        <v>11</v>
      </c>
      <c r="J3" t="s">
        <v>945</v>
      </c>
      <c r="K3" t="s">
        <v>731</v>
      </c>
      <c r="L3" t="s">
        <v>946</v>
      </c>
      <c r="M3" t="s">
        <v>101</v>
      </c>
      <c r="N3" t="s">
        <v>947</v>
      </c>
      <c r="O3" t="s">
        <v>102</v>
      </c>
      <c r="P3" t="s">
        <v>948</v>
      </c>
      <c r="Q3" t="s">
        <v>2</v>
      </c>
      <c r="R3" t="s">
        <v>956</v>
      </c>
      <c r="S3" t="s">
        <v>103</v>
      </c>
      <c r="T3" t="s">
        <v>732</v>
      </c>
      <c r="U3" t="s">
        <v>1475</v>
      </c>
      <c r="V3">
        <v>5520000</v>
      </c>
      <c r="W3">
        <v>0</v>
      </c>
      <c r="X3">
        <v>0</v>
      </c>
      <c r="Y3">
        <v>0</v>
      </c>
      <c r="Z3">
        <v>0</v>
      </c>
      <c r="AA3">
        <v>0</v>
      </c>
      <c r="AB3">
        <v>5520000</v>
      </c>
      <c r="AC3" t="s">
        <v>15</v>
      </c>
      <c r="AD3" t="s">
        <v>16</v>
      </c>
      <c r="AE3" t="s">
        <v>1476</v>
      </c>
      <c r="AF3" t="s">
        <v>1477</v>
      </c>
      <c r="AG3" t="s">
        <v>1475</v>
      </c>
      <c r="AH3" t="s">
        <v>847</v>
      </c>
      <c r="AI3" t="s">
        <v>754</v>
      </c>
      <c r="AJ3" t="s">
        <v>1</v>
      </c>
      <c r="AK3" t="s">
        <v>848</v>
      </c>
      <c r="AL3" t="s">
        <v>917</v>
      </c>
    </row>
    <row r="4" spans="1:40" x14ac:dyDescent="0.3">
      <c r="A4" t="s">
        <v>728</v>
      </c>
      <c r="B4" t="s">
        <v>1457</v>
      </c>
      <c r="C4" t="s">
        <v>729</v>
      </c>
      <c r="D4" t="s">
        <v>1458</v>
      </c>
      <c r="E4" t="s">
        <v>841</v>
      </c>
      <c r="F4" t="s">
        <v>733</v>
      </c>
      <c r="G4" t="s">
        <v>730</v>
      </c>
      <c r="H4" t="s">
        <v>1046</v>
      </c>
      <c r="I4" t="s">
        <v>11</v>
      </c>
      <c r="J4" t="s">
        <v>945</v>
      </c>
      <c r="K4" t="s">
        <v>731</v>
      </c>
      <c r="L4" t="s">
        <v>946</v>
      </c>
      <c r="M4" t="s">
        <v>101</v>
      </c>
      <c r="N4" t="s">
        <v>947</v>
      </c>
      <c r="O4" t="s">
        <v>102</v>
      </c>
      <c r="P4" t="s">
        <v>948</v>
      </c>
      <c r="Q4" t="s">
        <v>2</v>
      </c>
      <c r="R4" t="s">
        <v>956</v>
      </c>
      <c r="S4" t="s">
        <v>103</v>
      </c>
      <c r="T4" t="s">
        <v>732</v>
      </c>
      <c r="U4" t="s">
        <v>931</v>
      </c>
      <c r="V4">
        <v>1000000</v>
      </c>
      <c r="W4">
        <v>0</v>
      </c>
      <c r="X4">
        <v>0</v>
      </c>
      <c r="Y4">
        <v>0</v>
      </c>
      <c r="Z4">
        <v>0</v>
      </c>
      <c r="AA4">
        <v>0</v>
      </c>
      <c r="AB4">
        <v>1000000</v>
      </c>
      <c r="AC4" t="s">
        <v>15</v>
      </c>
      <c r="AD4" t="s">
        <v>16</v>
      </c>
      <c r="AE4" t="s">
        <v>1478</v>
      </c>
      <c r="AF4" t="s">
        <v>1479</v>
      </c>
      <c r="AG4" t="s">
        <v>931</v>
      </c>
      <c r="AH4" t="s">
        <v>847</v>
      </c>
      <c r="AI4" t="s">
        <v>754</v>
      </c>
      <c r="AJ4" t="s">
        <v>1</v>
      </c>
      <c r="AK4" t="s">
        <v>848</v>
      </c>
      <c r="AL4" t="s">
        <v>917</v>
      </c>
    </row>
    <row r="5" spans="1:40" x14ac:dyDescent="0.3">
      <c r="A5" t="s">
        <v>728</v>
      </c>
      <c r="B5" t="s">
        <v>1457</v>
      </c>
      <c r="C5" t="s">
        <v>729</v>
      </c>
      <c r="D5" t="s">
        <v>1458</v>
      </c>
      <c r="E5" t="s">
        <v>841</v>
      </c>
      <c r="F5" t="s">
        <v>733</v>
      </c>
      <c r="G5" t="s">
        <v>730</v>
      </c>
      <c r="H5" t="s">
        <v>1046</v>
      </c>
      <c r="I5" t="s">
        <v>11</v>
      </c>
      <c r="J5" t="s">
        <v>945</v>
      </c>
      <c r="K5" t="s">
        <v>731</v>
      </c>
      <c r="L5" t="s">
        <v>946</v>
      </c>
      <c r="M5" t="s">
        <v>101</v>
      </c>
      <c r="N5" t="s">
        <v>947</v>
      </c>
      <c r="O5" t="s">
        <v>102</v>
      </c>
      <c r="P5" t="s">
        <v>948</v>
      </c>
      <c r="Q5" t="s">
        <v>2</v>
      </c>
      <c r="R5" t="s">
        <v>956</v>
      </c>
      <c r="S5" t="s">
        <v>103</v>
      </c>
      <c r="T5" t="s">
        <v>732</v>
      </c>
      <c r="U5" t="s">
        <v>889</v>
      </c>
      <c r="V5">
        <v>1000000</v>
      </c>
      <c r="W5">
        <v>0</v>
      </c>
      <c r="X5">
        <v>0</v>
      </c>
      <c r="Y5">
        <v>0</v>
      </c>
      <c r="Z5">
        <v>0</v>
      </c>
      <c r="AA5">
        <v>0</v>
      </c>
      <c r="AB5">
        <v>1000000</v>
      </c>
      <c r="AC5" t="s">
        <v>15</v>
      </c>
      <c r="AD5" t="s">
        <v>16</v>
      </c>
      <c r="AE5" t="s">
        <v>1480</v>
      </c>
      <c r="AF5" t="s">
        <v>1481</v>
      </c>
      <c r="AG5" t="s">
        <v>889</v>
      </c>
      <c r="AH5" t="s">
        <v>847</v>
      </c>
      <c r="AI5" t="s">
        <v>754</v>
      </c>
      <c r="AJ5" t="s">
        <v>1</v>
      </c>
      <c r="AK5" t="s">
        <v>848</v>
      </c>
      <c r="AL5" t="s">
        <v>917</v>
      </c>
    </row>
    <row r="6" spans="1:40" x14ac:dyDescent="0.3">
      <c r="A6" t="s">
        <v>728</v>
      </c>
      <c r="B6" t="s">
        <v>1457</v>
      </c>
      <c r="C6" t="s">
        <v>729</v>
      </c>
      <c r="D6" t="s">
        <v>1458</v>
      </c>
      <c r="E6" t="s">
        <v>841</v>
      </c>
      <c r="F6" t="s">
        <v>733</v>
      </c>
      <c r="G6" t="s">
        <v>730</v>
      </c>
      <c r="H6" t="s">
        <v>1046</v>
      </c>
      <c r="I6" t="s">
        <v>11</v>
      </c>
      <c r="J6" t="s">
        <v>945</v>
      </c>
      <c r="K6" t="s">
        <v>731</v>
      </c>
      <c r="L6" t="s">
        <v>946</v>
      </c>
      <c r="M6" t="s">
        <v>101</v>
      </c>
      <c r="N6" t="s">
        <v>947</v>
      </c>
      <c r="O6" t="s">
        <v>102</v>
      </c>
      <c r="P6" t="s">
        <v>948</v>
      </c>
      <c r="Q6" t="s">
        <v>2</v>
      </c>
      <c r="R6" t="s">
        <v>956</v>
      </c>
      <c r="S6" t="s">
        <v>103</v>
      </c>
      <c r="T6" t="s">
        <v>732</v>
      </c>
      <c r="U6" t="s">
        <v>1482</v>
      </c>
      <c r="V6">
        <v>3000000</v>
      </c>
      <c r="W6">
        <v>0</v>
      </c>
      <c r="X6">
        <v>0</v>
      </c>
      <c r="Y6">
        <v>0</v>
      </c>
      <c r="Z6">
        <v>0</v>
      </c>
      <c r="AA6">
        <v>0</v>
      </c>
      <c r="AB6">
        <v>3000000</v>
      </c>
      <c r="AC6" t="s">
        <v>15</v>
      </c>
      <c r="AD6" t="s">
        <v>16</v>
      </c>
      <c r="AE6" t="s">
        <v>1483</v>
      </c>
      <c r="AF6" t="s">
        <v>1484</v>
      </c>
      <c r="AG6" t="s">
        <v>1482</v>
      </c>
      <c r="AH6" t="s">
        <v>847</v>
      </c>
      <c r="AI6" t="s">
        <v>754</v>
      </c>
      <c r="AJ6" t="s">
        <v>1</v>
      </c>
      <c r="AK6" t="s">
        <v>848</v>
      </c>
      <c r="AL6" t="s">
        <v>917</v>
      </c>
    </row>
    <row r="7" spans="1:40" x14ac:dyDescent="0.3">
      <c r="A7" t="s">
        <v>728</v>
      </c>
      <c r="B7" t="s">
        <v>1457</v>
      </c>
      <c r="C7" t="s">
        <v>729</v>
      </c>
      <c r="D7" t="s">
        <v>1458</v>
      </c>
      <c r="E7" t="s">
        <v>841</v>
      </c>
      <c r="F7" t="s">
        <v>733</v>
      </c>
      <c r="G7" t="s">
        <v>730</v>
      </c>
      <c r="H7" t="s">
        <v>1046</v>
      </c>
      <c r="I7" t="s">
        <v>11</v>
      </c>
      <c r="J7" t="s">
        <v>945</v>
      </c>
      <c r="K7" t="s">
        <v>731</v>
      </c>
      <c r="L7" t="s">
        <v>946</v>
      </c>
      <c r="M7" t="s">
        <v>101</v>
      </c>
      <c r="N7" t="s">
        <v>947</v>
      </c>
      <c r="O7" t="s">
        <v>102</v>
      </c>
      <c r="P7" t="s">
        <v>948</v>
      </c>
      <c r="Q7" t="s">
        <v>2</v>
      </c>
      <c r="R7" t="s">
        <v>956</v>
      </c>
      <c r="S7" t="s">
        <v>113</v>
      </c>
      <c r="T7" t="s">
        <v>734</v>
      </c>
      <c r="U7" t="s">
        <v>1485</v>
      </c>
      <c r="V7">
        <v>10000000</v>
      </c>
      <c r="W7">
        <v>0</v>
      </c>
      <c r="X7">
        <v>0</v>
      </c>
      <c r="Y7">
        <v>0</v>
      </c>
      <c r="Z7">
        <v>0</v>
      </c>
      <c r="AA7">
        <v>0</v>
      </c>
      <c r="AB7">
        <v>10000000</v>
      </c>
      <c r="AC7" t="s">
        <v>15</v>
      </c>
      <c r="AD7" t="s">
        <v>17</v>
      </c>
      <c r="AE7" t="s">
        <v>1486</v>
      </c>
      <c r="AF7" t="s">
        <v>1487</v>
      </c>
      <c r="AG7" t="s">
        <v>5240</v>
      </c>
      <c r="AH7" t="s">
        <v>847</v>
      </c>
      <c r="AI7" t="s">
        <v>754</v>
      </c>
      <c r="AJ7" t="s">
        <v>891</v>
      </c>
      <c r="AK7" t="s">
        <v>848</v>
      </c>
      <c r="AL7" t="s">
        <v>917</v>
      </c>
    </row>
    <row r="8" spans="1:40" x14ac:dyDescent="0.3">
      <c r="A8" t="s">
        <v>728</v>
      </c>
      <c r="B8" t="s">
        <v>1457</v>
      </c>
      <c r="C8" t="s">
        <v>729</v>
      </c>
      <c r="D8" t="s">
        <v>1458</v>
      </c>
      <c r="E8" t="s">
        <v>841</v>
      </c>
      <c r="F8" t="s">
        <v>733</v>
      </c>
      <c r="G8" t="s">
        <v>730</v>
      </c>
      <c r="H8" t="s">
        <v>1046</v>
      </c>
      <c r="I8" t="s">
        <v>11</v>
      </c>
      <c r="J8" t="s">
        <v>945</v>
      </c>
      <c r="K8" t="s">
        <v>731</v>
      </c>
      <c r="L8" t="s">
        <v>946</v>
      </c>
      <c r="M8" t="s">
        <v>101</v>
      </c>
      <c r="N8" t="s">
        <v>947</v>
      </c>
      <c r="O8" t="s">
        <v>102</v>
      </c>
      <c r="P8" t="s">
        <v>948</v>
      </c>
      <c r="Q8" t="s">
        <v>2</v>
      </c>
      <c r="R8" t="s">
        <v>956</v>
      </c>
      <c r="S8" t="s">
        <v>110</v>
      </c>
      <c r="T8" t="s">
        <v>735</v>
      </c>
      <c r="U8" t="s">
        <v>1488</v>
      </c>
      <c r="V8">
        <v>10000000</v>
      </c>
      <c r="W8">
        <v>0</v>
      </c>
      <c r="X8">
        <v>0</v>
      </c>
      <c r="Y8">
        <v>0</v>
      </c>
      <c r="Z8">
        <v>0</v>
      </c>
      <c r="AA8">
        <v>0</v>
      </c>
      <c r="AB8">
        <v>10000000</v>
      </c>
      <c r="AC8" t="s">
        <v>15</v>
      </c>
      <c r="AD8" t="s">
        <v>1299</v>
      </c>
      <c r="AE8" t="s">
        <v>1489</v>
      </c>
      <c r="AF8" t="s">
        <v>1490</v>
      </c>
      <c r="AG8" t="s">
        <v>5241</v>
      </c>
      <c r="AH8" t="s">
        <v>847</v>
      </c>
      <c r="AI8" t="s">
        <v>754</v>
      </c>
      <c r="AJ8" t="s">
        <v>893</v>
      </c>
      <c r="AK8" t="s">
        <v>848</v>
      </c>
      <c r="AL8" t="s">
        <v>917</v>
      </c>
    </row>
    <row r="9" spans="1:40" x14ac:dyDescent="0.3">
      <c r="A9" t="s">
        <v>728</v>
      </c>
      <c r="B9" t="s">
        <v>1457</v>
      </c>
      <c r="C9" t="s">
        <v>729</v>
      </c>
      <c r="D9" t="s">
        <v>1458</v>
      </c>
      <c r="E9" t="s">
        <v>841</v>
      </c>
      <c r="F9" t="s">
        <v>733</v>
      </c>
      <c r="G9" t="s">
        <v>730</v>
      </c>
      <c r="H9" t="s">
        <v>1046</v>
      </c>
      <c r="I9" t="s">
        <v>11</v>
      </c>
      <c r="J9" t="s">
        <v>945</v>
      </c>
      <c r="K9" t="s">
        <v>731</v>
      </c>
      <c r="L9" t="s">
        <v>946</v>
      </c>
      <c r="M9" t="s">
        <v>101</v>
      </c>
      <c r="N9" t="s">
        <v>947</v>
      </c>
      <c r="O9" t="s">
        <v>102</v>
      </c>
      <c r="P9" t="s">
        <v>948</v>
      </c>
      <c r="Q9" t="s">
        <v>2</v>
      </c>
      <c r="R9" t="s">
        <v>956</v>
      </c>
      <c r="S9" t="s">
        <v>107</v>
      </c>
      <c r="T9" t="s">
        <v>892</v>
      </c>
      <c r="U9" t="s">
        <v>1491</v>
      </c>
      <c r="V9">
        <v>30000000</v>
      </c>
      <c r="W9">
        <v>0</v>
      </c>
      <c r="X9">
        <v>0</v>
      </c>
      <c r="Y9">
        <v>0</v>
      </c>
      <c r="Z9">
        <v>0</v>
      </c>
      <c r="AA9">
        <v>0</v>
      </c>
      <c r="AB9">
        <v>30000000</v>
      </c>
      <c r="AC9" t="s">
        <v>15</v>
      </c>
      <c r="AD9" t="s">
        <v>18</v>
      </c>
      <c r="AE9" t="s">
        <v>1492</v>
      </c>
      <c r="AF9" t="s">
        <v>1493</v>
      </c>
      <c r="AG9" t="s">
        <v>5242</v>
      </c>
      <c r="AH9" t="s">
        <v>847</v>
      </c>
      <c r="AI9" t="s">
        <v>754</v>
      </c>
      <c r="AJ9" t="s">
        <v>893</v>
      </c>
      <c r="AK9" t="s">
        <v>848</v>
      </c>
      <c r="AL9" t="s">
        <v>917</v>
      </c>
    </row>
    <row r="10" spans="1:40" x14ac:dyDescent="0.3">
      <c r="A10" t="s">
        <v>728</v>
      </c>
      <c r="B10" t="s">
        <v>1457</v>
      </c>
      <c r="C10" t="s">
        <v>729</v>
      </c>
      <c r="D10" t="s">
        <v>1458</v>
      </c>
      <c r="E10" t="s">
        <v>841</v>
      </c>
      <c r="F10" t="s">
        <v>733</v>
      </c>
      <c r="G10" t="s">
        <v>730</v>
      </c>
      <c r="H10" t="s">
        <v>1046</v>
      </c>
      <c r="I10" t="s">
        <v>11</v>
      </c>
      <c r="J10" t="s">
        <v>945</v>
      </c>
      <c r="K10" t="s">
        <v>731</v>
      </c>
      <c r="L10" t="s">
        <v>946</v>
      </c>
      <c r="M10" t="s">
        <v>101</v>
      </c>
      <c r="N10" t="s">
        <v>947</v>
      </c>
      <c r="O10" t="s">
        <v>102</v>
      </c>
      <c r="P10" t="s">
        <v>948</v>
      </c>
      <c r="Q10" t="s">
        <v>2</v>
      </c>
      <c r="R10" t="s">
        <v>956</v>
      </c>
      <c r="S10" t="s">
        <v>107</v>
      </c>
      <c r="T10" t="s">
        <v>892</v>
      </c>
      <c r="U10" t="s">
        <v>1494</v>
      </c>
      <c r="V10">
        <v>28000000</v>
      </c>
      <c r="W10">
        <v>0</v>
      </c>
      <c r="X10">
        <v>0</v>
      </c>
      <c r="Y10">
        <v>0</v>
      </c>
      <c r="Z10">
        <v>0</v>
      </c>
      <c r="AA10">
        <v>0</v>
      </c>
      <c r="AB10">
        <v>28000000</v>
      </c>
      <c r="AC10" t="s">
        <v>15</v>
      </c>
      <c r="AD10" t="s">
        <v>18</v>
      </c>
      <c r="AE10" t="s">
        <v>1495</v>
      </c>
      <c r="AF10" t="s">
        <v>1496</v>
      </c>
      <c r="AG10" t="s">
        <v>5243</v>
      </c>
      <c r="AH10" t="s">
        <v>847</v>
      </c>
      <c r="AI10" t="s">
        <v>754</v>
      </c>
      <c r="AJ10" t="s">
        <v>893</v>
      </c>
      <c r="AK10" t="s">
        <v>848</v>
      </c>
      <c r="AL10" t="s">
        <v>917</v>
      </c>
    </row>
    <row r="11" spans="1:40" x14ac:dyDescent="0.3">
      <c r="A11" t="s">
        <v>728</v>
      </c>
      <c r="B11" t="s">
        <v>1457</v>
      </c>
      <c r="C11" t="s">
        <v>729</v>
      </c>
      <c r="D11" t="s">
        <v>1458</v>
      </c>
      <c r="E11" t="s">
        <v>841</v>
      </c>
      <c r="F11" t="s">
        <v>733</v>
      </c>
      <c r="G11" t="s">
        <v>730</v>
      </c>
      <c r="H11" t="s">
        <v>1046</v>
      </c>
      <c r="I11" t="s">
        <v>11</v>
      </c>
      <c r="J11" t="s">
        <v>945</v>
      </c>
      <c r="K11" t="s">
        <v>731</v>
      </c>
      <c r="L11" t="s">
        <v>946</v>
      </c>
      <c r="M11" t="s">
        <v>101</v>
      </c>
      <c r="N11" t="s">
        <v>947</v>
      </c>
      <c r="O11" t="s">
        <v>102</v>
      </c>
      <c r="P11" t="s">
        <v>948</v>
      </c>
      <c r="Q11" t="s">
        <v>108</v>
      </c>
      <c r="R11" t="s">
        <v>957</v>
      </c>
      <c r="S11" t="s">
        <v>103</v>
      </c>
      <c r="T11" t="s">
        <v>732</v>
      </c>
      <c r="U11" t="s">
        <v>1497</v>
      </c>
      <c r="V11">
        <v>1000000</v>
      </c>
      <c r="W11">
        <v>0</v>
      </c>
      <c r="X11">
        <v>0</v>
      </c>
      <c r="Y11">
        <v>0</v>
      </c>
      <c r="Z11">
        <v>0</v>
      </c>
      <c r="AA11">
        <v>0</v>
      </c>
      <c r="AB11">
        <v>1000000</v>
      </c>
      <c r="AC11" t="s">
        <v>19</v>
      </c>
      <c r="AD11" t="s">
        <v>20</v>
      </c>
      <c r="AE11" t="s">
        <v>1498</v>
      </c>
      <c r="AF11" t="s">
        <v>1499</v>
      </c>
      <c r="AG11" t="s">
        <v>883</v>
      </c>
      <c r="AH11" t="s">
        <v>847</v>
      </c>
      <c r="AI11" t="s">
        <v>754</v>
      </c>
      <c r="AJ11" t="s">
        <v>1</v>
      </c>
      <c r="AK11" t="s">
        <v>848</v>
      </c>
      <c r="AL11" t="s">
        <v>917</v>
      </c>
    </row>
    <row r="12" spans="1:40" x14ac:dyDescent="0.3">
      <c r="A12" t="s">
        <v>728</v>
      </c>
      <c r="B12" t="s">
        <v>1457</v>
      </c>
      <c r="C12" t="s">
        <v>729</v>
      </c>
      <c r="D12" t="s">
        <v>1458</v>
      </c>
      <c r="E12" t="s">
        <v>841</v>
      </c>
      <c r="F12" t="s">
        <v>733</v>
      </c>
      <c r="G12" t="s">
        <v>730</v>
      </c>
      <c r="H12" t="s">
        <v>1046</v>
      </c>
      <c r="I12" t="s">
        <v>11</v>
      </c>
      <c r="J12" t="s">
        <v>945</v>
      </c>
      <c r="K12" t="s">
        <v>731</v>
      </c>
      <c r="L12" t="s">
        <v>946</v>
      </c>
      <c r="M12" t="s">
        <v>101</v>
      </c>
      <c r="N12" t="s">
        <v>947</v>
      </c>
      <c r="O12" t="s">
        <v>102</v>
      </c>
      <c r="P12" t="s">
        <v>948</v>
      </c>
      <c r="Q12" t="s">
        <v>108</v>
      </c>
      <c r="R12" t="s">
        <v>957</v>
      </c>
      <c r="S12" t="s">
        <v>103</v>
      </c>
      <c r="T12" t="s">
        <v>732</v>
      </c>
      <c r="U12" t="s">
        <v>1500</v>
      </c>
      <c r="V12">
        <v>5520000</v>
      </c>
      <c r="W12">
        <v>0</v>
      </c>
      <c r="X12">
        <v>0</v>
      </c>
      <c r="Y12">
        <v>0</v>
      </c>
      <c r="Z12">
        <v>0</v>
      </c>
      <c r="AA12">
        <v>0</v>
      </c>
      <c r="AB12">
        <v>5520000</v>
      </c>
      <c r="AC12" t="s">
        <v>19</v>
      </c>
      <c r="AD12" t="s">
        <v>20</v>
      </c>
      <c r="AE12" t="s">
        <v>1501</v>
      </c>
      <c r="AF12" t="s">
        <v>1502</v>
      </c>
      <c r="AG12" t="s">
        <v>5244</v>
      </c>
      <c r="AH12" t="s">
        <v>847</v>
      </c>
      <c r="AI12" t="s">
        <v>754</v>
      </c>
      <c r="AJ12" t="s">
        <v>1</v>
      </c>
      <c r="AK12" t="s">
        <v>848</v>
      </c>
      <c r="AL12" t="s">
        <v>917</v>
      </c>
    </row>
    <row r="13" spans="1:40" x14ac:dyDescent="0.3">
      <c r="A13" t="s">
        <v>728</v>
      </c>
      <c r="B13" t="s">
        <v>1457</v>
      </c>
      <c r="C13" t="s">
        <v>729</v>
      </c>
      <c r="D13" t="s">
        <v>1458</v>
      </c>
      <c r="E13" t="s">
        <v>841</v>
      </c>
      <c r="F13" t="s">
        <v>733</v>
      </c>
      <c r="G13" t="s">
        <v>730</v>
      </c>
      <c r="H13" t="s">
        <v>1046</v>
      </c>
      <c r="I13" t="s">
        <v>11</v>
      </c>
      <c r="J13" t="s">
        <v>945</v>
      </c>
      <c r="K13" t="s">
        <v>731</v>
      </c>
      <c r="L13" t="s">
        <v>946</v>
      </c>
      <c r="M13" t="s">
        <v>101</v>
      </c>
      <c r="N13" t="s">
        <v>947</v>
      </c>
      <c r="O13" t="s">
        <v>102</v>
      </c>
      <c r="P13" t="s">
        <v>948</v>
      </c>
      <c r="Q13" t="s">
        <v>108</v>
      </c>
      <c r="R13" t="s">
        <v>957</v>
      </c>
      <c r="S13" t="s">
        <v>103</v>
      </c>
      <c r="T13" t="s">
        <v>732</v>
      </c>
      <c r="U13" t="s">
        <v>1503</v>
      </c>
      <c r="V13">
        <v>1000000</v>
      </c>
      <c r="W13">
        <v>0</v>
      </c>
      <c r="X13">
        <v>0</v>
      </c>
      <c r="Y13">
        <v>0</v>
      </c>
      <c r="Z13">
        <v>0</v>
      </c>
      <c r="AA13">
        <v>0</v>
      </c>
      <c r="AB13">
        <v>1000000</v>
      </c>
      <c r="AC13" t="s">
        <v>19</v>
      </c>
      <c r="AD13" t="s">
        <v>20</v>
      </c>
      <c r="AE13" t="s">
        <v>1504</v>
      </c>
      <c r="AF13" t="s">
        <v>1505</v>
      </c>
      <c r="AG13" t="s">
        <v>931</v>
      </c>
      <c r="AH13" t="s">
        <v>847</v>
      </c>
      <c r="AI13" t="s">
        <v>754</v>
      </c>
      <c r="AJ13" t="s">
        <v>1</v>
      </c>
      <c r="AK13" t="s">
        <v>848</v>
      </c>
      <c r="AL13" t="s">
        <v>917</v>
      </c>
    </row>
    <row r="14" spans="1:40" x14ac:dyDescent="0.3">
      <c r="A14" t="s">
        <v>728</v>
      </c>
      <c r="B14" t="s">
        <v>1457</v>
      </c>
      <c r="C14" t="s">
        <v>729</v>
      </c>
      <c r="D14" t="s">
        <v>1458</v>
      </c>
      <c r="E14" t="s">
        <v>841</v>
      </c>
      <c r="F14" t="s">
        <v>733</v>
      </c>
      <c r="G14" t="s">
        <v>730</v>
      </c>
      <c r="H14" t="s">
        <v>1046</v>
      </c>
      <c r="I14" t="s">
        <v>11</v>
      </c>
      <c r="J14" t="s">
        <v>945</v>
      </c>
      <c r="K14" t="s">
        <v>731</v>
      </c>
      <c r="L14" t="s">
        <v>946</v>
      </c>
      <c r="M14" t="s">
        <v>101</v>
      </c>
      <c r="N14" t="s">
        <v>947</v>
      </c>
      <c r="O14" t="s">
        <v>102</v>
      </c>
      <c r="P14" t="s">
        <v>948</v>
      </c>
      <c r="Q14" t="s">
        <v>108</v>
      </c>
      <c r="R14" t="s">
        <v>957</v>
      </c>
      <c r="S14" t="s">
        <v>103</v>
      </c>
      <c r="T14" t="s">
        <v>732</v>
      </c>
      <c r="U14" t="s">
        <v>1506</v>
      </c>
      <c r="V14">
        <v>1000000</v>
      </c>
      <c r="W14">
        <v>0</v>
      </c>
      <c r="X14">
        <v>0</v>
      </c>
      <c r="Y14">
        <v>0</v>
      </c>
      <c r="Z14">
        <v>0</v>
      </c>
      <c r="AA14">
        <v>0</v>
      </c>
      <c r="AB14">
        <v>1000000</v>
      </c>
      <c r="AC14" t="s">
        <v>19</v>
      </c>
      <c r="AD14" t="s">
        <v>20</v>
      </c>
      <c r="AE14" t="s">
        <v>1507</v>
      </c>
      <c r="AF14" t="s">
        <v>1508</v>
      </c>
      <c r="AG14" t="s">
        <v>889</v>
      </c>
      <c r="AH14" t="s">
        <v>847</v>
      </c>
      <c r="AI14" t="s">
        <v>754</v>
      </c>
      <c r="AJ14" t="s">
        <v>1</v>
      </c>
      <c r="AK14" t="s">
        <v>848</v>
      </c>
      <c r="AL14" t="s">
        <v>917</v>
      </c>
    </row>
    <row r="15" spans="1:40" x14ac:dyDescent="0.3">
      <c r="A15" t="s">
        <v>728</v>
      </c>
      <c r="B15" t="s">
        <v>1457</v>
      </c>
      <c r="C15" t="s">
        <v>729</v>
      </c>
      <c r="D15" t="s">
        <v>1458</v>
      </c>
      <c r="E15" t="s">
        <v>841</v>
      </c>
      <c r="F15" t="s">
        <v>733</v>
      </c>
      <c r="G15" t="s">
        <v>730</v>
      </c>
      <c r="H15" t="s">
        <v>1046</v>
      </c>
      <c r="I15" t="s">
        <v>11</v>
      </c>
      <c r="J15" t="s">
        <v>945</v>
      </c>
      <c r="K15" t="s">
        <v>731</v>
      </c>
      <c r="L15" t="s">
        <v>946</v>
      </c>
      <c r="M15" t="s">
        <v>101</v>
      </c>
      <c r="N15" t="s">
        <v>947</v>
      </c>
      <c r="O15" t="s">
        <v>102</v>
      </c>
      <c r="P15" t="s">
        <v>948</v>
      </c>
      <c r="Q15" t="s">
        <v>108</v>
      </c>
      <c r="R15" t="s">
        <v>957</v>
      </c>
      <c r="S15" t="s">
        <v>103</v>
      </c>
      <c r="T15" t="s">
        <v>732</v>
      </c>
      <c r="U15" t="s">
        <v>1509</v>
      </c>
      <c r="V15">
        <v>3000000</v>
      </c>
      <c r="W15">
        <v>0</v>
      </c>
      <c r="X15">
        <v>0</v>
      </c>
      <c r="Y15">
        <v>0</v>
      </c>
      <c r="Z15">
        <v>0</v>
      </c>
      <c r="AA15">
        <v>0</v>
      </c>
      <c r="AB15">
        <v>3000000</v>
      </c>
      <c r="AC15" t="s">
        <v>19</v>
      </c>
      <c r="AD15" t="s">
        <v>20</v>
      </c>
      <c r="AE15" t="s">
        <v>1510</v>
      </c>
      <c r="AF15" t="s">
        <v>1511</v>
      </c>
      <c r="AG15" t="s">
        <v>1482</v>
      </c>
      <c r="AH15" t="s">
        <v>847</v>
      </c>
      <c r="AI15" t="s">
        <v>754</v>
      </c>
      <c r="AJ15" t="s">
        <v>1</v>
      </c>
      <c r="AK15" t="s">
        <v>848</v>
      </c>
      <c r="AL15" t="s">
        <v>917</v>
      </c>
    </row>
    <row r="16" spans="1:40" x14ac:dyDescent="0.3">
      <c r="A16" t="s">
        <v>728</v>
      </c>
      <c r="B16" t="s">
        <v>1457</v>
      </c>
      <c r="C16" t="s">
        <v>729</v>
      </c>
      <c r="D16" t="s">
        <v>1458</v>
      </c>
      <c r="E16" t="s">
        <v>841</v>
      </c>
      <c r="F16" t="s">
        <v>733</v>
      </c>
      <c r="G16" t="s">
        <v>730</v>
      </c>
      <c r="H16" t="s">
        <v>1046</v>
      </c>
      <c r="I16" t="s">
        <v>11</v>
      </c>
      <c r="J16" t="s">
        <v>945</v>
      </c>
      <c r="K16" t="s">
        <v>731</v>
      </c>
      <c r="L16" t="s">
        <v>946</v>
      </c>
      <c r="M16" t="s">
        <v>101</v>
      </c>
      <c r="N16" t="s">
        <v>947</v>
      </c>
      <c r="O16" t="s">
        <v>102</v>
      </c>
      <c r="P16" t="s">
        <v>948</v>
      </c>
      <c r="Q16" t="s">
        <v>108</v>
      </c>
      <c r="R16" t="s">
        <v>957</v>
      </c>
      <c r="S16" t="s">
        <v>113</v>
      </c>
      <c r="T16" t="s">
        <v>734</v>
      </c>
      <c r="U16" t="s">
        <v>1512</v>
      </c>
      <c r="V16">
        <v>14400000</v>
      </c>
      <c r="W16">
        <v>0</v>
      </c>
      <c r="X16">
        <v>0</v>
      </c>
      <c r="Y16">
        <v>0</v>
      </c>
      <c r="Z16">
        <v>0</v>
      </c>
      <c r="AA16">
        <v>0</v>
      </c>
      <c r="AB16">
        <v>14400000</v>
      </c>
      <c r="AC16" t="s">
        <v>19</v>
      </c>
      <c r="AD16" t="s">
        <v>21</v>
      </c>
      <c r="AE16" t="s">
        <v>1513</v>
      </c>
      <c r="AF16" t="s">
        <v>1514</v>
      </c>
      <c r="AG16" t="s">
        <v>5245</v>
      </c>
      <c r="AH16" t="s">
        <v>847</v>
      </c>
      <c r="AI16" t="s">
        <v>754</v>
      </c>
      <c r="AJ16" t="s">
        <v>891</v>
      </c>
      <c r="AK16" t="s">
        <v>848</v>
      </c>
      <c r="AL16" t="s">
        <v>917</v>
      </c>
    </row>
    <row r="17" spans="1:38" x14ac:dyDescent="0.3">
      <c r="A17" t="s">
        <v>728</v>
      </c>
      <c r="B17" t="s">
        <v>1457</v>
      </c>
      <c r="C17" t="s">
        <v>729</v>
      </c>
      <c r="D17" t="s">
        <v>1458</v>
      </c>
      <c r="E17" t="s">
        <v>841</v>
      </c>
      <c r="F17" t="s">
        <v>733</v>
      </c>
      <c r="G17" t="s">
        <v>730</v>
      </c>
      <c r="H17" t="s">
        <v>1046</v>
      </c>
      <c r="I17" t="s">
        <v>11</v>
      </c>
      <c r="J17" t="s">
        <v>945</v>
      </c>
      <c r="K17" t="s">
        <v>731</v>
      </c>
      <c r="L17" t="s">
        <v>946</v>
      </c>
      <c r="M17" t="s">
        <v>101</v>
      </c>
      <c r="N17" t="s">
        <v>947</v>
      </c>
      <c r="O17" t="s">
        <v>102</v>
      </c>
      <c r="P17" t="s">
        <v>948</v>
      </c>
      <c r="Q17" t="s">
        <v>108</v>
      </c>
      <c r="R17" t="s">
        <v>957</v>
      </c>
      <c r="S17" t="s">
        <v>110</v>
      </c>
      <c r="T17" t="s">
        <v>735</v>
      </c>
      <c r="U17" t="s">
        <v>1515</v>
      </c>
      <c r="V17">
        <v>27000000</v>
      </c>
      <c r="W17">
        <v>0</v>
      </c>
      <c r="X17">
        <v>0</v>
      </c>
      <c r="Y17">
        <v>0</v>
      </c>
      <c r="Z17">
        <v>0</v>
      </c>
      <c r="AA17">
        <v>0</v>
      </c>
      <c r="AB17">
        <v>27000000</v>
      </c>
      <c r="AC17" t="s">
        <v>19</v>
      </c>
      <c r="AD17" t="s">
        <v>1300</v>
      </c>
      <c r="AE17" t="s">
        <v>1516</v>
      </c>
      <c r="AF17" t="s">
        <v>1517</v>
      </c>
      <c r="AG17" t="s">
        <v>5246</v>
      </c>
      <c r="AH17" t="s">
        <v>847</v>
      </c>
      <c r="AI17" t="s">
        <v>754</v>
      </c>
      <c r="AJ17" t="s">
        <v>893</v>
      </c>
      <c r="AK17" t="s">
        <v>848</v>
      </c>
      <c r="AL17" t="s">
        <v>917</v>
      </c>
    </row>
    <row r="18" spans="1:38" x14ac:dyDescent="0.3">
      <c r="A18" t="s">
        <v>728</v>
      </c>
      <c r="B18" t="s">
        <v>1457</v>
      </c>
      <c r="C18" t="s">
        <v>729</v>
      </c>
      <c r="D18" t="s">
        <v>1458</v>
      </c>
      <c r="E18" t="s">
        <v>841</v>
      </c>
      <c r="F18" t="s">
        <v>733</v>
      </c>
      <c r="G18" t="s">
        <v>730</v>
      </c>
      <c r="H18" t="s">
        <v>1046</v>
      </c>
      <c r="I18" t="s">
        <v>11</v>
      </c>
      <c r="J18" t="s">
        <v>945</v>
      </c>
      <c r="K18" t="s">
        <v>731</v>
      </c>
      <c r="L18" t="s">
        <v>946</v>
      </c>
      <c r="M18" t="s">
        <v>101</v>
      </c>
      <c r="N18" t="s">
        <v>947</v>
      </c>
      <c r="O18" t="s">
        <v>102</v>
      </c>
      <c r="P18" t="s">
        <v>948</v>
      </c>
      <c r="Q18" t="s">
        <v>108</v>
      </c>
      <c r="R18" t="s">
        <v>957</v>
      </c>
      <c r="S18" t="s">
        <v>107</v>
      </c>
      <c r="T18" t="s">
        <v>892</v>
      </c>
      <c r="U18" t="s">
        <v>1518</v>
      </c>
      <c r="V18">
        <v>30000000</v>
      </c>
      <c r="W18">
        <v>0</v>
      </c>
      <c r="X18">
        <v>0</v>
      </c>
      <c r="Y18">
        <v>0</v>
      </c>
      <c r="Z18">
        <v>0</v>
      </c>
      <c r="AA18">
        <v>0</v>
      </c>
      <c r="AB18">
        <v>30000000</v>
      </c>
      <c r="AC18" t="s">
        <v>19</v>
      </c>
      <c r="AD18" t="s">
        <v>22</v>
      </c>
      <c r="AE18" t="s">
        <v>1519</v>
      </c>
      <c r="AF18" t="s">
        <v>1520</v>
      </c>
      <c r="AG18" t="s">
        <v>5247</v>
      </c>
      <c r="AH18" t="s">
        <v>847</v>
      </c>
      <c r="AI18" t="s">
        <v>754</v>
      </c>
      <c r="AJ18" t="s">
        <v>893</v>
      </c>
      <c r="AK18" t="s">
        <v>848</v>
      </c>
      <c r="AL18" t="s">
        <v>917</v>
      </c>
    </row>
    <row r="19" spans="1:38" x14ac:dyDescent="0.3">
      <c r="A19" t="s">
        <v>728</v>
      </c>
      <c r="B19" t="s">
        <v>1457</v>
      </c>
      <c r="C19" t="s">
        <v>729</v>
      </c>
      <c r="D19" t="s">
        <v>1458</v>
      </c>
      <c r="E19" t="s">
        <v>841</v>
      </c>
      <c r="F19" t="s">
        <v>733</v>
      </c>
      <c r="G19" t="s">
        <v>730</v>
      </c>
      <c r="H19" t="s">
        <v>1046</v>
      </c>
      <c r="I19" t="s">
        <v>11</v>
      </c>
      <c r="J19" t="s">
        <v>945</v>
      </c>
      <c r="K19" t="s">
        <v>731</v>
      </c>
      <c r="L19" t="s">
        <v>946</v>
      </c>
      <c r="M19" t="s">
        <v>101</v>
      </c>
      <c r="N19" t="s">
        <v>947</v>
      </c>
      <c r="O19" t="s">
        <v>102</v>
      </c>
      <c r="P19" t="s">
        <v>948</v>
      </c>
      <c r="Q19" t="s">
        <v>108</v>
      </c>
      <c r="R19" t="s">
        <v>957</v>
      </c>
      <c r="S19" t="s">
        <v>107</v>
      </c>
      <c r="T19" t="s">
        <v>892</v>
      </c>
      <c r="U19" t="s">
        <v>1521</v>
      </c>
      <c r="V19">
        <v>28000000</v>
      </c>
      <c r="W19">
        <v>0</v>
      </c>
      <c r="X19">
        <v>0</v>
      </c>
      <c r="Y19">
        <v>0</v>
      </c>
      <c r="Z19">
        <v>0</v>
      </c>
      <c r="AA19">
        <v>0</v>
      </c>
      <c r="AB19">
        <v>28000000</v>
      </c>
      <c r="AC19" t="s">
        <v>19</v>
      </c>
      <c r="AD19" t="s">
        <v>22</v>
      </c>
      <c r="AE19" t="s">
        <v>1522</v>
      </c>
      <c r="AF19" t="s">
        <v>1523</v>
      </c>
      <c r="AG19" t="s">
        <v>5248</v>
      </c>
      <c r="AH19" t="s">
        <v>847</v>
      </c>
      <c r="AI19" t="s">
        <v>754</v>
      </c>
      <c r="AJ19" t="s">
        <v>893</v>
      </c>
      <c r="AK19" t="s">
        <v>848</v>
      </c>
      <c r="AL19" t="s">
        <v>917</v>
      </c>
    </row>
    <row r="20" spans="1:38" x14ac:dyDescent="0.3">
      <c r="A20" t="s">
        <v>728</v>
      </c>
      <c r="B20" t="s">
        <v>1457</v>
      </c>
      <c r="C20" t="s">
        <v>729</v>
      </c>
      <c r="D20" t="s">
        <v>1458</v>
      </c>
      <c r="E20" t="s">
        <v>841</v>
      </c>
      <c r="F20" t="s">
        <v>733</v>
      </c>
      <c r="G20" t="s">
        <v>730</v>
      </c>
      <c r="H20" t="s">
        <v>1046</v>
      </c>
      <c r="I20" t="s">
        <v>11</v>
      </c>
      <c r="J20" t="s">
        <v>945</v>
      </c>
      <c r="K20" t="s">
        <v>731</v>
      </c>
      <c r="L20" t="s">
        <v>946</v>
      </c>
      <c r="M20" t="s">
        <v>101</v>
      </c>
      <c r="N20" t="s">
        <v>947</v>
      </c>
      <c r="O20" t="s">
        <v>102</v>
      </c>
      <c r="P20" t="s">
        <v>948</v>
      </c>
      <c r="Q20" t="s">
        <v>109</v>
      </c>
      <c r="R20" t="s">
        <v>959</v>
      </c>
      <c r="S20" t="s">
        <v>103</v>
      </c>
      <c r="T20" t="s">
        <v>732</v>
      </c>
      <c r="U20" t="s">
        <v>1524</v>
      </c>
      <c r="V20">
        <v>1000000</v>
      </c>
      <c r="W20">
        <v>0</v>
      </c>
      <c r="X20">
        <v>0</v>
      </c>
      <c r="Y20">
        <v>0</v>
      </c>
      <c r="Z20">
        <v>0</v>
      </c>
      <c r="AA20">
        <v>0</v>
      </c>
      <c r="AB20">
        <v>1000000</v>
      </c>
      <c r="AC20" t="s">
        <v>23</v>
      </c>
      <c r="AD20" t="s">
        <v>24</v>
      </c>
      <c r="AE20" t="s">
        <v>1525</v>
      </c>
      <c r="AF20" t="s">
        <v>1526</v>
      </c>
      <c r="AG20" t="s">
        <v>883</v>
      </c>
      <c r="AH20" t="s">
        <v>847</v>
      </c>
      <c r="AI20" t="s">
        <v>754</v>
      </c>
      <c r="AJ20" t="s">
        <v>1</v>
      </c>
      <c r="AK20" t="s">
        <v>848</v>
      </c>
      <c r="AL20" t="s">
        <v>917</v>
      </c>
    </row>
    <row r="21" spans="1:38" x14ac:dyDescent="0.3">
      <c r="A21" t="s">
        <v>728</v>
      </c>
      <c r="B21" t="s">
        <v>1457</v>
      </c>
      <c r="C21" t="s">
        <v>729</v>
      </c>
      <c r="D21" t="s">
        <v>1458</v>
      </c>
      <c r="E21" t="s">
        <v>841</v>
      </c>
      <c r="F21" t="s">
        <v>733</v>
      </c>
      <c r="G21" t="s">
        <v>730</v>
      </c>
      <c r="H21" t="s">
        <v>1046</v>
      </c>
      <c r="I21" t="s">
        <v>11</v>
      </c>
      <c r="J21" t="s">
        <v>945</v>
      </c>
      <c r="K21" t="s">
        <v>731</v>
      </c>
      <c r="L21" t="s">
        <v>946</v>
      </c>
      <c r="M21" t="s">
        <v>101</v>
      </c>
      <c r="N21" t="s">
        <v>947</v>
      </c>
      <c r="O21" t="s">
        <v>102</v>
      </c>
      <c r="P21" t="s">
        <v>948</v>
      </c>
      <c r="Q21" t="s">
        <v>109</v>
      </c>
      <c r="R21" t="s">
        <v>959</v>
      </c>
      <c r="S21" t="s">
        <v>103</v>
      </c>
      <c r="T21" t="s">
        <v>732</v>
      </c>
      <c r="U21" t="s">
        <v>1527</v>
      </c>
      <c r="V21">
        <v>2070000</v>
      </c>
      <c r="W21">
        <v>0</v>
      </c>
      <c r="X21">
        <v>0</v>
      </c>
      <c r="Y21">
        <v>0</v>
      </c>
      <c r="Z21">
        <v>0</v>
      </c>
      <c r="AA21">
        <v>0</v>
      </c>
      <c r="AB21">
        <v>2070000</v>
      </c>
      <c r="AC21" t="s">
        <v>23</v>
      </c>
      <c r="AD21" t="s">
        <v>24</v>
      </c>
      <c r="AE21" t="s">
        <v>1528</v>
      </c>
      <c r="AF21" t="s">
        <v>1529</v>
      </c>
      <c r="AG21" t="s">
        <v>5249</v>
      </c>
      <c r="AH21" t="s">
        <v>847</v>
      </c>
      <c r="AI21" t="s">
        <v>754</v>
      </c>
      <c r="AJ21" t="s">
        <v>1</v>
      </c>
      <c r="AK21" t="s">
        <v>848</v>
      </c>
      <c r="AL21" t="s">
        <v>917</v>
      </c>
    </row>
    <row r="22" spans="1:38" x14ac:dyDescent="0.3">
      <c r="A22" t="s">
        <v>728</v>
      </c>
      <c r="B22" t="s">
        <v>1457</v>
      </c>
      <c r="C22" t="s">
        <v>729</v>
      </c>
      <c r="D22" t="s">
        <v>1458</v>
      </c>
      <c r="E22" t="s">
        <v>841</v>
      </c>
      <c r="F22" t="s">
        <v>733</v>
      </c>
      <c r="G22" t="s">
        <v>730</v>
      </c>
      <c r="H22" t="s">
        <v>1046</v>
      </c>
      <c r="I22" t="s">
        <v>11</v>
      </c>
      <c r="J22" t="s">
        <v>945</v>
      </c>
      <c r="K22" t="s">
        <v>731</v>
      </c>
      <c r="L22" t="s">
        <v>946</v>
      </c>
      <c r="M22" t="s">
        <v>101</v>
      </c>
      <c r="N22" t="s">
        <v>947</v>
      </c>
      <c r="O22" t="s">
        <v>102</v>
      </c>
      <c r="P22" t="s">
        <v>948</v>
      </c>
      <c r="Q22" t="s">
        <v>109</v>
      </c>
      <c r="R22" t="s">
        <v>959</v>
      </c>
      <c r="S22" t="s">
        <v>103</v>
      </c>
      <c r="T22" t="s">
        <v>732</v>
      </c>
      <c r="U22" t="s">
        <v>1530</v>
      </c>
      <c r="V22">
        <v>1000000</v>
      </c>
      <c r="W22">
        <v>0</v>
      </c>
      <c r="X22">
        <v>0</v>
      </c>
      <c r="Y22">
        <v>0</v>
      </c>
      <c r="Z22">
        <v>0</v>
      </c>
      <c r="AA22">
        <v>0</v>
      </c>
      <c r="AB22">
        <v>1000000</v>
      </c>
      <c r="AC22" t="s">
        <v>23</v>
      </c>
      <c r="AD22" t="s">
        <v>24</v>
      </c>
      <c r="AE22" t="s">
        <v>1531</v>
      </c>
      <c r="AF22" t="s">
        <v>1532</v>
      </c>
      <c r="AG22" t="s">
        <v>931</v>
      </c>
      <c r="AH22" t="s">
        <v>847</v>
      </c>
      <c r="AI22" t="s">
        <v>754</v>
      </c>
      <c r="AJ22" t="s">
        <v>1</v>
      </c>
      <c r="AK22" t="s">
        <v>848</v>
      </c>
      <c r="AL22" t="s">
        <v>917</v>
      </c>
    </row>
    <row r="23" spans="1:38" x14ac:dyDescent="0.3">
      <c r="A23" t="s">
        <v>728</v>
      </c>
      <c r="B23" t="s">
        <v>1457</v>
      </c>
      <c r="C23" t="s">
        <v>729</v>
      </c>
      <c r="D23" t="s">
        <v>1458</v>
      </c>
      <c r="E23" t="s">
        <v>841</v>
      </c>
      <c r="F23" t="s">
        <v>733</v>
      </c>
      <c r="G23" t="s">
        <v>730</v>
      </c>
      <c r="H23" t="s">
        <v>1046</v>
      </c>
      <c r="I23" t="s">
        <v>11</v>
      </c>
      <c r="J23" t="s">
        <v>945</v>
      </c>
      <c r="K23" t="s">
        <v>731</v>
      </c>
      <c r="L23" t="s">
        <v>946</v>
      </c>
      <c r="M23" t="s">
        <v>101</v>
      </c>
      <c r="N23" t="s">
        <v>947</v>
      </c>
      <c r="O23" t="s">
        <v>102</v>
      </c>
      <c r="P23" t="s">
        <v>948</v>
      </c>
      <c r="Q23" t="s">
        <v>109</v>
      </c>
      <c r="R23" t="s">
        <v>959</v>
      </c>
      <c r="S23" t="s">
        <v>103</v>
      </c>
      <c r="T23" t="s">
        <v>732</v>
      </c>
      <c r="U23" t="s">
        <v>1533</v>
      </c>
      <c r="V23">
        <v>1000000</v>
      </c>
      <c r="W23">
        <v>0</v>
      </c>
      <c r="X23">
        <v>0</v>
      </c>
      <c r="Y23">
        <v>0</v>
      </c>
      <c r="Z23">
        <v>0</v>
      </c>
      <c r="AA23">
        <v>0</v>
      </c>
      <c r="AB23">
        <v>1000000</v>
      </c>
      <c r="AC23" t="s">
        <v>23</v>
      </c>
      <c r="AD23" t="s">
        <v>24</v>
      </c>
      <c r="AE23" t="s">
        <v>1534</v>
      </c>
      <c r="AF23" t="s">
        <v>1535</v>
      </c>
      <c r="AG23" t="s">
        <v>889</v>
      </c>
      <c r="AH23" t="s">
        <v>847</v>
      </c>
      <c r="AI23" t="s">
        <v>754</v>
      </c>
      <c r="AJ23" t="s">
        <v>1</v>
      </c>
      <c r="AK23" t="s">
        <v>848</v>
      </c>
      <c r="AL23" t="s">
        <v>917</v>
      </c>
    </row>
    <row r="24" spans="1:38" x14ac:dyDescent="0.3">
      <c r="A24" t="s">
        <v>728</v>
      </c>
      <c r="B24" t="s">
        <v>1457</v>
      </c>
      <c r="C24" t="s">
        <v>729</v>
      </c>
      <c r="D24" t="s">
        <v>1458</v>
      </c>
      <c r="E24" t="s">
        <v>841</v>
      </c>
      <c r="F24" t="s">
        <v>733</v>
      </c>
      <c r="G24" t="s">
        <v>730</v>
      </c>
      <c r="H24" t="s">
        <v>1046</v>
      </c>
      <c r="I24" t="s">
        <v>11</v>
      </c>
      <c r="J24" t="s">
        <v>945</v>
      </c>
      <c r="K24" t="s">
        <v>731</v>
      </c>
      <c r="L24" t="s">
        <v>946</v>
      </c>
      <c r="M24" t="s">
        <v>101</v>
      </c>
      <c r="N24" t="s">
        <v>947</v>
      </c>
      <c r="O24" t="s">
        <v>102</v>
      </c>
      <c r="P24" t="s">
        <v>948</v>
      </c>
      <c r="Q24" t="s">
        <v>109</v>
      </c>
      <c r="R24" t="s">
        <v>959</v>
      </c>
      <c r="S24" t="s">
        <v>110</v>
      </c>
      <c r="T24" t="s">
        <v>735</v>
      </c>
      <c r="U24" t="s">
        <v>1536</v>
      </c>
      <c r="V24">
        <v>30000000</v>
      </c>
      <c r="W24">
        <v>0</v>
      </c>
      <c r="X24">
        <v>0</v>
      </c>
      <c r="Y24">
        <v>0</v>
      </c>
      <c r="Z24">
        <v>0</v>
      </c>
      <c r="AA24">
        <v>0</v>
      </c>
      <c r="AB24">
        <v>30000000</v>
      </c>
      <c r="AC24" t="s">
        <v>23</v>
      </c>
      <c r="AD24" t="s">
        <v>25</v>
      </c>
      <c r="AE24" t="s">
        <v>1537</v>
      </c>
      <c r="AF24" t="s">
        <v>1538</v>
      </c>
      <c r="AG24" t="s">
        <v>5250</v>
      </c>
      <c r="AH24" t="s">
        <v>847</v>
      </c>
      <c r="AI24" t="s">
        <v>754</v>
      </c>
      <c r="AJ24" t="s">
        <v>893</v>
      </c>
      <c r="AK24" t="s">
        <v>848</v>
      </c>
      <c r="AL24" t="s">
        <v>917</v>
      </c>
    </row>
    <row r="25" spans="1:38" x14ac:dyDescent="0.3">
      <c r="A25" t="s">
        <v>728</v>
      </c>
      <c r="B25" t="s">
        <v>1457</v>
      </c>
      <c r="C25" t="s">
        <v>729</v>
      </c>
      <c r="D25" t="s">
        <v>1458</v>
      </c>
      <c r="E25" t="s">
        <v>841</v>
      </c>
      <c r="F25" t="s">
        <v>733</v>
      </c>
      <c r="G25" t="s">
        <v>730</v>
      </c>
      <c r="H25" t="s">
        <v>1046</v>
      </c>
      <c r="I25" t="s">
        <v>11</v>
      </c>
      <c r="J25" t="s">
        <v>945</v>
      </c>
      <c r="K25" t="s">
        <v>731</v>
      </c>
      <c r="L25" t="s">
        <v>946</v>
      </c>
      <c r="M25" t="s">
        <v>101</v>
      </c>
      <c r="N25" t="s">
        <v>947</v>
      </c>
      <c r="O25" t="s">
        <v>102</v>
      </c>
      <c r="P25" t="s">
        <v>948</v>
      </c>
      <c r="Q25" t="s">
        <v>111</v>
      </c>
      <c r="R25" t="s">
        <v>952</v>
      </c>
      <c r="S25" t="s">
        <v>103</v>
      </c>
      <c r="T25" t="s">
        <v>732</v>
      </c>
      <c r="U25" t="s">
        <v>1539</v>
      </c>
      <c r="V25">
        <v>2000000</v>
      </c>
      <c r="W25">
        <v>0</v>
      </c>
      <c r="X25">
        <v>0</v>
      </c>
      <c r="Y25">
        <v>0</v>
      </c>
      <c r="Z25">
        <v>0</v>
      </c>
      <c r="AA25">
        <v>0</v>
      </c>
      <c r="AB25">
        <v>2000000</v>
      </c>
      <c r="AC25" t="s">
        <v>26</v>
      </c>
      <c r="AD25" t="s">
        <v>27</v>
      </c>
      <c r="AE25" t="s">
        <v>1540</v>
      </c>
      <c r="AF25" t="s">
        <v>1541</v>
      </c>
      <c r="AG25" t="s">
        <v>883</v>
      </c>
      <c r="AH25" t="s">
        <v>847</v>
      </c>
      <c r="AI25" t="s">
        <v>754</v>
      </c>
      <c r="AJ25" t="s">
        <v>1</v>
      </c>
      <c r="AK25" t="s">
        <v>848</v>
      </c>
      <c r="AL25" t="s">
        <v>917</v>
      </c>
    </row>
    <row r="26" spans="1:38" x14ac:dyDescent="0.3">
      <c r="A26" t="s">
        <v>728</v>
      </c>
      <c r="B26" t="s">
        <v>1457</v>
      </c>
      <c r="C26" t="s">
        <v>729</v>
      </c>
      <c r="D26" t="s">
        <v>1458</v>
      </c>
      <c r="E26" t="s">
        <v>841</v>
      </c>
      <c r="F26" t="s">
        <v>733</v>
      </c>
      <c r="G26" t="s">
        <v>730</v>
      </c>
      <c r="H26" t="s">
        <v>1046</v>
      </c>
      <c r="I26" t="s">
        <v>11</v>
      </c>
      <c r="J26" t="s">
        <v>945</v>
      </c>
      <c r="K26" t="s">
        <v>731</v>
      </c>
      <c r="L26" t="s">
        <v>946</v>
      </c>
      <c r="M26" t="s">
        <v>101</v>
      </c>
      <c r="N26" t="s">
        <v>947</v>
      </c>
      <c r="O26" t="s">
        <v>102</v>
      </c>
      <c r="P26" t="s">
        <v>948</v>
      </c>
      <c r="Q26" t="s">
        <v>111</v>
      </c>
      <c r="R26" t="s">
        <v>952</v>
      </c>
      <c r="S26" t="s">
        <v>103</v>
      </c>
      <c r="T26" t="s">
        <v>732</v>
      </c>
      <c r="U26" t="s">
        <v>1542</v>
      </c>
      <c r="V26">
        <v>11040000</v>
      </c>
      <c r="W26">
        <v>0</v>
      </c>
      <c r="X26">
        <v>0</v>
      </c>
      <c r="Y26">
        <v>0</v>
      </c>
      <c r="Z26">
        <v>0</v>
      </c>
      <c r="AA26">
        <v>0</v>
      </c>
      <c r="AB26">
        <v>11040000</v>
      </c>
      <c r="AC26" t="s">
        <v>26</v>
      </c>
      <c r="AD26" t="s">
        <v>27</v>
      </c>
      <c r="AE26" t="s">
        <v>1543</v>
      </c>
      <c r="AF26" t="s">
        <v>1544</v>
      </c>
      <c r="AG26" t="s">
        <v>5251</v>
      </c>
      <c r="AH26" t="s">
        <v>847</v>
      </c>
      <c r="AI26" t="s">
        <v>754</v>
      </c>
      <c r="AJ26" t="s">
        <v>1</v>
      </c>
      <c r="AK26" t="s">
        <v>848</v>
      </c>
      <c r="AL26" t="s">
        <v>917</v>
      </c>
    </row>
    <row r="27" spans="1:38" x14ac:dyDescent="0.3">
      <c r="A27" t="s">
        <v>728</v>
      </c>
      <c r="B27" t="s">
        <v>1457</v>
      </c>
      <c r="C27" t="s">
        <v>729</v>
      </c>
      <c r="D27" t="s">
        <v>1458</v>
      </c>
      <c r="E27" t="s">
        <v>841</v>
      </c>
      <c r="F27" t="s">
        <v>733</v>
      </c>
      <c r="G27" t="s">
        <v>730</v>
      </c>
      <c r="H27" t="s">
        <v>1046</v>
      </c>
      <c r="I27" t="s">
        <v>11</v>
      </c>
      <c r="J27" t="s">
        <v>945</v>
      </c>
      <c r="K27" t="s">
        <v>731</v>
      </c>
      <c r="L27" t="s">
        <v>946</v>
      </c>
      <c r="M27" t="s">
        <v>101</v>
      </c>
      <c r="N27" t="s">
        <v>947</v>
      </c>
      <c r="O27" t="s">
        <v>102</v>
      </c>
      <c r="P27" t="s">
        <v>948</v>
      </c>
      <c r="Q27" t="s">
        <v>111</v>
      </c>
      <c r="R27" t="s">
        <v>952</v>
      </c>
      <c r="S27" t="s">
        <v>103</v>
      </c>
      <c r="T27" t="s">
        <v>732</v>
      </c>
      <c r="U27" t="s">
        <v>1545</v>
      </c>
      <c r="V27">
        <v>2000000</v>
      </c>
      <c r="W27">
        <v>0</v>
      </c>
      <c r="X27">
        <v>0</v>
      </c>
      <c r="Y27">
        <v>0</v>
      </c>
      <c r="Z27">
        <v>0</v>
      </c>
      <c r="AA27">
        <v>0</v>
      </c>
      <c r="AB27">
        <v>2000000</v>
      </c>
      <c r="AC27" t="s">
        <v>26</v>
      </c>
      <c r="AD27" t="s">
        <v>27</v>
      </c>
      <c r="AE27" t="s">
        <v>1546</v>
      </c>
      <c r="AF27" t="s">
        <v>1547</v>
      </c>
      <c r="AG27" t="s">
        <v>931</v>
      </c>
      <c r="AH27" t="s">
        <v>847</v>
      </c>
      <c r="AI27" t="s">
        <v>754</v>
      </c>
      <c r="AJ27" t="s">
        <v>1</v>
      </c>
      <c r="AK27" t="s">
        <v>848</v>
      </c>
      <c r="AL27" t="s">
        <v>917</v>
      </c>
    </row>
    <row r="28" spans="1:38" x14ac:dyDescent="0.3">
      <c r="A28" t="s">
        <v>728</v>
      </c>
      <c r="B28" t="s">
        <v>1457</v>
      </c>
      <c r="C28" t="s">
        <v>729</v>
      </c>
      <c r="D28" t="s">
        <v>1458</v>
      </c>
      <c r="E28" t="s">
        <v>841</v>
      </c>
      <c r="F28" t="s">
        <v>733</v>
      </c>
      <c r="G28" t="s">
        <v>730</v>
      </c>
      <c r="H28" t="s">
        <v>1046</v>
      </c>
      <c r="I28" t="s">
        <v>11</v>
      </c>
      <c r="J28" t="s">
        <v>945</v>
      </c>
      <c r="K28" t="s">
        <v>731</v>
      </c>
      <c r="L28" t="s">
        <v>946</v>
      </c>
      <c r="M28" t="s">
        <v>101</v>
      </c>
      <c r="N28" t="s">
        <v>947</v>
      </c>
      <c r="O28" t="s">
        <v>102</v>
      </c>
      <c r="P28" t="s">
        <v>948</v>
      </c>
      <c r="Q28" t="s">
        <v>111</v>
      </c>
      <c r="R28" t="s">
        <v>952</v>
      </c>
      <c r="S28" t="s">
        <v>103</v>
      </c>
      <c r="T28" t="s">
        <v>732</v>
      </c>
      <c r="U28" t="s">
        <v>1548</v>
      </c>
      <c r="V28">
        <v>2000000</v>
      </c>
      <c r="W28">
        <v>0</v>
      </c>
      <c r="X28">
        <v>0</v>
      </c>
      <c r="Y28">
        <v>0</v>
      </c>
      <c r="Z28">
        <v>0</v>
      </c>
      <c r="AA28">
        <v>0</v>
      </c>
      <c r="AB28">
        <v>2000000</v>
      </c>
      <c r="AC28" t="s">
        <v>26</v>
      </c>
      <c r="AD28" t="s">
        <v>27</v>
      </c>
      <c r="AE28" t="s">
        <v>1549</v>
      </c>
      <c r="AF28" t="s">
        <v>1550</v>
      </c>
      <c r="AG28" t="s">
        <v>889</v>
      </c>
      <c r="AH28" t="s">
        <v>847</v>
      </c>
      <c r="AI28" t="s">
        <v>754</v>
      </c>
      <c r="AJ28" t="s">
        <v>1</v>
      </c>
      <c r="AK28" t="s">
        <v>848</v>
      </c>
      <c r="AL28" t="s">
        <v>917</v>
      </c>
    </row>
    <row r="29" spans="1:38" x14ac:dyDescent="0.3">
      <c r="A29" t="s">
        <v>728</v>
      </c>
      <c r="B29" t="s">
        <v>1457</v>
      </c>
      <c r="C29" t="s">
        <v>729</v>
      </c>
      <c r="D29" t="s">
        <v>1458</v>
      </c>
      <c r="E29" t="s">
        <v>841</v>
      </c>
      <c r="F29" t="s">
        <v>733</v>
      </c>
      <c r="G29" t="s">
        <v>730</v>
      </c>
      <c r="H29" t="s">
        <v>1046</v>
      </c>
      <c r="I29" t="s">
        <v>11</v>
      </c>
      <c r="J29" t="s">
        <v>945</v>
      </c>
      <c r="K29" t="s">
        <v>731</v>
      </c>
      <c r="L29" t="s">
        <v>946</v>
      </c>
      <c r="M29" t="s">
        <v>101</v>
      </c>
      <c r="N29" t="s">
        <v>947</v>
      </c>
      <c r="O29" t="s">
        <v>102</v>
      </c>
      <c r="P29" t="s">
        <v>948</v>
      </c>
      <c r="Q29" t="s">
        <v>111</v>
      </c>
      <c r="R29" t="s">
        <v>952</v>
      </c>
      <c r="S29" t="s">
        <v>113</v>
      </c>
      <c r="T29" t="s">
        <v>734</v>
      </c>
      <c r="U29" t="s">
        <v>1551</v>
      </c>
      <c r="V29">
        <v>5400000</v>
      </c>
      <c r="W29">
        <v>0</v>
      </c>
      <c r="X29">
        <v>0</v>
      </c>
      <c r="Y29">
        <v>0</v>
      </c>
      <c r="Z29">
        <v>0</v>
      </c>
      <c r="AA29">
        <v>0</v>
      </c>
      <c r="AB29">
        <v>5400000</v>
      </c>
      <c r="AC29" t="s">
        <v>26</v>
      </c>
      <c r="AD29" t="s">
        <v>28</v>
      </c>
      <c r="AE29" t="s">
        <v>1552</v>
      </c>
      <c r="AF29" t="s">
        <v>1553</v>
      </c>
      <c r="AG29" t="s">
        <v>5252</v>
      </c>
      <c r="AH29" t="s">
        <v>847</v>
      </c>
      <c r="AI29" t="s">
        <v>754</v>
      </c>
      <c r="AJ29" t="s">
        <v>891</v>
      </c>
      <c r="AK29" t="s">
        <v>848</v>
      </c>
      <c r="AL29" t="s">
        <v>917</v>
      </c>
    </row>
    <row r="30" spans="1:38" x14ac:dyDescent="0.3">
      <c r="A30" t="s">
        <v>728</v>
      </c>
      <c r="B30" t="s">
        <v>1457</v>
      </c>
      <c r="C30" t="s">
        <v>729</v>
      </c>
      <c r="D30" t="s">
        <v>1458</v>
      </c>
      <c r="E30" t="s">
        <v>841</v>
      </c>
      <c r="F30" t="s">
        <v>733</v>
      </c>
      <c r="G30" t="s">
        <v>730</v>
      </c>
      <c r="H30" t="s">
        <v>1046</v>
      </c>
      <c r="I30" t="s">
        <v>11</v>
      </c>
      <c r="J30" t="s">
        <v>945</v>
      </c>
      <c r="K30" t="s">
        <v>731</v>
      </c>
      <c r="L30" t="s">
        <v>946</v>
      </c>
      <c r="M30" t="s">
        <v>101</v>
      </c>
      <c r="N30" t="s">
        <v>947</v>
      </c>
      <c r="O30" t="s">
        <v>102</v>
      </c>
      <c r="P30" t="s">
        <v>948</v>
      </c>
      <c r="Q30" t="s">
        <v>111</v>
      </c>
      <c r="R30" t="s">
        <v>952</v>
      </c>
      <c r="S30" t="s">
        <v>114</v>
      </c>
      <c r="T30" t="s">
        <v>793</v>
      </c>
      <c r="U30" t="s">
        <v>1554</v>
      </c>
      <c r="V30">
        <v>45030000</v>
      </c>
      <c r="W30">
        <v>0</v>
      </c>
      <c r="X30">
        <v>0</v>
      </c>
      <c r="Y30">
        <v>0</v>
      </c>
      <c r="Z30">
        <v>0</v>
      </c>
      <c r="AA30">
        <v>0</v>
      </c>
      <c r="AB30">
        <v>45030000</v>
      </c>
      <c r="AC30" t="s">
        <v>26</v>
      </c>
      <c r="AD30" t="s">
        <v>29</v>
      </c>
      <c r="AE30" t="s">
        <v>1555</v>
      </c>
      <c r="AF30" t="s">
        <v>1556</v>
      </c>
      <c r="AG30" t="s">
        <v>5253</v>
      </c>
      <c r="AH30" t="s">
        <v>847</v>
      </c>
      <c r="AI30" t="s">
        <v>754</v>
      </c>
      <c r="AJ30" t="s">
        <v>891</v>
      </c>
      <c r="AK30" t="s">
        <v>848</v>
      </c>
      <c r="AL30" t="s">
        <v>917</v>
      </c>
    </row>
    <row r="31" spans="1:38" x14ac:dyDescent="0.3">
      <c r="A31" t="s">
        <v>728</v>
      </c>
      <c r="B31" t="s">
        <v>1457</v>
      </c>
      <c r="C31" t="s">
        <v>729</v>
      </c>
      <c r="D31" t="s">
        <v>1458</v>
      </c>
      <c r="E31" t="s">
        <v>841</v>
      </c>
      <c r="F31" t="s">
        <v>733</v>
      </c>
      <c r="G31" t="s">
        <v>730</v>
      </c>
      <c r="H31" t="s">
        <v>1046</v>
      </c>
      <c r="I31" t="s">
        <v>11</v>
      </c>
      <c r="J31" t="s">
        <v>945</v>
      </c>
      <c r="K31" t="s">
        <v>731</v>
      </c>
      <c r="L31" t="s">
        <v>946</v>
      </c>
      <c r="M31" t="s">
        <v>101</v>
      </c>
      <c r="N31" t="s">
        <v>947</v>
      </c>
      <c r="O31" t="s">
        <v>102</v>
      </c>
      <c r="P31" t="s">
        <v>948</v>
      </c>
      <c r="Q31" t="s">
        <v>111</v>
      </c>
      <c r="R31" t="s">
        <v>952</v>
      </c>
      <c r="S31" t="s">
        <v>114</v>
      </c>
      <c r="T31" t="s">
        <v>793</v>
      </c>
      <c r="U31" t="s">
        <v>1557</v>
      </c>
      <c r="V31">
        <v>20000000</v>
      </c>
      <c r="W31">
        <v>0</v>
      </c>
      <c r="X31">
        <v>0</v>
      </c>
      <c r="Y31">
        <v>0</v>
      </c>
      <c r="Z31">
        <v>0</v>
      </c>
      <c r="AA31">
        <v>0</v>
      </c>
      <c r="AB31">
        <v>20000000</v>
      </c>
      <c r="AC31" t="s">
        <v>26</v>
      </c>
      <c r="AD31" t="s">
        <v>29</v>
      </c>
      <c r="AE31" t="s">
        <v>1558</v>
      </c>
      <c r="AF31" t="s">
        <v>1559</v>
      </c>
      <c r="AG31" t="s">
        <v>5254</v>
      </c>
      <c r="AH31" t="s">
        <v>847</v>
      </c>
      <c r="AI31" t="s">
        <v>754</v>
      </c>
      <c r="AJ31" t="s">
        <v>891</v>
      </c>
      <c r="AK31" t="s">
        <v>848</v>
      </c>
      <c r="AL31" t="s">
        <v>917</v>
      </c>
    </row>
    <row r="32" spans="1:38" x14ac:dyDescent="0.3">
      <c r="A32" t="s">
        <v>728</v>
      </c>
      <c r="B32" t="s">
        <v>1457</v>
      </c>
      <c r="C32" t="s">
        <v>729</v>
      </c>
      <c r="D32" t="s">
        <v>1458</v>
      </c>
      <c r="E32" t="s">
        <v>841</v>
      </c>
      <c r="F32" t="s">
        <v>733</v>
      </c>
      <c r="G32" t="s">
        <v>730</v>
      </c>
      <c r="H32" t="s">
        <v>1046</v>
      </c>
      <c r="I32" t="s">
        <v>11</v>
      </c>
      <c r="J32" t="s">
        <v>945</v>
      </c>
      <c r="K32" t="s">
        <v>731</v>
      </c>
      <c r="L32" t="s">
        <v>946</v>
      </c>
      <c r="M32" t="s">
        <v>101</v>
      </c>
      <c r="N32" t="s">
        <v>947</v>
      </c>
      <c r="O32" t="s">
        <v>102</v>
      </c>
      <c r="P32" t="s">
        <v>948</v>
      </c>
      <c r="Q32" t="s">
        <v>111</v>
      </c>
      <c r="R32" t="s">
        <v>952</v>
      </c>
      <c r="S32" t="s">
        <v>110</v>
      </c>
      <c r="T32" t="s">
        <v>735</v>
      </c>
      <c r="U32" t="s">
        <v>1560</v>
      </c>
      <c r="V32">
        <v>46970000</v>
      </c>
      <c r="W32">
        <v>0</v>
      </c>
      <c r="X32">
        <v>0</v>
      </c>
      <c r="Y32">
        <v>0</v>
      </c>
      <c r="Z32">
        <v>0</v>
      </c>
      <c r="AA32">
        <v>0</v>
      </c>
      <c r="AB32">
        <v>46970000</v>
      </c>
      <c r="AC32" t="s">
        <v>26</v>
      </c>
      <c r="AD32" t="s">
        <v>30</v>
      </c>
      <c r="AE32" t="s">
        <v>1561</v>
      </c>
      <c r="AF32" t="s">
        <v>1562</v>
      </c>
      <c r="AG32" t="s">
        <v>5255</v>
      </c>
      <c r="AH32" t="s">
        <v>847</v>
      </c>
      <c r="AI32" t="s">
        <v>754</v>
      </c>
      <c r="AJ32" t="s">
        <v>893</v>
      </c>
      <c r="AK32" t="s">
        <v>848</v>
      </c>
      <c r="AL32" t="s">
        <v>917</v>
      </c>
    </row>
    <row r="33" spans="1:38" x14ac:dyDescent="0.3">
      <c r="A33" t="s">
        <v>728</v>
      </c>
      <c r="B33" t="s">
        <v>1457</v>
      </c>
      <c r="C33" t="s">
        <v>729</v>
      </c>
      <c r="D33" t="s">
        <v>1458</v>
      </c>
      <c r="E33" t="s">
        <v>841</v>
      </c>
      <c r="F33" t="s">
        <v>733</v>
      </c>
      <c r="G33" t="s">
        <v>730</v>
      </c>
      <c r="H33" t="s">
        <v>1046</v>
      </c>
      <c r="I33" t="s">
        <v>11</v>
      </c>
      <c r="J33" t="s">
        <v>945</v>
      </c>
      <c r="K33" t="s">
        <v>731</v>
      </c>
      <c r="L33" t="s">
        <v>946</v>
      </c>
      <c r="M33" t="s">
        <v>101</v>
      </c>
      <c r="N33" t="s">
        <v>947</v>
      </c>
      <c r="O33" t="s">
        <v>102</v>
      </c>
      <c r="P33" t="s">
        <v>948</v>
      </c>
      <c r="Q33" t="s">
        <v>111</v>
      </c>
      <c r="R33" t="s">
        <v>952</v>
      </c>
      <c r="S33" t="s">
        <v>110</v>
      </c>
      <c r="T33" t="s">
        <v>735</v>
      </c>
      <c r="U33" t="s">
        <v>1563</v>
      </c>
      <c r="V33">
        <v>25000000</v>
      </c>
      <c r="W33">
        <v>0</v>
      </c>
      <c r="X33">
        <v>0</v>
      </c>
      <c r="Y33">
        <v>0</v>
      </c>
      <c r="Z33">
        <v>0</v>
      </c>
      <c r="AA33">
        <v>0</v>
      </c>
      <c r="AB33">
        <v>25000000</v>
      </c>
      <c r="AC33" t="s">
        <v>26</v>
      </c>
      <c r="AD33" t="s">
        <v>30</v>
      </c>
      <c r="AE33" t="s">
        <v>1564</v>
      </c>
      <c r="AF33" t="s">
        <v>1565</v>
      </c>
      <c r="AG33" t="s">
        <v>5256</v>
      </c>
      <c r="AH33" t="s">
        <v>847</v>
      </c>
      <c r="AI33" t="s">
        <v>754</v>
      </c>
      <c r="AJ33" t="s">
        <v>893</v>
      </c>
      <c r="AK33" t="s">
        <v>848</v>
      </c>
      <c r="AL33" t="s">
        <v>917</v>
      </c>
    </row>
    <row r="34" spans="1:38" x14ac:dyDescent="0.3">
      <c r="A34" t="s">
        <v>728</v>
      </c>
      <c r="B34" t="s">
        <v>1457</v>
      </c>
      <c r="C34" t="s">
        <v>729</v>
      </c>
      <c r="D34" t="s">
        <v>1458</v>
      </c>
      <c r="E34" t="s">
        <v>841</v>
      </c>
      <c r="F34" t="s">
        <v>733</v>
      </c>
      <c r="G34" t="s">
        <v>730</v>
      </c>
      <c r="H34" t="s">
        <v>1046</v>
      </c>
      <c r="I34" t="s">
        <v>11</v>
      </c>
      <c r="J34" t="s">
        <v>945</v>
      </c>
      <c r="K34" t="s">
        <v>731</v>
      </c>
      <c r="L34" t="s">
        <v>946</v>
      </c>
      <c r="M34" t="s">
        <v>101</v>
      </c>
      <c r="N34" t="s">
        <v>947</v>
      </c>
      <c r="O34" t="s">
        <v>102</v>
      </c>
      <c r="P34" t="s">
        <v>948</v>
      </c>
      <c r="Q34" t="s">
        <v>116</v>
      </c>
      <c r="R34" t="s">
        <v>1223</v>
      </c>
      <c r="S34" t="s">
        <v>103</v>
      </c>
      <c r="T34" t="s">
        <v>732</v>
      </c>
      <c r="U34" t="s">
        <v>1566</v>
      </c>
      <c r="V34">
        <v>2000000</v>
      </c>
      <c r="W34">
        <v>0</v>
      </c>
      <c r="X34">
        <v>0</v>
      </c>
      <c r="Y34">
        <v>0</v>
      </c>
      <c r="Z34">
        <v>0</v>
      </c>
      <c r="AA34">
        <v>0</v>
      </c>
      <c r="AB34">
        <v>2000000</v>
      </c>
      <c r="AC34" t="s">
        <v>31</v>
      </c>
      <c r="AD34" t="s">
        <v>32</v>
      </c>
      <c r="AE34" t="s">
        <v>1567</v>
      </c>
      <c r="AF34" t="s">
        <v>1568</v>
      </c>
      <c r="AG34" t="s">
        <v>5257</v>
      </c>
      <c r="AH34" t="s">
        <v>847</v>
      </c>
      <c r="AI34" t="s">
        <v>754</v>
      </c>
      <c r="AJ34" t="s">
        <v>1</v>
      </c>
      <c r="AK34" t="s">
        <v>848</v>
      </c>
      <c r="AL34" t="s">
        <v>917</v>
      </c>
    </row>
    <row r="35" spans="1:38" x14ac:dyDescent="0.3">
      <c r="A35" t="s">
        <v>728</v>
      </c>
      <c r="B35" t="s">
        <v>1457</v>
      </c>
      <c r="C35" t="s">
        <v>729</v>
      </c>
      <c r="D35" t="s">
        <v>1458</v>
      </c>
      <c r="E35" t="s">
        <v>841</v>
      </c>
      <c r="F35" t="s">
        <v>733</v>
      </c>
      <c r="G35" t="s">
        <v>730</v>
      </c>
      <c r="H35" t="s">
        <v>1046</v>
      </c>
      <c r="I35" t="s">
        <v>11</v>
      </c>
      <c r="J35" t="s">
        <v>945</v>
      </c>
      <c r="K35" t="s">
        <v>731</v>
      </c>
      <c r="L35" t="s">
        <v>946</v>
      </c>
      <c r="M35" t="s">
        <v>101</v>
      </c>
      <c r="N35" t="s">
        <v>947</v>
      </c>
      <c r="O35" t="s">
        <v>102</v>
      </c>
      <c r="P35" t="s">
        <v>948</v>
      </c>
      <c r="Q35" t="s">
        <v>116</v>
      </c>
      <c r="R35" t="s">
        <v>1223</v>
      </c>
      <c r="S35" t="s">
        <v>103</v>
      </c>
      <c r="T35" t="s">
        <v>732</v>
      </c>
      <c r="U35" t="s">
        <v>1569</v>
      </c>
      <c r="V35">
        <v>2000000</v>
      </c>
      <c r="W35">
        <v>0</v>
      </c>
      <c r="X35">
        <v>0</v>
      </c>
      <c r="Y35">
        <v>0</v>
      </c>
      <c r="Z35">
        <v>0</v>
      </c>
      <c r="AA35">
        <v>0</v>
      </c>
      <c r="AB35">
        <v>2000000</v>
      </c>
      <c r="AC35" t="s">
        <v>31</v>
      </c>
      <c r="AD35" t="s">
        <v>32</v>
      </c>
      <c r="AE35" t="s">
        <v>1570</v>
      </c>
      <c r="AF35" t="s">
        <v>1571</v>
      </c>
      <c r="AG35" t="s">
        <v>5258</v>
      </c>
      <c r="AH35" t="s">
        <v>847</v>
      </c>
      <c r="AI35" t="s">
        <v>754</v>
      </c>
      <c r="AJ35" t="s">
        <v>1</v>
      </c>
      <c r="AK35" t="s">
        <v>848</v>
      </c>
      <c r="AL35" t="s">
        <v>917</v>
      </c>
    </row>
    <row r="36" spans="1:38" x14ac:dyDescent="0.3">
      <c r="A36" t="s">
        <v>728</v>
      </c>
      <c r="B36" t="s">
        <v>1457</v>
      </c>
      <c r="C36" t="s">
        <v>729</v>
      </c>
      <c r="D36" t="s">
        <v>1458</v>
      </c>
      <c r="E36" t="s">
        <v>841</v>
      </c>
      <c r="F36" t="s">
        <v>733</v>
      </c>
      <c r="G36" t="s">
        <v>730</v>
      </c>
      <c r="H36" t="s">
        <v>1046</v>
      </c>
      <c r="I36" t="s">
        <v>11</v>
      </c>
      <c r="J36" t="s">
        <v>945</v>
      </c>
      <c r="K36" t="s">
        <v>731</v>
      </c>
      <c r="L36" t="s">
        <v>946</v>
      </c>
      <c r="M36" t="s">
        <v>101</v>
      </c>
      <c r="N36" t="s">
        <v>947</v>
      </c>
      <c r="O36" t="s">
        <v>102</v>
      </c>
      <c r="P36" t="s">
        <v>948</v>
      </c>
      <c r="Q36" t="s">
        <v>116</v>
      </c>
      <c r="R36" t="s">
        <v>1223</v>
      </c>
      <c r="S36" t="s">
        <v>103</v>
      </c>
      <c r="T36" t="s">
        <v>732</v>
      </c>
      <c r="U36" t="s">
        <v>1572</v>
      </c>
      <c r="V36">
        <v>2000000</v>
      </c>
      <c r="W36">
        <v>0</v>
      </c>
      <c r="X36">
        <v>0</v>
      </c>
      <c r="Y36">
        <v>0</v>
      </c>
      <c r="Z36">
        <v>0</v>
      </c>
      <c r="AA36">
        <v>0</v>
      </c>
      <c r="AB36">
        <v>2000000</v>
      </c>
      <c r="AC36" t="s">
        <v>31</v>
      </c>
      <c r="AD36" t="s">
        <v>32</v>
      </c>
      <c r="AE36" t="s">
        <v>1573</v>
      </c>
      <c r="AF36" t="s">
        <v>1574</v>
      </c>
      <c r="AG36" t="s">
        <v>5259</v>
      </c>
      <c r="AH36" t="s">
        <v>847</v>
      </c>
      <c r="AI36" t="s">
        <v>754</v>
      </c>
      <c r="AJ36" t="s">
        <v>1</v>
      </c>
      <c r="AK36" t="s">
        <v>848</v>
      </c>
      <c r="AL36" t="s">
        <v>917</v>
      </c>
    </row>
    <row r="37" spans="1:38" x14ac:dyDescent="0.3">
      <c r="A37" t="s">
        <v>728</v>
      </c>
      <c r="B37" t="s">
        <v>1457</v>
      </c>
      <c r="C37" t="s">
        <v>729</v>
      </c>
      <c r="D37" t="s">
        <v>1458</v>
      </c>
      <c r="E37" t="s">
        <v>841</v>
      </c>
      <c r="F37" t="s">
        <v>733</v>
      </c>
      <c r="G37" t="s">
        <v>730</v>
      </c>
      <c r="H37" t="s">
        <v>1046</v>
      </c>
      <c r="I37" t="s">
        <v>11</v>
      </c>
      <c r="J37" t="s">
        <v>945</v>
      </c>
      <c r="K37" t="s">
        <v>731</v>
      </c>
      <c r="L37" t="s">
        <v>946</v>
      </c>
      <c r="M37" t="s">
        <v>101</v>
      </c>
      <c r="N37" t="s">
        <v>947</v>
      </c>
      <c r="O37" t="s">
        <v>102</v>
      </c>
      <c r="P37" t="s">
        <v>948</v>
      </c>
      <c r="Q37" t="s">
        <v>116</v>
      </c>
      <c r="R37" t="s">
        <v>1223</v>
      </c>
      <c r="S37" t="s">
        <v>103</v>
      </c>
      <c r="T37" t="s">
        <v>732</v>
      </c>
      <c r="U37" t="s">
        <v>1575</v>
      </c>
      <c r="V37">
        <v>12420000</v>
      </c>
      <c r="W37">
        <v>0</v>
      </c>
      <c r="X37">
        <v>0</v>
      </c>
      <c r="Y37">
        <v>0</v>
      </c>
      <c r="Z37">
        <v>0</v>
      </c>
      <c r="AA37">
        <v>0</v>
      </c>
      <c r="AB37">
        <v>12420000</v>
      </c>
      <c r="AC37" t="s">
        <v>31</v>
      </c>
      <c r="AD37" t="s">
        <v>32</v>
      </c>
      <c r="AE37" t="s">
        <v>1576</v>
      </c>
      <c r="AF37" t="s">
        <v>1577</v>
      </c>
      <c r="AG37" t="s">
        <v>5260</v>
      </c>
      <c r="AH37" t="s">
        <v>847</v>
      </c>
      <c r="AI37" t="s">
        <v>754</v>
      </c>
      <c r="AJ37" t="s">
        <v>1</v>
      </c>
      <c r="AK37" t="s">
        <v>848</v>
      </c>
      <c r="AL37" t="s">
        <v>917</v>
      </c>
    </row>
    <row r="38" spans="1:38" x14ac:dyDescent="0.3">
      <c r="A38" t="s">
        <v>728</v>
      </c>
      <c r="B38" t="s">
        <v>1457</v>
      </c>
      <c r="C38" t="s">
        <v>729</v>
      </c>
      <c r="D38" t="s">
        <v>1458</v>
      </c>
      <c r="E38" t="s">
        <v>841</v>
      </c>
      <c r="F38" t="s">
        <v>733</v>
      </c>
      <c r="G38" t="s">
        <v>730</v>
      </c>
      <c r="H38" t="s">
        <v>1046</v>
      </c>
      <c r="I38" t="s">
        <v>11</v>
      </c>
      <c r="J38" t="s">
        <v>945</v>
      </c>
      <c r="K38" t="s">
        <v>731</v>
      </c>
      <c r="L38" t="s">
        <v>946</v>
      </c>
      <c r="M38" t="s">
        <v>101</v>
      </c>
      <c r="N38" t="s">
        <v>947</v>
      </c>
      <c r="O38" t="s">
        <v>102</v>
      </c>
      <c r="P38" t="s">
        <v>948</v>
      </c>
      <c r="Q38" t="s">
        <v>116</v>
      </c>
      <c r="R38" t="s">
        <v>1223</v>
      </c>
      <c r="S38" t="s">
        <v>114</v>
      </c>
      <c r="T38" t="s">
        <v>793</v>
      </c>
      <c r="U38" t="s">
        <v>1578</v>
      </c>
      <c r="V38">
        <v>10800000</v>
      </c>
      <c r="W38">
        <v>0</v>
      </c>
      <c r="X38">
        <v>0</v>
      </c>
      <c r="Y38">
        <v>0</v>
      </c>
      <c r="Z38">
        <v>0</v>
      </c>
      <c r="AA38">
        <v>0</v>
      </c>
      <c r="AB38">
        <v>10800000</v>
      </c>
      <c r="AC38" t="s">
        <v>31</v>
      </c>
      <c r="AD38" t="s">
        <v>1301</v>
      </c>
      <c r="AE38" t="s">
        <v>1579</v>
      </c>
      <c r="AF38" t="s">
        <v>1580</v>
      </c>
      <c r="AG38" t="s">
        <v>5261</v>
      </c>
      <c r="AH38" t="s">
        <v>847</v>
      </c>
      <c r="AI38" t="s">
        <v>754</v>
      </c>
      <c r="AJ38" t="s">
        <v>891</v>
      </c>
      <c r="AK38" t="s">
        <v>848</v>
      </c>
      <c r="AL38" t="s">
        <v>917</v>
      </c>
    </row>
    <row r="39" spans="1:38" x14ac:dyDescent="0.3">
      <c r="A39" t="s">
        <v>728</v>
      </c>
      <c r="B39" t="s">
        <v>1457</v>
      </c>
      <c r="C39" t="s">
        <v>729</v>
      </c>
      <c r="D39" t="s">
        <v>1458</v>
      </c>
      <c r="E39" t="s">
        <v>841</v>
      </c>
      <c r="F39" t="s">
        <v>733</v>
      </c>
      <c r="G39" t="s">
        <v>730</v>
      </c>
      <c r="H39" t="s">
        <v>1046</v>
      </c>
      <c r="I39" t="s">
        <v>11</v>
      </c>
      <c r="J39" t="s">
        <v>945</v>
      </c>
      <c r="K39" t="s">
        <v>731</v>
      </c>
      <c r="L39" t="s">
        <v>946</v>
      </c>
      <c r="M39" t="s">
        <v>101</v>
      </c>
      <c r="N39" t="s">
        <v>947</v>
      </c>
      <c r="O39" t="s">
        <v>102</v>
      </c>
      <c r="P39" t="s">
        <v>948</v>
      </c>
      <c r="Q39" t="s">
        <v>116</v>
      </c>
      <c r="R39" t="s">
        <v>1223</v>
      </c>
      <c r="S39" t="s">
        <v>110</v>
      </c>
      <c r="T39" t="s">
        <v>735</v>
      </c>
      <c r="U39" t="s">
        <v>1581</v>
      </c>
      <c r="V39">
        <v>52500000</v>
      </c>
      <c r="W39">
        <v>0</v>
      </c>
      <c r="X39">
        <v>0</v>
      </c>
      <c r="Y39">
        <v>0</v>
      </c>
      <c r="Z39">
        <v>0</v>
      </c>
      <c r="AA39">
        <v>0</v>
      </c>
      <c r="AB39">
        <v>52500000</v>
      </c>
      <c r="AC39" t="s">
        <v>31</v>
      </c>
      <c r="AD39" t="s">
        <v>33</v>
      </c>
      <c r="AE39" t="s">
        <v>1582</v>
      </c>
      <c r="AF39" t="s">
        <v>1583</v>
      </c>
      <c r="AG39" t="s">
        <v>5262</v>
      </c>
      <c r="AH39" t="s">
        <v>847</v>
      </c>
      <c r="AI39" t="s">
        <v>754</v>
      </c>
      <c r="AJ39" t="s">
        <v>893</v>
      </c>
      <c r="AK39" t="s">
        <v>848</v>
      </c>
      <c r="AL39" t="s">
        <v>917</v>
      </c>
    </row>
    <row r="40" spans="1:38" x14ac:dyDescent="0.3">
      <c r="A40" t="s">
        <v>728</v>
      </c>
      <c r="B40" t="s">
        <v>1457</v>
      </c>
      <c r="C40" t="s">
        <v>729</v>
      </c>
      <c r="D40" t="s">
        <v>1458</v>
      </c>
      <c r="E40" t="s">
        <v>841</v>
      </c>
      <c r="F40" t="s">
        <v>733</v>
      </c>
      <c r="G40" t="s">
        <v>730</v>
      </c>
      <c r="H40" t="s">
        <v>1046</v>
      </c>
      <c r="I40" t="s">
        <v>11</v>
      </c>
      <c r="J40" t="s">
        <v>945</v>
      </c>
      <c r="K40" t="s">
        <v>731</v>
      </c>
      <c r="L40" t="s">
        <v>946</v>
      </c>
      <c r="M40" t="s">
        <v>101</v>
      </c>
      <c r="N40" t="s">
        <v>947</v>
      </c>
      <c r="O40" t="s">
        <v>102</v>
      </c>
      <c r="P40" t="s">
        <v>948</v>
      </c>
      <c r="Q40" t="s">
        <v>116</v>
      </c>
      <c r="R40" t="s">
        <v>1223</v>
      </c>
      <c r="S40" t="s">
        <v>110</v>
      </c>
      <c r="T40" t="s">
        <v>735</v>
      </c>
      <c r="U40" t="s">
        <v>1584</v>
      </c>
      <c r="V40">
        <v>15000000</v>
      </c>
      <c r="W40">
        <v>0</v>
      </c>
      <c r="X40">
        <v>0</v>
      </c>
      <c r="Y40">
        <v>0</v>
      </c>
      <c r="Z40">
        <v>0</v>
      </c>
      <c r="AA40">
        <v>0</v>
      </c>
      <c r="AB40">
        <v>15000000</v>
      </c>
      <c r="AC40" t="s">
        <v>31</v>
      </c>
      <c r="AD40" t="s">
        <v>33</v>
      </c>
      <c r="AE40" t="s">
        <v>1585</v>
      </c>
      <c r="AF40" t="s">
        <v>1586</v>
      </c>
      <c r="AG40" t="s">
        <v>5263</v>
      </c>
      <c r="AH40" t="s">
        <v>847</v>
      </c>
      <c r="AI40" t="s">
        <v>754</v>
      </c>
      <c r="AJ40" t="s">
        <v>893</v>
      </c>
      <c r="AK40" t="s">
        <v>848</v>
      </c>
      <c r="AL40" t="s">
        <v>917</v>
      </c>
    </row>
    <row r="41" spans="1:38" x14ac:dyDescent="0.3">
      <c r="A41" t="s">
        <v>728</v>
      </c>
      <c r="B41" t="s">
        <v>1457</v>
      </c>
      <c r="C41" t="s">
        <v>729</v>
      </c>
      <c r="D41" t="s">
        <v>1458</v>
      </c>
      <c r="E41" t="s">
        <v>841</v>
      </c>
      <c r="F41" t="s">
        <v>733</v>
      </c>
      <c r="G41" t="s">
        <v>730</v>
      </c>
      <c r="H41" t="s">
        <v>1046</v>
      </c>
      <c r="I41" t="s">
        <v>11</v>
      </c>
      <c r="J41" t="s">
        <v>945</v>
      </c>
      <c r="K41" t="s">
        <v>731</v>
      </c>
      <c r="L41" t="s">
        <v>946</v>
      </c>
      <c r="M41" t="s">
        <v>101</v>
      </c>
      <c r="N41" t="s">
        <v>947</v>
      </c>
      <c r="O41" t="s">
        <v>117</v>
      </c>
      <c r="P41" t="s">
        <v>949</v>
      </c>
      <c r="Q41" t="s">
        <v>2</v>
      </c>
      <c r="R41" t="s">
        <v>962</v>
      </c>
      <c r="S41" t="s">
        <v>103</v>
      </c>
      <c r="T41" t="s">
        <v>732</v>
      </c>
      <c r="U41" t="s">
        <v>1587</v>
      </c>
      <c r="V41">
        <v>1405000</v>
      </c>
      <c r="W41">
        <v>0</v>
      </c>
      <c r="X41">
        <v>0</v>
      </c>
      <c r="Y41">
        <v>0</v>
      </c>
      <c r="Z41">
        <v>0</v>
      </c>
      <c r="AA41">
        <v>0</v>
      </c>
      <c r="AB41">
        <v>1405000</v>
      </c>
      <c r="AC41" t="s">
        <v>34</v>
      </c>
      <c r="AD41" t="s">
        <v>35</v>
      </c>
      <c r="AE41" t="s">
        <v>1588</v>
      </c>
      <c r="AF41" t="s">
        <v>1589</v>
      </c>
      <c r="AG41" t="s">
        <v>5257</v>
      </c>
      <c r="AH41" t="s">
        <v>847</v>
      </c>
      <c r="AI41" t="s">
        <v>754</v>
      </c>
      <c r="AJ41" t="s">
        <v>1</v>
      </c>
      <c r="AK41" t="s">
        <v>848</v>
      </c>
      <c r="AL41" t="s">
        <v>917</v>
      </c>
    </row>
    <row r="42" spans="1:38" x14ac:dyDescent="0.3">
      <c r="A42" t="s">
        <v>728</v>
      </c>
      <c r="B42" t="s">
        <v>1457</v>
      </c>
      <c r="C42" t="s">
        <v>729</v>
      </c>
      <c r="D42" t="s">
        <v>1458</v>
      </c>
      <c r="E42" t="s">
        <v>841</v>
      </c>
      <c r="F42" t="s">
        <v>733</v>
      </c>
      <c r="G42" t="s">
        <v>730</v>
      </c>
      <c r="H42" t="s">
        <v>1046</v>
      </c>
      <c r="I42" t="s">
        <v>11</v>
      </c>
      <c r="J42" t="s">
        <v>945</v>
      </c>
      <c r="K42" t="s">
        <v>731</v>
      </c>
      <c r="L42" t="s">
        <v>946</v>
      </c>
      <c r="M42" t="s">
        <v>101</v>
      </c>
      <c r="N42" t="s">
        <v>947</v>
      </c>
      <c r="O42" t="s">
        <v>117</v>
      </c>
      <c r="P42" t="s">
        <v>949</v>
      </c>
      <c r="Q42" t="s">
        <v>2</v>
      </c>
      <c r="R42" t="s">
        <v>962</v>
      </c>
      <c r="S42" t="s">
        <v>103</v>
      </c>
      <c r="T42" t="s">
        <v>732</v>
      </c>
      <c r="U42" t="s">
        <v>1590</v>
      </c>
      <c r="V42">
        <v>1500000</v>
      </c>
      <c r="W42">
        <v>0</v>
      </c>
      <c r="X42">
        <v>0</v>
      </c>
      <c r="Y42">
        <v>0</v>
      </c>
      <c r="Z42">
        <v>0</v>
      </c>
      <c r="AA42">
        <v>0</v>
      </c>
      <c r="AB42">
        <v>1500000</v>
      </c>
      <c r="AC42" t="s">
        <v>34</v>
      </c>
      <c r="AD42" t="s">
        <v>35</v>
      </c>
      <c r="AE42" t="s">
        <v>1591</v>
      </c>
      <c r="AF42" t="s">
        <v>1592</v>
      </c>
      <c r="AG42" t="s">
        <v>5258</v>
      </c>
      <c r="AH42" t="s">
        <v>847</v>
      </c>
      <c r="AI42" t="s">
        <v>754</v>
      </c>
      <c r="AJ42" t="s">
        <v>1</v>
      </c>
      <c r="AK42" t="s">
        <v>848</v>
      </c>
      <c r="AL42" t="s">
        <v>917</v>
      </c>
    </row>
    <row r="43" spans="1:38" x14ac:dyDescent="0.3">
      <c r="A43" t="s">
        <v>728</v>
      </c>
      <c r="B43" t="s">
        <v>1457</v>
      </c>
      <c r="C43" t="s">
        <v>729</v>
      </c>
      <c r="D43" t="s">
        <v>1458</v>
      </c>
      <c r="E43" t="s">
        <v>841</v>
      </c>
      <c r="F43" t="s">
        <v>733</v>
      </c>
      <c r="G43" t="s">
        <v>730</v>
      </c>
      <c r="H43" t="s">
        <v>1046</v>
      </c>
      <c r="I43" t="s">
        <v>11</v>
      </c>
      <c r="J43" t="s">
        <v>945</v>
      </c>
      <c r="K43" t="s">
        <v>731</v>
      </c>
      <c r="L43" t="s">
        <v>946</v>
      </c>
      <c r="M43" t="s">
        <v>101</v>
      </c>
      <c r="N43" t="s">
        <v>947</v>
      </c>
      <c r="O43" t="s">
        <v>117</v>
      </c>
      <c r="P43" t="s">
        <v>949</v>
      </c>
      <c r="Q43" t="s">
        <v>2</v>
      </c>
      <c r="R43" t="s">
        <v>962</v>
      </c>
      <c r="S43" t="s">
        <v>103</v>
      </c>
      <c r="T43" t="s">
        <v>732</v>
      </c>
      <c r="U43" t="s">
        <v>1593</v>
      </c>
      <c r="V43">
        <v>9000000</v>
      </c>
      <c r="W43">
        <v>0</v>
      </c>
      <c r="X43">
        <v>0</v>
      </c>
      <c r="Y43">
        <v>0</v>
      </c>
      <c r="Z43">
        <v>0</v>
      </c>
      <c r="AA43">
        <v>0</v>
      </c>
      <c r="AB43">
        <v>9000000</v>
      </c>
      <c r="AC43" t="s">
        <v>34</v>
      </c>
      <c r="AD43" t="s">
        <v>35</v>
      </c>
      <c r="AE43" t="s">
        <v>1594</v>
      </c>
      <c r="AF43" t="s">
        <v>1595</v>
      </c>
      <c r="AG43" t="s">
        <v>5264</v>
      </c>
      <c r="AH43" t="s">
        <v>847</v>
      </c>
      <c r="AI43" t="s">
        <v>754</v>
      </c>
      <c r="AJ43" t="s">
        <v>1</v>
      </c>
      <c r="AK43" t="s">
        <v>848</v>
      </c>
      <c r="AL43" t="s">
        <v>917</v>
      </c>
    </row>
    <row r="44" spans="1:38" x14ac:dyDescent="0.3">
      <c r="A44" t="s">
        <v>728</v>
      </c>
      <c r="B44" t="s">
        <v>1457</v>
      </c>
      <c r="C44" t="s">
        <v>729</v>
      </c>
      <c r="D44" t="s">
        <v>1458</v>
      </c>
      <c r="E44" t="s">
        <v>841</v>
      </c>
      <c r="F44" t="s">
        <v>733</v>
      </c>
      <c r="G44" t="s">
        <v>730</v>
      </c>
      <c r="H44" t="s">
        <v>1046</v>
      </c>
      <c r="I44" t="s">
        <v>11</v>
      </c>
      <c r="J44" t="s">
        <v>945</v>
      </c>
      <c r="K44" t="s">
        <v>731</v>
      </c>
      <c r="L44" t="s">
        <v>946</v>
      </c>
      <c r="M44" t="s">
        <v>101</v>
      </c>
      <c r="N44" t="s">
        <v>947</v>
      </c>
      <c r="O44" t="s">
        <v>117</v>
      </c>
      <c r="P44" t="s">
        <v>949</v>
      </c>
      <c r="Q44" t="s">
        <v>108</v>
      </c>
      <c r="R44" t="s">
        <v>953</v>
      </c>
      <c r="S44" t="s">
        <v>103</v>
      </c>
      <c r="T44" t="s">
        <v>732</v>
      </c>
      <c r="U44" t="s">
        <v>1596</v>
      </c>
      <c r="V44">
        <v>1000000</v>
      </c>
      <c r="W44">
        <v>0</v>
      </c>
      <c r="X44">
        <v>0</v>
      </c>
      <c r="Y44">
        <v>0</v>
      </c>
      <c r="Z44">
        <v>0</v>
      </c>
      <c r="AA44">
        <v>0</v>
      </c>
      <c r="AB44">
        <v>1000000</v>
      </c>
      <c r="AC44" t="s">
        <v>36</v>
      </c>
      <c r="AD44" t="s">
        <v>37</v>
      </c>
      <c r="AE44" t="s">
        <v>1597</v>
      </c>
      <c r="AF44" t="s">
        <v>1598</v>
      </c>
      <c r="AG44" t="s">
        <v>5257</v>
      </c>
      <c r="AH44" t="s">
        <v>847</v>
      </c>
      <c r="AI44" t="s">
        <v>754</v>
      </c>
      <c r="AJ44" t="s">
        <v>1</v>
      </c>
      <c r="AK44" t="s">
        <v>848</v>
      </c>
      <c r="AL44" t="s">
        <v>917</v>
      </c>
    </row>
    <row r="45" spans="1:38" x14ac:dyDescent="0.3">
      <c r="A45" t="s">
        <v>728</v>
      </c>
      <c r="B45" t="s">
        <v>1457</v>
      </c>
      <c r="C45" t="s">
        <v>729</v>
      </c>
      <c r="D45" t="s">
        <v>1458</v>
      </c>
      <c r="E45" t="s">
        <v>841</v>
      </c>
      <c r="F45" t="s">
        <v>733</v>
      </c>
      <c r="G45" t="s">
        <v>730</v>
      </c>
      <c r="H45" t="s">
        <v>1046</v>
      </c>
      <c r="I45" t="s">
        <v>11</v>
      </c>
      <c r="J45" t="s">
        <v>945</v>
      </c>
      <c r="K45" t="s">
        <v>731</v>
      </c>
      <c r="L45" t="s">
        <v>946</v>
      </c>
      <c r="M45" t="s">
        <v>101</v>
      </c>
      <c r="N45" t="s">
        <v>947</v>
      </c>
      <c r="O45" t="s">
        <v>117</v>
      </c>
      <c r="P45" t="s">
        <v>949</v>
      </c>
      <c r="Q45" t="s">
        <v>108</v>
      </c>
      <c r="R45" t="s">
        <v>953</v>
      </c>
      <c r="S45" t="s">
        <v>103</v>
      </c>
      <c r="T45" t="s">
        <v>732</v>
      </c>
      <c r="U45" t="s">
        <v>1599</v>
      </c>
      <c r="V45">
        <v>1500000</v>
      </c>
      <c r="W45">
        <v>0</v>
      </c>
      <c r="X45">
        <v>0</v>
      </c>
      <c r="Y45">
        <v>0</v>
      </c>
      <c r="Z45">
        <v>0</v>
      </c>
      <c r="AA45">
        <v>0</v>
      </c>
      <c r="AB45">
        <v>1500000</v>
      </c>
      <c r="AC45" t="s">
        <v>36</v>
      </c>
      <c r="AD45" t="s">
        <v>37</v>
      </c>
      <c r="AE45" t="s">
        <v>1600</v>
      </c>
      <c r="AF45" t="s">
        <v>1601</v>
      </c>
      <c r="AG45" t="s">
        <v>5258</v>
      </c>
      <c r="AH45" t="s">
        <v>847</v>
      </c>
      <c r="AI45" t="s">
        <v>754</v>
      </c>
      <c r="AJ45" t="s">
        <v>1</v>
      </c>
      <c r="AK45" t="s">
        <v>848</v>
      </c>
      <c r="AL45" t="s">
        <v>917</v>
      </c>
    </row>
    <row r="46" spans="1:38" x14ac:dyDescent="0.3">
      <c r="A46" t="s">
        <v>728</v>
      </c>
      <c r="B46" t="s">
        <v>1457</v>
      </c>
      <c r="C46" t="s">
        <v>729</v>
      </c>
      <c r="D46" t="s">
        <v>1458</v>
      </c>
      <c r="E46" t="s">
        <v>841</v>
      </c>
      <c r="F46" t="s">
        <v>733</v>
      </c>
      <c r="G46" t="s">
        <v>730</v>
      </c>
      <c r="H46" t="s">
        <v>1046</v>
      </c>
      <c r="I46" t="s">
        <v>11</v>
      </c>
      <c r="J46" t="s">
        <v>945</v>
      </c>
      <c r="K46" t="s">
        <v>731</v>
      </c>
      <c r="L46" t="s">
        <v>946</v>
      </c>
      <c r="M46" t="s">
        <v>101</v>
      </c>
      <c r="N46" t="s">
        <v>947</v>
      </c>
      <c r="O46" t="s">
        <v>117</v>
      </c>
      <c r="P46" t="s">
        <v>949</v>
      </c>
      <c r="Q46" t="s">
        <v>108</v>
      </c>
      <c r="R46" t="s">
        <v>953</v>
      </c>
      <c r="S46" t="s">
        <v>103</v>
      </c>
      <c r="T46" t="s">
        <v>732</v>
      </c>
      <c r="U46" t="s">
        <v>1602</v>
      </c>
      <c r="V46">
        <v>9000000</v>
      </c>
      <c r="W46">
        <v>0</v>
      </c>
      <c r="X46">
        <v>0</v>
      </c>
      <c r="Y46">
        <v>0</v>
      </c>
      <c r="Z46">
        <v>0</v>
      </c>
      <c r="AA46">
        <v>0</v>
      </c>
      <c r="AB46">
        <v>9000000</v>
      </c>
      <c r="AC46" t="s">
        <v>36</v>
      </c>
      <c r="AD46" t="s">
        <v>37</v>
      </c>
      <c r="AE46" t="s">
        <v>1603</v>
      </c>
      <c r="AF46" t="s">
        <v>1604</v>
      </c>
      <c r="AG46" t="s">
        <v>5265</v>
      </c>
      <c r="AH46" t="s">
        <v>847</v>
      </c>
      <c r="AI46" t="s">
        <v>754</v>
      </c>
      <c r="AJ46" t="s">
        <v>1</v>
      </c>
      <c r="AK46" t="s">
        <v>848</v>
      </c>
      <c r="AL46" t="s">
        <v>917</v>
      </c>
    </row>
    <row r="47" spans="1:38" x14ac:dyDescent="0.3">
      <c r="A47" t="s">
        <v>728</v>
      </c>
      <c r="B47" t="s">
        <v>1457</v>
      </c>
      <c r="C47" t="s">
        <v>729</v>
      </c>
      <c r="D47" t="s">
        <v>1458</v>
      </c>
      <c r="E47" t="s">
        <v>841</v>
      </c>
      <c r="F47" t="s">
        <v>733</v>
      </c>
      <c r="G47" t="s">
        <v>730</v>
      </c>
      <c r="H47" t="s">
        <v>1046</v>
      </c>
      <c r="I47" t="s">
        <v>11</v>
      </c>
      <c r="J47" t="s">
        <v>945</v>
      </c>
      <c r="K47" t="s">
        <v>731</v>
      </c>
      <c r="L47" t="s">
        <v>946</v>
      </c>
      <c r="M47" t="s">
        <v>101</v>
      </c>
      <c r="N47" t="s">
        <v>947</v>
      </c>
      <c r="O47" t="s">
        <v>117</v>
      </c>
      <c r="P47" t="s">
        <v>949</v>
      </c>
      <c r="Q47" t="s">
        <v>108</v>
      </c>
      <c r="R47" t="s">
        <v>953</v>
      </c>
      <c r="S47" t="s">
        <v>103</v>
      </c>
      <c r="T47" t="s">
        <v>732</v>
      </c>
      <c r="U47" t="s">
        <v>1605</v>
      </c>
      <c r="V47">
        <v>10000000</v>
      </c>
      <c r="W47">
        <v>0</v>
      </c>
      <c r="X47">
        <v>0</v>
      </c>
      <c r="Y47">
        <v>0</v>
      </c>
      <c r="Z47">
        <v>0</v>
      </c>
      <c r="AA47">
        <v>0</v>
      </c>
      <c r="AB47">
        <v>10000000</v>
      </c>
      <c r="AC47" t="s">
        <v>36</v>
      </c>
      <c r="AD47" t="s">
        <v>37</v>
      </c>
      <c r="AE47" t="s">
        <v>1606</v>
      </c>
      <c r="AF47" t="s">
        <v>1607</v>
      </c>
      <c r="AG47" t="s">
        <v>5266</v>
      </c>
      <c r="AH47" t="s">
        <v>847</v>
      </c>
      <c r="AI47" t="s">
        <v>754</v>
      </c>
      <c r="AJ47" t="s">
        <v>1</v>
      </c>
      <c r="AK47" t="s">
        <v>848</v>
      </c>
      <c r="AL47" t="s">
        <v>917</v>
      </c>
    </row>
    <row r="48" spans="1:38" x14ac:dyDescent="0.3">
      <c r="A48" t="s">
        <v>728</v>
      </c>
      <c r="B48" t="s">
        <v>1457</v>
      </c>
      <c r="C48" t="s">
        <v>729</v>
      </c>
      <c r="D48" t="s">
        <v>1458</v>
      </c>
      <c r="E48" t="s">
        <v>841</v>
      </c>
      <c r="F48" t="s">
        <v>733</v>
      </c>
      <c r="G48" t="s">
        <v>730</v>
      </c>
      <c r="H48" t="s">
        <v>1046</v>
      </c>
      <c r="I48" t="s">
        <v>11</v>
      </c>
      <c r="J48" t="s">
        <v>945</v>
      </c>
      <c r="K48" t="s">
        <v>731</v>
      </c>
      <c r="L48" t="s">
        <v>946</v>
      </c>
      <c r="M48" t="s">
        <v>101</v>
      </c>
      <c r="N48" t="s">
        <v>947</v>
      </c>
      <c r="O48" t="s">
        <v>117</v>
      </c>
      <c r="P48" t="s">
        <v>949</v>
      </c>
      <c r="Q48" t="s">
        <v>108</v>
      </c>
      <c r="R48" t="s">
        <v>953</v>
      </c>
      <c r="S48" t="s">
        <v>118</v>
      </c>
      <c r="T48" t="s">
        <v>897</v>
      </c>
      <c r="U48" t="s">
        <v>1608</v>
      </c>
      <c r="V48">
        <v>144000000</v>
      </c>
      <c r="W48">
        <v>0</v>
      </c>
      <c r="X48">
        <v>0</v>
      </c>
      <c r="Y48">
        <v>0</v>
      </c>
      <c r="Z48">
        <v>0</v>
      </c>
      <c r="AA48">
        <v>0</v>
      </c>
      <c r="AB48">
        <v>144000000</v>
      </c>
      <c r="AC48" t="s">
        <v>36</v>
      </c>
      <c r="AD48" t="s">
        <v>38</v>
      </c>
      <c r="AE48" t="s">
        <v>1609</v>
      </c>
      <c r="AF48" t="s">
        <v>1610</v>
      </c>
      <c r="AG48" t="s">
        <v>5267</v>
      </c>
      <c r="AH48" t="s">
        <v>847</v>
      </c>
      <c r="AI48" t="s">
        <v>754</v>
      </c>
      <c r="AJ48" t="s">
        <v>898</v>
      </c>
      <c r="AK48" t="s">
        <v>848</v>
      </c>
      <c r="AL48" t="s">
        <v>917</v>
      </c>
    </row>
    <row r="49" spans="1:38" x14ac:dyDescent="0.3">
      <c r="A49" t="s">
        <v>728</v>
      </c>
      <c r="B49" t="s">
        <v>1457</v>
      </c>
      <c r="C49" t="s">
        <v>729</v>
      </c>
      <c r="D49" t="s">
        <v>1458</v>
      </c>
      <c r="E49" t="s">
        <v>841</v>
      </c>
      <c r="F49" t="s">
        <v>733</v>
      </c>
      <c r="G49" t="s">
        <v>730</v>
      </c>
      <c r="H49" t="s">
        <v>1046</v>
      </c>
      <c r="I49" t="s">
        <v>11</v>
      </c>
      <c r="J49" t="s">
        <v>945</v>
      </c>
      <c r="K49" t="s">
        <v>731</v>
      </c>
      <c r="L49" t="s">
        <v>946</v>
      </c>
      <c r="M49" t="s">
        <v>101</v>
      </c>
      <c r="N49" t="s">
        <v>947</v>
      </c>
      <c r="O49" t="s">
        <v>117</v>
      </c>
      <c r="P49" t="s">
        <v>949</v>
      </c>
      <c r="Q49" t="s">
        <v>108</v>
      </c>
      <c r="R49" t="s">
        <v>953</v>
      </c>
      <c r="S49" t="s">
        <v>112</v>
      </c>
      <c r="T49" t="s">
        <v>766</v>
      </c>
      <c r="U49" t="s">
        <v>1611</v>
      </c>
      <c r="V49">
        <v>14400000</v>
      </c>
      <c r="W49">
        <v>0</v>
      </c>
      <c r="X49">
        <v>0</v>
      </c>
      <c r="Y49">
        <v>0</v>
      </c>
      <c r="Z49">
        <v>0</v>
      </c>
      <c r="AA49">
        <v>0</v>
      </c>
      <c r="AB49">
        <v>14400000</v>
      </c>
      <c r="AC49" t="s">
        <v>36</v>
      </c>
      <c r="AD49" t="s">
        <v>1302</v>
      </c>
      <c r="AE49" t="s">
        <v>1612</v>
      </c>
      <c r="AF49" t="s">
        <v>1613</v>
      </c>
      <c r="AG49" t="s">
        <v>5268</v>
      </c>
      <c r="AH49" t="s">
        <v>847</v>
      </c>
      <c r="AI49" t="s">
        <v>754</v>
      </c>
      <c r="AJ49" t="s">
        <v>900</v>
      </c>
      <c r="AK49" t="s">
        <v>907</v>
      </c>
      <c r="AL49" t="s">
        <v>917</v>
      </c>
    </row>
    <row r="50" spans="1:38" x14ac:dyDescent="0.3">
      <c r="A50" t="s">
        <v>728</v>
      </c>
      <c r="B50" t="s">
        <v>1457</v>
      </c>
      <c r="C50" t="s">
        <v>729</v>
      </c>
      <c r="D50" t="s">
        <v>1458</v>
      </c>
      <c r="E50" t="s">
        <v>841</v>
      </c>
      <c r="F50" t="s">
        <v>733</v>
      </c>
      <c r="G50" t="s">
        <v>730</v>
      </c>
      <c r="H50" t="s">
        <v>1046</v>
      </c>
      <c r="I50" t="s">
        <v>11</v>
      </c>
      <c r="J50" t="s">
        <v>945</v>
      </c>
      <c r="K50" t="s">
        <v>731</v>
      </c>
      <c r="L50" t="s">
        <v>946</v>
      </c>
      <c r="M50" t="s">
        <v>101</v>
      </c>
      <c r="N50" t="s">
        <v>947</v>
      </c>
      <c r="O50" t="s">
        <v>117</v>
      </c>
      <c r="P50" t="s">
        <v>949</v>
      </c>
      <c r="Q50" t="s">
        <v>108</v>
      </c>
      <c r="R50" t="s">
        <v>953</v>
      </c>
      <c r="S50" t="s">
        <v>110</v>
      </c>
      <c r="T50" t="s">
        <v>735</v>
      </c>
      <c r="U50" t="s">
        <v>1614</v>
      </c>
      <c r="V50">
        <v>15000000</v>
      </c>
      <c r="W50">
        <v>0</v>
      </c>
      <c r="X50">
        <v>0</v>
      </c>
      <c r="Y50">
        <v>0</v>
      </c>
      <c r="Z50">
        <v>0</v>
      </c>
      <c r="AA50">
        <v>0</v>
      </c>
      <c r="AB50">
        <v>15000000</v>
      </c>
      <c r="AC50" t="s">
        <v>36</v>
      </c>
      <c r="AD50" t="s">
        <v>39</v>
      </c>
      <c r="AE50" t="s">
        <v>1615</v>
      </c>
      <c r="AF50" t="s">
        <v>1616</v>
      </c>
      <c r="AG50" t="s">
        <v>5269</v>
      </c>
      <c r="AH50" t="s">
        <v>847</v>
      </c>
      <c r="AI50" t="s">
        <v>754</v>
      </c>
      <c r="AJ50" t="s">
        <v>893</v>
      </c>
      <c r="AK50" t="s">
        <v>848</v>
      </c>
      <c r="AL50" t="s">
        <v>917</v>
      </c>
    </row>
    <row r="51" spans="1:38" x14ac:dyDescent="0.3">
      <c r="A51" t="s">
        <v>728</v>
      </c>
      <c r="B51" t="s">
        <v>1457</v>
      </c>
      <c r="C51" t="s">
        <v>729</v>
      </c>
      <c r="D51" t="s">
        <v>1458</v>
      </c>
      <c r="E51" t="s">
        <v>841</v>
      </c>
      <c r="F51" t="s">
        <v>733</v>
      </c>
      <c r="G51" t="s">
        <v>730</v>
      </c>
      <c r="H51" t="s">
        <v>1046</v>
      </c>
      <c r="I51" t="s">
        <v>11</v>
      </c>
      <c r="J51" t="s">
        <v>945</v>
      </c>
      <c r="K51" t="s">
        <v>731</v>
      </c>
      <c r="L51" t="s">
        <v>946</v>
      </c>
      <c r="M51" t="s">
        <v>101</v>
      </c>
      <c r="N51" t="s">
        <v>947</v>
      </c>
      <c r="O51" t="s">
        <v>117</v>
      </c>
      <c r="P51" t="s">
        <v>949</v>
      </c>
      <c r="Q51" t="s">
        <v>108</v>
      </c>
      <c r="R51" t="s">
        <v>953</v>
      </c>
      <c r="S51" t="s">
        <v>107</v>
      </c>
      <c r="T51" t="s">
        <v>892</v>
      </c>
      <c r="U51" t="s">
        <v>1617</v>
      </c>
      <c r="V51">
        <v>36000000</v>
      </c>
      <c r="W51">
        <v>0</v>
      </c>
      <c r="X51">
        <v>0</v>
      </c>
      <c r="Y51">
        <v>0</v>
      </c>
      <c r="Z51">
        <v>0</v>
      </c>
      <c r="AA51">
        <v>0</v>
      </c>
      <c r="AB51">
        <v>36000000</v>
      </c>
      <c r="AC51" t="s">
        <v>36</v>
      </c>
      <c r="AD51" t="s">
        <v>40</v>
      </c>
      <c r="AE51" t="s">
        <v>1618</v>
      </c>
      <c r="AF51" t="s">
        <v>1619</v>
      </c>
      <c r="AG51" t="s">
        <v>5270</v>
      </c>
      <c r="AH51" t="s">
        <v>847</v>
      </c>
      <c r="AI51" t="s">
        <v>754</v>
      </c>
      <c r="AJ51" t="s">
        <v>893</v>
      </c>
      <c r="AK51" t="s">
        <v>848</v>
      </c>
      <c r="AL51" t="s">
        <v>917</v>
      </c>
    </row>
    <row r="52" spans="1:38" x14ac:dyDescent="0.3">
      <c r="A52" t="s">
        <v>728</v>
      </c>
      <c r="B52" t="s">
        <v>1457</v>
      </c>
      <c r="C52" t="s">
        <v>729</v>
      </c>
      <c r="D52" t="s">
        <v>1458</v>
      </c>
      <c r="E52" t="s">
        <v>841</v>
      </c>
      <c r="F52" t="s">
        <v>733</v>
      </c>
      <c r="G52" t="s">
        <v>730</v>
      </c>
      <c r="H52" t="s">
        <v>1046</v>
      </c>
      <c r="I52" t="s">
        <v>11</v>
      </c>
      <c r="J52" t="s">
        <v>945</v>
      </c>
      <c r="K52" t="s">
        <v>731</v>
      </c>
      <c r="L52" t="s">
        <v>946</v>
      </c>
      <c r="M52" t="s">
        <v>101</v>
      </c>
      <c r="N52" t="s">
        <v>947</v>
      </c>
      <c r="O52" t="s">
        <v>117</v>
      </c>
      <c r="P52" t="s">
        <v>949</v>
      </c>
      <c r="Q52" t="s">
        <v>108</v>
      </c>
      <c r="R52" t="s">
        <v>953</v>
      </c>
      <c r="S52" t="s">
        <v>107</v>
      </c>
      <c r="T52" t="s">
        <v>892</v>
      </c>
      <c r="U52" t="s">
        <v>1620</v>
      </c>
      <c r="V52">
        <v>96000000</v>
      </c>
      <c r="W52">
        <v>0</v>
      </c>
      <c r="X52">
        <v>0</v>
      </c>
      <c r="Y52">
        <v>0</v>
      </c>
      <c r="Z52">
        <v>0</v>
      </c>
      <c r="AA52">
        <v>0</v>
      </c>
      <c r="AB52">
        <v>96000000</v>
      </c>
      <c r="AC52" t="s">
        <v>36</v>
      </c>
      <c r="AD52" t="s">
        <v>40</v>
      </c>
      <c r="AE52" t="s">
        <v>1621</v>
      </c>
      <c r="AF52" t="s">
        <v>1622</v>
      </c>
      <c r="AG52" t="s">
        <v>5271</v>
      </c>
      <c r="AH52" t="s">
        <v>847</v>
      </c>
      <c r="AI52" t="s">
        <v>754</v>
      </c>
      <c r="AJ52" t="s">
        <v>893</v>
      </c>
      <c r="AK52" t="s">
        <v>848</v>
      </c>
      <c r="AL52" t="s">
        <v>917</v>
      </c>
    </row>
    <row r="53" spans="1:38" x14ac:dyDescent="0.3">
      <c r="A53" t="s">
        <v>728</v>
      </c>
      <c r="B53" t="s">
        <v>1457</v>
      </c>
      <c r="C53" t="s">
        <v>729</v>
      </c>
      <c r="D53" t="s">
        <v>1458</v>
      </c>
      <c r="E53" t="s">
        <v>841</v>
      </c>
      <c r="F53" t="s">
        <v>733</v>
      </c>
      <c r="G53" t="s">
        <v>730</v>
      </c>
      <c r="H53" t="s">
        <v>1046</v>
      </c>
      <c r="I53" t="s">
        <v>11</v>
      </c>
      <c r="J53" t="s">
        <v>945</v>
      </c>
      <c r="K53" t="s">
        <v>731</v>
      </c>
      <c r="L53" t="s">
        <v>946</v>
      </c>
      <c r="M53" t="s">
        <v>101</v>
      </c>
      <c r="N53" t="s">
        <v>947</v>
      </c>
      <c r="O53" t="s">
        <v>117</v>
      </c>
      <c r="P53" t="s">
        <v>949</v>
      </c>
      <c r="Q53" t="s">
        <v>109</v>
      </c>
      <c r="R53" t="s">
        <v>1224</v>
      </c>
      <c r="S53" t="s">
        <v>103</v>
      </c>
      <c r="T53" t="s">
        <v>732</v>
      </c>
      <c r="U53" t="s">
        <v>1623</v>
      </c>
      <c r="V53">
        <v>1000000</v>
      </c>
      <c r="W53">
        <v>0</v>
      </c>
      <c r="X53">
        <v>0</v>
      </c>
      <c r="Y53">
        <v>0</v>
      </c>
      <c r="Z53">
        <v>0</v>
      </c>
      <c r="AA53">
        <v>0</v>
      </c>
      <c r="AB53">
        <v>1000000</v>
      </c>
      <c r="AC53" t="s">
        <v>41</v>
      </c>
      <c r="AD53" t="s">
        <v>42</v>
      </c>
      <c r="AE53" t="s">
        <v>1624</v>
      </c>
      <c r="AF53" t="s">
        <v>1625</v>
      </c>
      <c r="AG53" t="s">
        <v>5257</v>
      </c>
      <c r="AH53" t="s">
        <v>847</v>
      </c>
      <c r="AI53" t="s">
        <v>754</v>
      </c>
      <c r="AJ53" t="s">
        <v>1</v>
      </c>
      <c r="AK53" t="s">
        <v>848</v>
      </c>
      <c r="AL53" t="s">
        <v>917</v>
      </c>
    </row>
    <row r="54" spans="1:38" x14ac:dyDescent="0.3">
      <c r="A54" t="s">
        <v>728</v>
      </c>
      <c r="B54" t="s">
        <v>1457</v>
      </c>
      <c r="C54" t="s">
        <v>729</v>
      </c>
      <c r="D54" t="s">
        <v>1458</v>
      </c>
      <c r="E54" t="s">
        <v>841</v>
      </c>
      <c r="F54" t="s">
        <v>733</v>
      </c>
      <c r="G54" t="s">
        <v>730</v>
      </c>
      <c r="H54" t="s">
        <v>1046</v>
      </c>
      <c r="I54" t="s">
        <v>11</v>
      </c>
      <c r="J54" t="s">
        <v>945</v>
      </c>
      <c r="K54" t="s">
        <v>731</v>
      </c>
      <c r="L54" t="s">
        <v>946</v>
      </c>
      <c r="M54" t="s">
        <v>101</v>
      </c>
      <c r="N54" t="s">
        <v>947</v>
      </c>
      <c r="O54" t="s">
        <v>117</v>
      </c>
      <c r="P54" t="s">
        <v>949</v>
      </c>
      <c r="Q54" t="s">
        <v>109</v>
      </c>
      <c r="R54" t="s">
        <v>1224</v>
      </c>
      <c r="S54" t="s">
        <v>103</v>
      </c>
      <c r="T54" t="s">
        <v>732</v>
      </c>
      <c r="U54" t="s">
        <v>1626</v>
      </c>
      <c r="V54">
        <v>1000000</v>
      </c>
      <c r="W54">
        <v>0</v>
      </c>
      <c r="X54">
        <v>0</v>
      </c>
      <c r="Y54">
        <v>0</v>
      </c>
      <c r="Z54">
        <v>0</v>
      </c>
      <c r="AA54">
        <v>0</v>
      </c>
      <c r="AB54">
        <v>1000000</v>
      </c>
      <c r="AC54" t="s">
        <v>41</v>
      </c>
      <c r="AD54" t="s">
        <v>42</v>
      </c>
      <c r="AE54" t="s">
        <v>1627</v>
      </c>
      <c r="AF54" t="s">
        <v>1628</v>
      </c>
      <c r="AG54" t="s">
        <v>5258</v>
      </c>
      <c r="AH54" t="s">
        <v>847</v>
      </c>
      <c r="AI54" t="s">
        <v>754</v>
      </c>
      <c r="AJ54" t="s">
        <v>1</v>
      </c>
      <c r="AK54" t="s">
        <v>848</v>
      </c>
      <c r="AL54" t="s">
        <v>917</v>
      </c>
    </row>
    <row r="55" spans="1:38" x14ac:dyDescent="0.3">
      <c r="A55" t="s">
        <v>728</v>
      </c>
      <c r="B55" t="s">
        <v>1457</v>
      </c>
      <c r="C55" t="s">
        <v>729</v>
      </c>
      <c r="D55" t="s">
        <v>1458</v>
      </c>
      <c r="E55" t="s">
        <v>841</v>
      </c>
      <c r="F55" t="s">
        <v>733</v>
      </c>
      <c r="G55" t="s">
        <v>730</v>
      </c>
      <c r="H55" t="s">
        <v>1046</v>
      </c>
      <c r="I55" t="s">
        <v>11</v>
      </c>
      <c r="J55" t="s">
        <v>945</v>
      </c>
      <c r="K55" t="s">
        <v>731</v>
      </c>
      <c r="L55" t="s">
        <v>946</v>
      </c>
      <c r="M55" t="s">
        <v>101</v>
      </c>
      <c r="N55" t="s">
        <v>947</v>
      </c>
      <c r="O55" t="s">
        <v>117</v>
      </c>
      <c r="P55" t="s">
        <v>949</v>
      </c>
      <c r="Q55" t="s">
        <v>109</v>
      </c>
      <c r="R55" t="s">
        <v>1224</v>
      </c>
      <c r="S55" t="s">
        <v>103</v>
      </c>
      <c r="T55" t="s">
        <v>732</v>
      </c>
      <c r="U55" t="s">
        <v>1629</v>
      </c>
      <c r="V55">
        <v>3375000</v>
      </c>
      <c r="W55">
        <v>0</v>
      </c>
      <c r="X55">
        <v>0</v>
      </c>
      <c r="Y55">
        <v>0</v>
      </c>
      <c r="Z55">
        <v>0</v>
      </c>
      <c r="AA55">
        <v>0</v>
      </c>
      <c r="AB55">
        <v>3375000</v>
      </c>
      <c r="AC55" t="s">
        <v>41</v>
      </c>
      <c r="AD55" t="s">
        <v>42</v>
      </c>
      <c r="AE55" t="s">
        <v>1630</v>
      </c>
      <c r="AF55" t="s">
        <v>1631</v>
      </c>
      <c r="AG55" t="s">
        <v>5272</v>
      </c>
      <c r="AH55" t="s">
        <v>847</v>
      </c>
      <c r="AI55" t="s">
        <v>754</v>
      </c>
      <c r="AJ55" t="s">
        <v>1</v>
      </c>
      <c r="AK55" t="s">
        <v>848</v>
      </c>
      <c r="AL55" t="s">
        <v>917</v>
      </c>
    </row>
    <row r="56" spans="1:38" x14ac:dyDescent="0.3">
      <c r="A56" t="s">
        <v>728</v>
      </c>
      <c r="B56" t="s">
        <v>1457</v>
      </c>
      <c r="C56" t="s">
        <v>729</v>
      </c>
      <c r="D56" t="s">
        <v>1458</v>
      </c>
      <c r="E56" t="s">
        <v>841</v>
      </c>
      <c r="F56" t="s">
        <v>733</v>
      </c>
      <c r="G56" t="s">
        <v>730</v>
      </c>
      <c r="H56" t="s">
        <v>1046</v>
      </c>
      <c r="I56" t="s">
        <v>11</v>
      </c>
      <c r="J56" t="s">
        <v>945</v>
      </c>
      <c r="K56" t="s">
        <v>731</v>
      </c>
      <c r="L56" t="s">
        <v>946</v>
      </c>
      <c r="M56" t="s">
        <v>101</v>
      </c>
      <c r="N56" t="s">
        <v>947</v>
      </c>
      <c r="O56" t="s">
        <v>117</v>
      </c>
      <c r="P56" t="s">
        <v>949</v>
      </c>
      <c r="Q56" t="s">
        <v>111</v>
      </c>
      <c r="R56" t="s">
        <v>1225</v>
      </c>
      <c r="S56" t="s">
        <v>103</v>
      </c>
      <c r="T56" t="s">
        <v>732</v>
      </c>
      <c r="U56" t="s">
        <v>1632</v>
      </c>
      <c r="V56">
        <v>1000000</v>
      </c>
      <c r="W56">
        <v>0</v>
      </c>
      <c r="X56">
        <v>0</v>
      </c>
      <c r="Y56">
        <v>0</v>
      </c>
      <c r="Z56">
        <v>0</v>
      </c>
      <c r="AA56">
        <v>0</v>
      </c>
      <c r="AB56">
        <v>1000000</v>
      </c>
      <c r="AC56" t="s">
        <v>43</v>
      </c>
      <c r="AD56" t="s">
        <v>44</v>
      </c>
      <c r="AE56" t="s">
        <v>1633</v>
      </c>
      <c r="AF56" t="s">
        <v>1634</v>
      </c>
      <c r="AG56" t="s">
        <v>5257</v>
      </c>
      <c r="AH56" t="s">
        <v>847</v>
      </c>
      <c r="AI56" t="s">
        <v>754</v>
      </c>
      <c r="AJ56" t="s">
        <v>1</v>
      </c>
      <c r="AK56" t="s">
        <v>848</v>
      </c>
      <c r="AL56" t="s">
        <v>917</v>
      </c>
    </row>
    <row r="57" spans="1:38" x14ac:dyDescent="0.3">
      <c r="A57" t="s">
        <v>728</v>
      </c>
      <c r="B57" t="s">
        <v>1457</v>
      </c>
      <c r="C57" t="s">
        <v>729</v>
      </c>
      <c r="D57" t="s">
        <v>1458</v>
      </c>
      <c r="E57" t="s">
        <v>841</v>
      </c>
      <c r="F57" t="s">
        <v>733</v>
      </c>
      <c r="G57" t="s">
        <v>730</v>
      </c>
      <c r="H57" t="s">
        <v>1046</v>
      </c>
      <c r="I57" t="s">
        <v>11</v>
      </c>
      <c r="J57" t="s">
        <v>945</v>
      </c>
      <c r="K57" t="s">
        <v>731</v>
      </c>
      <c r="L57" t="s">
        <v>946</v>
      </c>
      <c r="M57" t="s">
        <v>101</v>
      </c>
      <c r="N57" t="s">
        <v>947</v>
      </c>
      <c r="O57" t="s">
        <v>117</v>
      </c>
      <c r="P57" t="s">
        <v>949</v>
      </c>
      <c r="Q57" t="s">
        <v>111</v>
      </c>
      <c r="R57" t="s">
        <v>1225</v>
      </c>
      <c r="S57" t="s">
        <v>103</v>
      </c>
      <c r="T57" t="s">
        <v>732</v>
      </c>
      <c r="U57" t="s">
        <v>1635</v>
      </c>
      <c r="V57">
        <v>1000000</v>
      </c>
      <c r="W57">
        <v>0</v>
      </c>
      <c r="X57">
        <v>0</v>
      </c>
      <c r="Y57">
        <v>0</v>
      </c>
      <c r="Z57">
        <v>0</v>
      </c>
      <c r="AA57">
        <v>0</v>
      </c>
      <c r="AB57">
        <v>1000000</v>
      </c>
      <c r="AC57" t="s">
        <v>43</v>
      </c>
      <c r="AD57" t="s">
        <v>44</v>
      </c>
      <c r="AE57" t="s">
        <v>1636</v>
      </c>
      <c r="AF57" t="s">
        <v>1637</v>
      </c>
      <c r="AG57" t="s">
        <v>5258</v>
      </c>
      <c r="AH57" t="s">
        <v>847</v>
      </c>
      <c r="AI57" t="s">
        <v>754</v>
      </c>
      <c r="AJ57" t="s">
        <v>1</v>
      </c>
      <c r="AK57" t="s">
        <v>848</v>
      </c>
      <c r="AL57" t="s">
        <v>917</v>
      </c>
    </row>
    <row r="58" spans="1:38" x14ac:dyDescent="0.3">
      <c r="A58" t="s">
        <v>728</v>
      </c>
      <c r="B58" t="s">
        <v>1457</v>
      </c>
      <c r="C58" t="s">
        <v>729</v>
      </c>
      <c r="D58" t="s">
        <v>1458</v>
      </c>
      <c r="E58" t="s">
        <v>841</v>
      </c>
      <c r="F58" t="s">
        <v>733</v>
      </c>
      <c r="G58" t="s">
        <v>730</v>
      </c>
      <c r="H58" t="s">
        <v>1046</v>
      </c>
      <c r="I58" t="s">
        <v>11</v>
      </c>
      <c r="J58" t="s">
        <v>945</v>
      </c>
      <c r="K58" t="s">
        <v>731</v>
      </c>
      <c r="L58" t="s">
        <v>946</v>
      </c>
      <c r="M58" t="s">
        <v>101</v>
      </c>
      <c r="N58" t="s">
        <v>947</v>
      </c>
      <c r="O58" t="s">
        <v>117</v>
      </c>
      <c r="P58" t="s">
        <v>949</v>
      </c>
      <c r="Q58" t="s">
        <v>111</v>
      </c>
      <c r="R58" t="s">
        <v>1225</v>
      </c>
      <c r="S58" t="s">
        <v>103</v>
      </c>
      <c r="T58" t="s">
        <v>732</v>
      </c>
      <c r="U58" t="s">
        <v>1638</v>
      </c>
      <c r="V58">
        <v>6750000</v>
      </c>
      <c r="W58">
        <v>0</v>
      </c>
      <c r="X58">
        <v>0</v>
      </c>
      <c r="Y58">
        <v>0</v>
      </c>
      <c r="Z58">
        <v>0</v>
      </c>
      <c r="AA58">
        <v>0</v>
      </c>
      <c r="AB58">
        <v>6750000</v>
      </c>
      <c r="AC58" t="s">
        <v>43</v>
      </c>
      <c r="AD58" t="s">
        <v>44</v>
      </c>
      <c r="AE58" t="s">
        <v>1639</v>
      </c>
      <c r="AF58" t="s">
        <v>1640</v>
      </c>
      <c r="AG58" t="s">
        <v>5273</v>
      </c>
      <c r="AH58" t="s">
        <v>847</v>
      </c>
      <c r="AI58" t="s">
        <v>754</v>
      </c>
      <c r="AJ58" t="s">
        <v>1</v>
      </c>
      <c r="AK58" t="s">
        <v>848</v>
      </c>
      <c r="AL58" t="s">
        <v>917</v>
      </c>
    </row>
    <row r="59" spans="1:38" x14ac:dyDescent="0.3">
      <c r="A59" t="s">
        <v>728</v>
      </c>
      <c r="B59" t="s">
        <v>1457</v>
      </c>
      <c r="C59" t="s">
        <v>729</v>
      </c>
      <c r="D59" t="s">
        <v>1458</v>
      </c>
      <c r="E59" t="s">
        <v>841</v>
      </c>
      <c r="F59" t="s">
        <v>733</v>
      </c>
      <c r="G59" t="s">
        <v>730</v>
      </c>
      <c r="H59" t="s">
        <v>1046</v>
      </c>
      <c r="I59" t="s">
        <v>11</v>
      </c>
      <c r="J59" t="s">
        <v>945</v>
      </c>
      <c r="K59" t="s">
        <v>731</v>
      </c>
      <c r="L59" t="s">
        <v>946</v>
      </c>
      <c r="M59" t="s">
        <v>101</v>
      </c>
      <c r="N59" t="s">
        <v>947</v>
      </c>
      <c r="O59" t="s">
        <v>117</v>
      </c>
      <c r="P59" t="s">
        <v>949</v>
      </c>
      <c r="Q59" t="s">
        <v>111</v>
      </c>
      <c r="R59" t="s">
        <v>1225</v>
      </c>
      <c r="S59" t="s">
        <v>103</v>
      </c>
      <c r="T59" t="s">
        <v>732</v>
      </c>
      <c r="U59" t="s">
        <v>1641</v>
      </c>
      <c r="V59">
        <v>4050000</v>
      </c>
      <c r="W59">
        <v>0</v>
      </c>
      <c r="X59">
        <v>0</v>
      </c>
      <c r="Y59">
        <v>0</v>
      </c>
      <c r="Z59">
        <v>0</v>
      </c>
      <c r="AA59">
        <v>0</v>
      </c>
      <c r="AB59">
        <v>4050000</v>
      </c>
      <c r="AC59" t="s">
        <v>43</v>
      </c>
      <c r="AD59" t="s">
        <v>44</v>
      </c>
      <c r="AE59" t="s">
        <v>1642</v>
      </c>
      <c r="AF59" t="s">
        <v>1643</v>
      </c>
      <c r="AG59" t="s">
        <v>5266</v>
      </c>
      <c r="AH59" t="s">
        <v>847</v>
      </c>
      <c r="AI59" t="s">
        <v>754</v>
      </c>
      <c r="AJ59" t="s">
        <v>1</v>
      </c>
      <c r="AK59" t="s">
        <v>848</v>
      </c>
      <c r="AL59" t="s">
        <v>917</v>
      </c>
    </row>
    <row r="60" spans="1:38" x14ac:dyDescent="0.3">
      <c r="A60" t="s">
        <v>728</v>
      </c>
      <c r="B60" t="s">
        <v>1457</v>
      </c>
      <c r="C60" t="s">
        <v>729</v>
      </c>
      <c r="D60" t="s">
        <v>1458</v>
      </c>
      <c r="E60" t="s">
        <v>841</v>
      </c>
      <c r="F60" t="s">
        <v>733</v>
      </c>
      <c r="G60" t="s">
        <v>730</v>
      </c>
      <c r="H60" t="s">
        <v>1046</v>
      </c>
      <c r="I60" t="s">
        <v>11</v>
      </c>
      <c r="J60" t="s">
        <v>945</v>
      </c>
      <c r="K60" t="s">
        <v>731</v>
      </c>
      <c r="L60" t="s">
        <v>946</v>
      </c>
      <c r="M60" t="s">
        <v>101</v>
      </c>
      <c r="N60" t="s">
        <v>947</v>
      </c>
      <c r="O60" t="s">
        <v>117</v>
      </c>
      <c r="P60" t="s">
        <v>949</v>
      </c>
      <c r="Q60" t="s">
        <v>111</v>
      </c>
      <c r="R60" t="s">
        <v>1225</v>
      </c>
      <c r="S60" t="s">
        <v>118</v>
      </c>
      <c r="T60" t="s">
        <v>897</v>
      </c>
      <c r="U60" t="s">
        <v>1644</v>
      </c>
      <c r="V60">
        <v>54000000</v>
      </c>
      <c r="W60">
        <v>0</v>
      </c>
      <c r="X60">
        <v>0</v>
      </c>
      <c r="Y60">
        <v>0</v>
      </c>
      <c r="Z60">
        <v>0</v>
      </c>
      <c r="AA60">
        <v>0</v>
      </c>
      <c r="AB60">
        <v>54000000</v>
      </c>
      <c r="AC60" t="s">
        <v>43</v>
      </c>
      <c r="AD60" t="s">
        <v>45</v>
      </c>
      <c r="AE60" t="s">
        <v>1645</v>
      </c>
      <c r="AF60" t="s">
        <v>1646</v>
      </c>
      <c r="AG60" t="s">
        <v>5267</v>
      </c>
      <c r="AH60" t="s">
        <v>847</v>
      </c>
      <c r="AI60" t="s">
        <v>754</v>
      </c>
      <c r="AJ60" t="s">
        <v>898</v>
      </c>
      <c r="AK60" t="s">
        <v>848</v>
      </c>
      <c r="AL60" t="s">
        <v>917</v>
      </c>
    </row>
    <row r="61" spans="1:38" x14ac:dyDescent="0.3">
      <c r="A61" t="s">
        <v>728</v>
      </c>
      <c r="B61" t="s">
        <v>1457</v>
      </c>
      <c r="C61" t="s">
        <v>729</v>
      </c>
      <c r="D61" t="s">
        <v>1458</v>
      </c>
      <c r="E61" t="s">
        <v>841</v>
      </c>
      <c r="F61" t="s">
        <v>733</v>
      </c>
      <c r="G61" t="s">
        <v>730</v>
      </c>
      <c r="H61" t="s">
        <v>1046</v>
      </c>
      <c r="I61" t="s">
        <v>11</v>
      </c>
      <c r="J61" t="s">
        <v>945</v>
      </c>
      <c r="K61" t="s">
        <v>731</v>
      </c>
      <c r="L61" t="s">
        <v>946</v>
      </c>
      <c r="M61" t="s">
        <v>101</v>
      </c>
      <c r="N61" t="s">
        <v>947</v>
      </c>
      <c r="O61" t="s">
        <v>117</v>
      </c>
      <c r="P61" t="s">
        <v>949</v>
      </c>
      <c r="Q61" t="s">
        <v>111</v>
      </c>
      <c r="R61" t="s">
        <v>1225</v>
      </c>
      <c r="S61" t="s">
        <v>107</v>
      </c>
      <c r="T61" t="s">
        <v>892</v>
      </c>
      <c r="U61" t="s">
        <v>1647</v>
      </c>
      <c r="V61">
        <v>27000000</v>
      </c>
      <c r="W61">
        <v>0</v>
      </c>
      <c r="X61">
        <v>0</v>
      </c>
      <c r="Y61">
        <v>0</v>
      </c>
      <c r="Z61">
        <v>0</v>
      </c>
      <c r="AA61">
        <v>0</v>
      </c>
      <c r="AB61">
        <v>27000000</v>
      </c>
      <c r="AC61" t="s">
        <v>43</v>
      </c>
      <c r="AD61" t="s">
        <v>46</v>
      </c>
      <c r="AE61" t="s">
        <v>1648</v>
      </c>
      <c r="AF61" t="s">
        <v>1649</v>
      </c>
      <c r="AG61" t="s">
        <v>5274</v>
      </c>
      <c r="AH61" t="s">
        <v>847</v>
      </c>
      <c r="AI61" t="s">
        <v>754</v>
      </c>
      <c r="AJ61" t="s">
        <v>893</v>
      </c>
      <c r="AK61" t="s">
        <v>848</v>
      </c>
      <c r="AL61" t="s">
        <v>917</v>
      </c>
    </row>
    <row r="62" spans="1:38" x14ac:dyDescent="0.3">
      <c r="A62" t="s">
        <v>728</v>
      </c>
      <c r="B62" t="s">
        <v>1457</v>
      </c>
      <c r="C62" t="s">
        <v>729</v>
      </c>
      <c r="D62" t="s">
        <v>1458</v>
      </c>
      <c r="E62" t="s">
        <v>841</v>
      </c>
      <c r="F62" t="s">
        <v>733</v>
      </c>
      <c r="G62" t="s">
        <v>730</v>
      </c>
      <c r="H62" t="s">
        <v>1046</v>
      </c>
      <c r="I62" t="s">
        <v>11</v>
      </c>
      <c r="J62" t="s">
        <v>945</v>
      </c>
      <c r="K62" t="s">
        <v>731</v>
      </c>
      <c r="L62" t="s">
        <v>946</v>
      </c>
      <c r="M62" t="s">
        <v>101</v>
      </c>
      <c r="N62" t="s">
        <v>947</v>
      </c>
      <c r="O62" t="s">
        <v>117</v>
      </c>
      <c r="P62" t="s">
        <v>949</v>
      </c>
      <c r="Q62" t="s">
        <v>111</v>
      </c>
      <c r="R62" t="s">
        <v>1225</v>
      </c>
      <c r="S62" t="s">
        <v>107</v>
      </c>
      <c r="T62" t="s">
        <v>892</v>
      </c>
      <c r="U62" t="s">
        <v>1650</v>
      </c>
      <c r="V62">
        <v>78000000</v>
      </c>
      <c r="W62">
        <v>0</v>
      </c>
      <c r="X62">
        <v>0</v>
      </c>
      <c r="Y62">
        <v>0</v>
      </c>
      <c r="Z62">
        <v>0</v>
      </c>
      <c r="AA62">
        <v>0</v>
      </c>
      <c r="AB62">
        <v>78000000</v>
      </c>
      <c r="AC62" t="s">
        <v>43</v>
      </c>
      <c r="AD62" t="s">
        <v>46</v>
      </c>
      <c r="AE62" t="s">
        <v>1651</v>
      </c>
      <c r="AF62" t="s">
        <v>1652</v>
      </c>
      <c r="AG62" t="s">
        <v>5275</v>
      </c>
      <c r="AH62" t="s">
        <v>847</v>
      </c>
      <c r="AI62" t="s">
        <v>754</v>
      </c>
      <c r="AJ62" t="s">
        <v>893</v>
      </c>
      <c r="AK62" t="s">
        <v>848</v>
      </c>
      <c r="AL62" t="s">
        <v>917</v>
      </c>
    </row>
    <row r="63" spans="1:38" x14ac:dyDescent="0.3">
      <c r="A63" t="s">
        <v>728</v>
      </c>
      <c r="B63" t="s">
        <v>1457</v>
      </c>
      <c r="C63" t="s">
        <v>729</v>
      </c>
      <c r="D63" t="s">
        <v>1458</v>
      </c>
      <c r="E63" t="s">
        <v>841</v>
      </c>
      <c r="F63" t="s">
        <v>733</v>
      </c>
      <c r="G63" t="s">
        <v>730</v>
      </c>
      <c r="H63" t="s">
        <v>1046</v>
      </c>
      <c r="I63" t="s">
        <v>11</v>
      </c>
      <c r="J63" t="s">
        <v>945</v>
      </c>
      <c r="K63" t="s">
        <v>731</v>
      </c>
      <c r="L63" t="s">
        <v>946</v>
      </c>
      <c r="M63" t="s">
        <v>101</v>
      </c>
      <c r="N63" t="s">
        <v>947</v>
      </c>
      <c r="O63" t="s">
        <v>117</v>
      </c>
      <c r="P63" t="s">
        <v>949</v>
      </c>
      <c r="Q63" t="s">
        <v>116</v>
      </c>
      <c r="R63" t="s">
        <v>1226</v>
      </c>
      <c r="S63" t="s">
        <v>103</v>
      </c>
      <c r="T63" t="s">
        <v>732</v>
      </c>
      <c r="U63" t="s">
        <v>1653</v>
      </c>
      <c r="V63">
        <v>1000000</v>
      </c>
      <c r="W63">
        <v>0</v>
      </c>
      <c r="X63">
        <v>0</v>
      </c>
      <c r="Y63">
        <v>0</v>
      </c>
      <c r="Z63">
        <v>0</v>
      </c>
      <c r="AA63">
        <v>0</v>
      </c>
      <c r="AB63">
        <v>1000000</v>
      </c>
      <c r="AC63" t="s">
        <v>47</v>
      </c>
      <c r="AD63" t="s">
        <v>48</v>
      </c>
      <c r="AE63" t="s">
        <v>1654</v>
      </c>
      <c r="AF63" t="s">
        <v>1655</v>
      </c>
      <c r="AG63" t="s">
        <v>5257</v>
      </c>
      <c r="AH63" t="s">
        <v>847</v>
      </c>
      <c r="AI63" t="s">
        <v>754</v>
      </c>
      <c r="AJ63" t="s">
        <v>1</v>
      </c>
      <c r="AK63" t="s">
        <v>848</v>
      </c>
      <c r="AL63" t="s">
        <v>917</v>
      </c>
    </row>
    <row r="64" spans="1:38" x14ac:dyDescent="0.3">
      <c r="A64" t="s">
        <v>728</v>
      </c>
      <c r="B64" t="s">
        <v>1457</v>
      </c>
      <c r="C64" t="s">
        <v>729</v>
      </c>
      <c r="D64" t="s">
        <v>1458</v>
      </c>
      <c r="E64" t="s">
        <v>841</v>
      </c>
      <c r="F64" t="s">
        <v>733</v>
      </c>
      <c r="G64" t="s">
        <v>730</v>
      </c>
      <c r="H64" t="s">
        <v>1046</v>
      </c>
      <c r="I64" t="s">
        <v>11</v>
      </c>
      <c r="J64" t="s">
        <v>945</v>
      </c>
      <c r="K64" t="s">
        <v>731</v>
      </c>
      <c r="L64" t="s">
        <v>946</v>
      </c>
      <c r="M64" t="s">
        <v>101</v>
      </c>
      <c r="N64" t="s">
        <v>947</v>
      </c>
      <c r="O64" t="s">
        <v>117</v>
      </c>
      <c r="P64" t="s">
        <v>949</v>
      </c>
      <c r="Q64" t="s">
        <v>116</v>
      </c>
      <c r="R64" t="s">
        <v>1226</v>
      </c>
      <c r="S64" t="s">
        <v>103</v>
      </c>
      <c r="T64" t="s">
        <v>732</v>
      </c>
      <c r="U64" t="s">
        <v>1656</v>
      </c>
      <c r="V64">
        <v>1000000</v>
      </c>
      <c r="W64">
        <v>0</v>
      </c>
      <c r="X64">
        <v>0</v>
      </c>
      <c r="Y64">
        <v>0</v>
      </c>
      <c r="Z64">
        <v>0</v>
      </c>
      <c r="AA64">
        <v>0</v>
      </c>
      <c r="AB64">
        <v>1000000</v>
      </c>
      <c r="AC64" t="s">
        <v>47</v>
      </c>
      <c r="AD64" t="s">
        <v>48</v>
      </c>
      <c r="AE64" t="s">
        <v>1657</v>
      </c>
      <c r="AF64" t="s">
        <v>1658</v>
      </c>
      <c r="AG64" t="s">
        <v>5258</v>
      </c>
      <c r="AH64" t="s">
        <v>847</v>
      </c>
      <c r="AI64" t="s">
        <v>754</v>
      </c>
      <c r="AJ64" t="s">
        <v>1</v>
      </c>
      <c r="AK64" t="s">
        <v>848</v>
      </c>
      <c r="AL64" t="s">
        <v>917</v>
      </c>
    </row>
    <row r="65" spans="1:38" x14ac:dyDescent="0.3">
      <c r="A65" t="s">
        <v>728</v>
      </c>
      <c r="B65" t="s">
        <v>1457</v>
      </c>
      <c r="C65" t="s">
        <v>729</v>
      </c>
      <c r="D65" t="s">
        <v>1458</v>
      </c>
      <c r="E65" t="s">
        <v>841</v>
      </c>
      <c r="F65" t="s">
        <v>733</v>
      </c>
      <c r="G65" t="s">
        <v>730</v>
      </c>
      <c r="H65" t="s">
        <v>1046</v>
      </c>
      <c r="I65" t="s">
        <v>11</v>
      </c>
      <c r="J65" t="s">
        <v>945</v>
      </c>
      <c r="K65" t="s">
        <v>731</v>
      </c>
      <c r="L65" t="s">
        <v>946</v>
      </c>
      <c r="M65" t="s">
        <v>101</v>
      </c>
      <c r="N65" t="s">
        <v>947</v>
      </c>
      <c r="O65" t="s">
        <v>117</v>
      </c>
      <c r="P65" t="s">
        <v>949</v>
      </c>
      <c r="Q65" t="s">
        <v>116</v>
      </c>
      <c r="R65" t="s">
        <v>1226</v>
      </c>
      <c r="S65" t="s">
        <v>103</v>
      </c>
      <c r="T65" t="s">
        <v>732</v>
      </c>
      <c r="U65" t="s">
        <v>1659</v>
      </c>
      <c r="V65">
        <v>4500000</v>
      </c>
      <c r="W65">
        <v>0</v>
      </c>
      <c r="X65">
        <v>0</v>
      </c>
      <c r="Y65">
        <v>0</v>
      </c>
      <c r="Z65">
        <v>0</v>
      </c>
      <c r="AA65">
        <v>0</v>
      </c>
      <c r="AB65">
        <v>4500000</v>
      </c>
      <c r="AC65" t="s">
        <v>47</v>
      </c>
      <c r="AD65" t="s">
        <v>48</v>
      </c>
      <c r="AE65" t="s">
        <v>1660</v>
      </c>
      <c r="AF65" t="s">
        <v>1661</v>
      </c>
      <c r="AG65" t="s">
        <v>5276</v>
      </c>
      <c r="AH65" t="s">
        <v>847</v>
      </c>
      <c r="AI65" t="s">
        <v>754</v>
      </c>
      <c r="AJ65" t="s">
        <v>1</v>
      </c>
      <c r="AK65" t="s">
        <v>848</v>
      </c>
      <c r="AL65" t="s">
        <v>917</v>
      </c>
    </row>
    <row r="66" spans="1:38" x14ac:dyDescent="0.3">
      <c r="A66" t="s">
        <v>728</v>
      </c>
      <c r="B66" t="s">
        <v>1457</v>
      </c>
      <c r="C66" t="s">
        <v>729</v>
      </c>
      <c r="D66" t="s">
        <v>1458</v>
      </c>
      <c r="E66" t="s">
        <v>841</v>
      </c>
      <c r="F66" t="s">
        <v>733</v>
      </c>
      <c r="G66" t="s">
        <v>730</v>
      </c>
      <c r="H66" t="s">
        <v>1046</v>
      </c>
      <c r="I66" t="s">
        <v>11</v>
      </c>
      <c r="J66" t="s">
        <v>945</v>
      </c>
      <c r="K66" t="s">
        <v>731</v>
      </c>
      <c r="L66" t="s">
        <v>946</v>
      </c>
      <c r="M66" t="s">
        <v>101</v>
      </c>
      <c r="N66" t="s">
        <v>947</v>
      </c>
      <c r="O66" t="s">
        <v>117</v>
      </c>
      <c r="P66" t="s">
        <v>949</v>
      </c>
      <c r="Q66" t="s">
        <v>116</v>
      </c>
      <c r="R66" t="s">
        <v>1226</v>
      </c>
      <c r="S66" t="s">
        <v>103</v>
      </c>
      <c r="T66" t="s">
        <v>732</v>
      </c>
      <c r="U66" t="s">
        <v>1662</v>
      </c>
      <c r="V66">
        <v>300000</v>
      </c>
      <c r="W66">
        <v>0</v>
      </c>
      <c r="X66">
        <v>0</v>
      </c>
      <c r="Y66">
        <v>0</v>
      </c>
      <c r="Z66">
        <v>0</v>
      </c>
      <c r="AA66">
        <v>0</v>
      </c>
      <c r="AB66">
        <v>300000</v>
      </c>
      <c r="AC66" t="s">
        <v>47</v>
      </c>
      <c r="AD66" t="s">
        <v>48</v>
      </c>
      <c r="AE66" t="s">
        <v>1663</v>
      </c>
      <c r="AF66" t="s">
        <v>1664</v>
      </c>
      <c r="AG66" t="s">
        <v>5277</v>
      </c>
      <c r="AH66" t="s">
        <v>847</v>
      </c>
      <c r="AI66" t="s">
        <v>754</v>
      </c>
      <c r="AJ66" t="s">
        <v>1</v>
      </c>
      <c r="AK66" t="s">
        <v>848</v>
      </c>
      <c r="AL66" t="s">
        <v>917</v>
      </c>
    </row>
    <row r="67" spans="1:38" x14ac:dyDescent="0.3">
      <c r="A67" t="s">
        <v>728</v>
      </c>
      <c r="B67" t="s">
        <v>1457</v>
      </c>
      <c r="C67" t="s">
        <v>729</v>
      </c>
      <c r="D67" t="s">
        <v>1458</v>
      </c>
      <c r="E67" t="s">
        <v>841</v>
      </c>
      <c r="F67" t="s">
        <v>733</v>
      </c>
      <c r="G67" t="s">
        <v>730</v>
      </c>
      <c r="H67" t="s">
        <v>1046</v>
      </c>
      <c r="I67" t="s">
        <v>11</v>
      </c>
      <c r="J67" t="s">
        <v>945</v>
      </c>
      <c r="K67" t="s">
        <v>731</v>
      </c>
      <c r="L67" t="s">
        <v>946</v>
      </c>
      <c r="M67" t="s">
        <v>101</v>
      </c>
      <c r="N67" t="s">
        <v>947</v>
      </c>
      <c r="O67" t="s">
        <v>117</v>
      </c>
      <c r="P67" t="s">
        <v>949</v>
      </c>
      <c r="Q67" t="s">
        <v>116</v>
      </c>
      <c r="R67" t="s">
        <v>1226</v>
      </c>
      <c r="S67" t="s">
        <v>104</v>
      </c>
      <c r="T67" t="s">
        <v>105</v>
      </c>
      <c r="U67" t="s">
        <v>1665</v>
      </c>
      <c r="V67">
        <v>3600000</v>
      </c>
      <c r="W67">
        <v>0</v>
      </c>
      <c r="X67">
        <v>0</v>
      </c>
      <c r="Y67">
        <v>0</v>
      </c>
      <c r="Z67">
        <v>0</v>
      </c>
      <c r="AA67">
        <v>0</v>
      </c>
      <c r="AB67">
        <v>3600000</v>
      </c>
      <c r="AC67" t="s">
        <v>47</v>
      </c>
      <c r="AD67" t="s">
        <v>49</v>
      </c>
      <c r="AE67" t="s">
        <v>1666</v>
      </c>
      <c r="AF67" t="s">
        <v>1667</v>
      </c>
      <c r="AG67" t="s">
        <v>5278</v>
      </c>
      <c r="AH67" t="s">
        <v>847</v>
      </c>
      <c r="AI67" t="s">
        <v>754</v>
      </c>
      <c r="AJ67" t="s">
        <v>893</v>
      </c>
      <c r="AK67" t="s">
        <v>848</v>
      </c>
      <c r="AL67" t="s">
        <v>917</v>
      </c>
    </row>
    <row r="68" spans="1:38" x14ac:dyDescent="0.3">
      <c r="A68" t="s">
        <v>728</v>
      </c>
      <c r="B68" t="s">
        <v>1457</v>
      </c>
      <c r="C68" t="s">
        <v>729</v>
      </c>
      <c r="D68" t="s">
        <v>1458</v>
      </c>
      <c r="E68" t="s">
        <v>841</v>
      </c>
      <c r="F68" t="s">
        <v>733</v>
      </c>
      <c r="G68" t="s">
        <v>730</v>
      </c>
      <c r="H68" t="s">
        <v>1046</v>
      </c>
      <c r="I68" t="s">
        <v>11</v>
      </c>
      <c r="J68" t="s">
        <v>945</v>
      </c>
      <c r="K68" t="s">
        <v>731</v>
      </c>
      <c r="L68" t="s">
        <v>946</v>
      </c>
      <c r="M68" t="s">
        <v>101</v>
      </c>
      <c r="N68" t="s">
        <v>947</v>
      </c>
      <c r="O68" t="s">
        <v>117</v>
      </c>
      <c r="P68" t="s">
        <v>949</v>
      </c>
      <c r="Q68" t="s">
        <v>116</v>
      </c>
      <c r="R68" t="s">
        <v>1226</v>
      </c>
      <c r="S68" t="s">
        <v>106</v>
      </c>
      <c r="T68" t="s">
        <v>906</v>
      </c>
      <c r="U68" t="s">
        <v>1668</v>
      </c>
      <c r="V68">
        <v>3120000</v>
      </c>
      <c r="W68">
        <v>0</v>
      </c>
      <c r="X68">
        <v>0</v>
      </c>
      <c r="Y68">
        <v>0</v>
      </c>
      <c r="Z68">
        <v>0</v>
      </c>
      <c r="AA68">
        <v>0</v>
      </c>
      <c r="AB68">
        <v>3120000</v>
      </c>
      <c r="AC68" t="s">
        <v>47</v>
      </c>
      <c r="AD68" t="s">
        <v>50</v>
      </c>
      <c r="AE68" t="s">
        <v>1669</v>
      </c>
      <c r="AF68" t="s">
        <v>1670</v>
      </c>
      <c r="AG68" t="s">
        <v>5279</v>
      </c>
      <c r="AH68" t="s">
        <v>847</v>
      </c>
      <c r="AI68" t="s">
        <v>754</v>
      </c>
      <c r="AJ68" t="s">
        <v>893</v>
      </c>
      <c r="AK68" t="s">
        <v>848</v>
      </c>
      <c r="AL68" t="s">
        <v>917</v>
      </c>
    </row>
    <row r="69" spans="1:38" x14ac:dyDescent="0.3">
      <c r="A69" t="s">
        <v>728</v>
      </c>
      <c r="B69" t="s">
        <v>1457</v>
      </c>
      <c r="C69" t="s">
        <v>729</v>
      </c>
      <c r="D69" t="s">
        <v>1458</v>
      </c>
      <c r="E69" t="s">
        <v>841</v>
      </c>
      <c r="F69" t="s">
        <v>733</v>
      </c>
      <c r="G69" t="s">
        <v>730</v>
      </c>
      <c r="H69" t="s">
        <v>1046</v>
      </c>
      <c r="I69" t="s">
        <v>11</v>
      </c>
      <c r="J69" t="s">
        <v>945</v>
      </c>
      <c r="K69" t="s">
        <v>731</v>
      </c>
      <c r="L69" t="s">
        <v>946</v>
      </c>
      <c r="M69" t="s">
        <v>101</v>
      </c>
      <c r="N69" t="s">
        <v>947</v>
      </c>
      <c r="O69" t="s">
        <v>117</v>
      </c>
      <c r="P69" t="s">
        <v>949</v>
      </c>
      <c r="Q69" t="s">
        <v>166</v>
      </c>
      <c r="R69" t="s">
        <v>1227</v>
      </c>
      <c r="S69" t="s">
        <v>103</v>
      </c>
      <c r="T69" t="s">
        <v>732</v>
      </c>
      <c r="U69" t="s">
        <v>1671</v>
      </c>
      <c r="V69">
        <v>1000000</v>
      </c>
      <c r="W69">
        <v>0</v>
      </c>
      <c r="X69">
        <v>0</v>
      </c>
      <c r="Y69">
        <v>0</v>
      </c>
      <c r="Z69">
        <v>0</v>
      </c>
      <c r="AA69">
        <v>0</v>
      </c>
      <c r="AB69">
        <v>1000000</v>
      </c>
      <c r="AC69" t="s">
        <v>1426</v>
      </c>
      <c r="AD69" t="s">
        <v>1303</v>
      </c>
      <c r="AE69" t="s">
        <v>1672</v>
      </c>
      <c r="AF69" t="s">
        <v>1673</v>
      </c>
      <c r="AG69" t="s">
        <v>5257</v>
      </c>
      <c r="AH69" t="s">
        <v>847</v>
      </c>
      <c r="AI69" t="s">
        <v>754</v>
      </c>
      <c r="AJ69" t="s">
        <v>1</v>
      </c>
      <c r="AK69" t="s">
        <v>848</v>
      </c>
      <c r="AL69" t="s">
        <v>917</v>
      </c>
    </row>
    <row r="70" spans="1:38" x14ac:dyDescent="0.3">
      <c r="A70" t="s">
        <v>728</v>
      </c>
      <c r="B70" t="s">
        <v>1457</v>
      </c>
      <c r="C70" t="s">
        <v>729</v>
      </c>
      <c r="D70" t="s">
        <v>1458</v>
      </c>
      <c r="E70" t="s">
        <v>841</v>
      </c>
      <c r="F70" t="s">
        <v>733</v>
      </c>
      <c r="G70" t="s">
        <v>730</v>
      </c>
      <c r="H70" t="s">
        <v>1046</v>
      </c>
      <c r="I70" t="s">
        <v>11</v>
      </c>
      <c r="J70" t="s">
        <v>945</v>
      </c>
      <c r="K70" t="s">
        <v>731</v>
      </c>
      <c r="L70" t="s">
        <v>946</v>
      </c>
      <c r="M70" t="s">
        <v>101</v>
      </c>
      <c r="N70" t="s">
        <v>947</v>
      </c>
      <c r="O70" t="s">
        <v>117</v>
      </c>
      <c r="P70" t="s">
        <v>949</v>
      </c>
      <c r="Q70" t="s">
        <v>166</v>
      </c>
      <c r="R70" t="s">
        <v>1227</v>
      </c>
      <c r="S70" t="s">
        <v>103</v>
      </c>
      <c r="T70" t="s">
        <v>732</v>
      </c>
      <c r="U70" t="s">
        <v>1674</v>
      </c>
      <c r="V70">
        <v>1500000</v>
      </c>
      <c r="W70">
        <v>0</v>
      </c>
      <c r="X70">
        <v>0</v>
      </c>
      <c r="Y70">
        <v>0</v>
      </c>
      <c r="Z70">
        <v>0</v>
      </c>
      <c r="AA70">
        <v>0</v>
      </c>
      <c r="AB70">
        <v>1500000</v>
      </c>
      <c r="AC70" t="s">
        <v>1426</v>
      </c>
      <c r="AD70" t="s">
        <v>1303</v>
      </c>
      <c r="AE70" t="s">
        <v>1675</v>
      </c>
      <c r="AF70" t="s">
        <v>1676</v>
      </c>
      <c r="AG70" t="s">
        <v>5258</v>
      </c>
      <c r="AH70" t="s">
        <v>847</v>
      </c>
      <c r="AI70" t="s">
        <v>754</v>
      </c>
      <c r="AJ70" t="s">
        <v>1</v>
      </c>
      <c r="AK70" t="s">
        <v>848</v>
      </c>
      <c r="AL70" t="s">
        <v>917</v>
      </c>
    </row>
    <row r="71" spans="1:38" x14ac:dyDescent="0.3">
      <c r="A71" t="s">
        <v>728</v>
      </c>
      <c r="B71" t="s">
        <v>1457</v>
      </c>
      <c r="C71" t="s">
        <v>729</v>
      </c>
      <c r="D71" t="s">
        <v>1458</v>
      </c>
      <c r="E71" t="s">
        <v>841</v>
      </c>
      <c r="F71" t="s">
        <v>733</v>
      </c>
      <c r="G71" t="s">
        <v>730</v>
      </c>
      <c r="H71" t="s">
        <v>1046</v>
      </c>
      <c r="I71" t="s">
        <v>11</v>
      </c>
      <c r="J71" t="s">
        <v>945</v>
      </c>
      <c r="K71" t="s">
        <v>731</v>
      </c>
      <c r="L71" t="s">
        <v>946</v>
      </c>
      <c r="M71" t="s">
        <v>101</v>
      </c>
      <c r="N71" t="s">
        <v>947</v>
      </c>
      <c r="O71" t="s">
        <v>117</v>
      </c>
      <c r="P71" t="s">
        <v>949</v>
      </c>
      <c r="Q71" t="s">
        <v>166</v>
      </c>
      <c r="R71" t="s">
        <v>1227</v>
      </c>
      <c r="S71" t="s">
        <v>103</v>
      </c>
      <c r="T71" t="s">
        <v>732</v>
      </c>
      <c r="U71" t="s">
        <v>1677</v>
      </c>
      <c r="V71">
        <v>3000000</v>
      </c>
      <c r="W71">
        <v>0</v>
      </c>
      <c r="X71">
        <v>0</v>
      </c>
      <c r="Y71">
        <v>0</v>
      </c>
      <c r="Z71">
        <v>0</v>
      </c>
      <c r="AA71">
        <v>0</v>
      </c>
      <c r="AB71">
        <v>3000000</v>
      </c>
      <c r="AC71" t="s">
        <v>1426</v>
      </c>
      <c r="AD71" t="s">
        <v>1303</v>
      </c>
      <c r="AE71" t="s">
        <v>1678</v>
      </c>
      <c r="AF71" t="s">
        <v>1679</v>
      </c>
      <c r="AG71" t="s">
        <v>5280</v>
      </c>
      <c r="AH71" t="s">
        <v>847</v>
      </c>
      <c r="AI71" t="s">
        <v>754</v>
      </c>
      <c r="AJ71" t="s">
        <v>1</v>
      </c>
      <c r="AK71" t="s">
        <v>848</v>
      </c>
      <c r="AL71" t="s">
        <v>917</v>
      </c>
    </row>
    <row r="72" spans="1:38" x14ac:dyDescent="0.3">
      <c r="A72" t="s">
        <v>728</v>
      </c>
      <c r="B72" t="s">
        <v>1457</v>
      </c>
      <c r="C72" t="s">
        <v>729</v>
      </c>
      <c r="D72" t="s">
        <v>1458</v>
      </c>
      <c r="E72" t="s">
        <v>841</v>
      </c>
      <c r="F72" t="s">
        <v>733</v>
      </c>
      <c r="G72" t="s">
        <v>730</v>
      </c>
      <c r="H72" t="s">
        <v>1046</v>
      </c>
      <c r="I72" t="s">
        <v>11</v>
      </c>
      <c r="J72" t="s">
        <v>945</v>
      </c>
      <c r="K72" t="s">
        <v>731</v>
      </c>
      <c r="L72" t="s">
        <v>946</v>
      </c>
      <c r="M72" t="s">
        <v>101</v>
      </c>
      <c r="N72" t="s">
        <v>947</v>
      </c>
      <c r="O72" t="s">
        <v>117</v>
      </c>
      <c r="P72" t="s">
        <v>949</v>
      </c>
      <c r="Q72" t="s">
        <v>166</v>
      </c>
      <c r="R72" t="s">
        <v>1227</v>
      </c>
      <c r="S72" t="s">
        <v>113</v>
      </c>
      <c r="T72" t="s">
        <v>734</v>
      </c>
      <c r="U72" t="s">
        <v>1680</v>
      </c>
      <c r="V72">
        <v>10800000</v>
      </c>
      <c r="W72">
        <v>0</v>
      </c>
      <c r="X72">
        <v>0</v>
      </c>
      <c r="Y72">
        <v>0</v>
      </c>
      <c r="Z72">
        <v>0</v>
      </c>
      <c r="AA72">
        <v>0</v>
      </c>
      <c r="AB72">
        <v>10800000</v>
      </c>
      <c r="AC72" t="s">
        <v>1426</v>
      </c>
      <c r="AD72" t="s">
        <v>1304</v>
      </c>
      <c r="AE72" t="s">
        <v>1681</v>
      </c>
      <c r="AF72" t="s">
        <v>1682</v>
      </c>
      <c r="AG72" t="s">
        <v>5261</v>
      </c>
      <c r="AH72" t="s">
        <v>847</v>
      </c>
      <c r="AI72" t="s">
        <v>754</v>
      </c>
      <c r="AJ72" t="s">
        <v>891</v>
      </c>
      <c r="AK72" t="s">
        <v>848</v>
      </c>
      <c r="AL72" t="s">
        <v>917</v>
      </c>
    </row>
    <row r="73" spans="1:38" x14ac:dyDescent="0.3">
      <c r="A73" t="s">
        <v>728</v>
      </c>
      <c r="B73" t="s">
        <v>1457</v>
      </c>
      <c r="C73" t="s">
        <v>729</v>
      </c>
      <c r="D73" t="s">
        <v>1458</v>
      </c>
      <c r="E73" t="s">
        <v>841</v>
      </c>
      <c r="F73" t="s">
        <v>733</v>
      </c>
      <c r="G73" t="s">
        <v>730</v>
      </c>
      <c r="H73" t="s">
        <v>1046</v>
      </c>
      <c r="I73" t="s">
        <v>11</v>
      </c>
      <c r="J73" t="s">
        <v>945</v>
      </c>
      <c r="K73" t="s">
        <v>731</v>
      </c>
      <c r="L73" t="s">
        <v>946</v>
      </c>
      <c r="M73" t="s">
        <v>101</v>
      </c>
      <c r="N73" t="s">
        <v>947</v>
      </c>
      <c r="O73" t="s">
        <v>117</v>
      </c>
      <c r="P73" t="s">
        <v>949</v>
      </c>
      <c r="Q73" t="s">
        <v>166</v>
      </c>
      <c r="R73" t="s">
        <v>1227</v>
      </c>
      <c r="S73" t="s">
        <v>110</v>
      </c>
      <c r="T73" t="s">
        <v>735</v>
      </c>
      <c r="U73" t="s">
        <v>1683</v>
      </c>
      <c r="V73">
        <v>36380000</v>
      </c>
      <c r="W73">
        <v>0</v>
      </c>
      <c r="X73">
        <v>0</v>
      </c>
      <c r="Y73">
        <v>0</v>
      </c>
      <c r="Z73">
        <v>0</v>
      </c>
      <c r="AA73">
        <v>0</v>
      </c>
      <c r="AB73">
        <v>36380000</v>
      </c>
      <c r="AC73" t="s">
        <v>1426</v>
      </c>
      <c r="AD73" t="s">
        <v>1305</v>
      </c>
      <c r="AE73" t="s">
        <v>1684</v>
      </c>
      <c r="AF73" t="s">
        <v>1685</v>
      </c>
      <c r="AG73" t="s">
        <v>5281</v>
      </c>
      <c r="AH73" t="s">
        <v>847</v>
      </c>
      <c r="AI73" t="s">
        <v>754</v>
      </c>
      <c r="AJ73" t="s">
        <v>893</v>
      </c>
      <c r="AK73" t="s">
        <v>848</v>
      </c>
      <c r="AL73" t="s">
        <v>917</v>
      </c>
    </row>
    <row r="74" spans="1:38" x14ac:dyDescent="0.3">
      <c r="A74" t="s">
        <v>728</v>
      </c>
      <c r="B74" t="s">
        <v>1457</v>
      </c>
      <c r="C74" t="s">
        <v>729</v>
      </c>
      <c r="D74" t="s">
        <v>1458</v>
      </c>
      <c r="E74" t="s">
        <v>841</v>
      </c>
      <c r="F74" t="s">
        <v>733</v>
      </c>
      <c r="G74" t="s">
        <v>730</v>
      </c>
      <c r="H74" t="s">
        <v>1046</v>
      </c>
      <c r="I74" t="s">
        <v>11</v>
      </c>
      <c r="J74" t="s">
        <v>945</v>
      </c>
      <c r="K74" t="s">
        <v>731</v>
      </c>
      <c r="L74" t="s">
        <v>946</v>
      </c>
      <c r="M74" t="s">
        <v>101</v>
      </c>
      <c r="N74" t="s">
        <v>947</v>
      </c>
      <c r="O74" t="s">
        <v>117</v>
      </c>
      <c r="P74" t="s">
        <v>949</v>
      </c>
      <c r="Q74" t="s">
        <v>166</v>
      </c>
      <c r="R74" t="s">
        <v>1227</v>
      </c>
      <c r="S74" t="s">
        <v>107</v>
      </c>
      <c r="T74" t="s">
        <v>892</v>
      </c>
      <c r="U74" t="s">
        <v>5219</v>
      </c>
      <c r="V74">
        <v>36000000</v>
      </c>
      <c r="W74">
        <v>0</v>
      </c>
      <c r="X74">
        <v>0</v>
      </c>
      <c r="Y74">
        <v>0</v>
      </c>
      <c r="Z74">
        <v>0</v>
      </c>
      <c r="AA74">
        <v>0</v>
      </c>
      <c r="AB74">
        <v>36000000</v>
      </c>
      <c r="AC74" t="s">
        <v>1426</v>
      </c>
      <c r="AD74" t="s">
        <v>1306</v>
      </c>
      <c r="AE74" t="s">
        <v>1686</v>
      </c>
      <c r="AF74" t="s">
        <v>1687</v>
      </c>
      <c r="AG74" t="s">
        <v>5270</v>
      </c>
      <c r="AH74" t="s">
        <v>847</v>
      </c>
      <c r="AI74" t="s">
        <v>754</v>
      </c>
      <c r="AJ74" t="s">
        <v>893</v>
      </c>
      <c r="AK74" t="s">
        <v>848</v>
      </c>
      <c r="AL74" t="s">
        <v>917</v>
      </c>
    </row>
    <row r="75" spans="1:38" x14ac:dyDescent="0.3">
      <c r="A75" t="s">
        <v>728</v>
      </c>
      <c r="B75" t="s">
        <v>1457</v>
      </c>
      <c r="C75" t="s">
        <v>729</v>
      </c>
      <c r="D75" t="s">
        <v>1458</v>
      </c>
      <c r="E75" t="s">
        <v>841</v>
      </c>
      <c r="F75" t="s">
        <v>733</v>
      </c>
      <c r="G75" t="s">
        <v>730</v>
      </c>
      <c r="H75" t="s">
        <v>1046</v>
      </c>
      <c r="I75" t="s">
        <v>11</v>
      </c>
      <c r="J75" t="s">
        <v>945</v>
      </c>
      <c r="K75" t="s">
        <v>731</v>
      </c>
      <c r="L75" t="s">
        <v>946</v>
      </c>
      <c r="M75" t="s">
        <v>101</v>
      </c>
      <c r="N75" t="s">
        <v>947</v>
      </c>
      <c r="O75" t="s">
        <v>117</v>
      </c>
      <c r="P75" t="s">
        <v>949</v>
      </c>
      <c r="Q75" t="s">
        <v>166</v>
      </c>
      <c r="R75" t="s">
        <v>1227</v>
      </c>
      <c r="S75" t="s">
        <v>107</v>
      </c>
      <c r="T75" t="s">
        <v>892</v>
      </c>
      <c r="U75" t="s">
        <v>1688</v>
      </c>
      <c r="V75">
        <v>96000000</v>
      </c>
      <c r="W75">
        <v>0</v>
      </c>
      <c r="X75">
        <v>0</v>
      </c>
      <c r="Y75">
        <v>0</v>
      </c>
      <c r="Z75">
        <v>0</v>
      </c>
      <c r="AA75">
        <v>0</v>
      </c>
      <c r="AB75">
        <v>96000000</v>
      </c>
      <c r="AC75" t="s">
        <v>1426</v>
      </c>
      <c r="AD75" t="s">
        <v>1306</v>
      </c>
      <c r="AE75" t="s">
        <v>1689</v>
      </c>
      <c r="AF75" t="s">
        <v>1690</v>
      </c>
      <c r="AG75" t="s">
        <v>5271</v>
      </c>
      <c r="AH75" t="s">
        <v>847</v>
      </c>
      <c r="AI75" t="s">
        <v>754</v>
      </c>
      <c r="AJ75" t="s">
        <v>893</v>
      </c>
      <c r="AK75" t="s">
        <v>848</v>
      </c>
      <c r="AL75" t="s">
        <v>917</v>
      </c>
    </row>
    <row r="76" spans="1:38" x14ac:dyDescent="0.3">
      <c r="A76" t="s">
        <v>728</v>
      </c>
      <c r="B76" t="s">
        <v>1457</v>
      </c>
      <c r="C76" t="s">
        <v>729</v>
      </c>
      <c r="D76" t="s">
        <v>1458</v>
      </c>
      <c r="E76" t="s">
        <v>841</v>
      </c>
      <c r="F76" t="s">
        <v>733</v>
      </c>
      <c r="G76" t="s">
        <v>730</v>
      </c>
      <c r="H76" t="s">
        <v>1046</v>
      </c>
      <c r="I76" t="s">
        <v>11</v>
      </c>
      <c r="J76" t="s">
        <v>945</v>
      </c>
      <c r="K76" t="s">
        <v>731</v>
      </c>
      <c r="L76" t="s">
        <v>946</v>
      </c>
      <c r="M76" t="s">
        <v>101</v>
      </c>
      <c r="N76" t="s">
        <v>947</v>
      </c>
      <c r="O76" t="s">
        <v>119</v>
      </c>
      <c r="P76" t="s">
        <v>950</v>
      </c>
      <c r="Q76" t="s">
        <v>2</v>
      </c>
      <c r="R76" t="s">
        <v>954</v>
      </c>
      <c r="S76" t="s">
        <v>103</v>
      </c>
      <c r="T76" t="s">
        <v>732</v>
      </c>
      <c r="U76" t="s">
        <v>1691</v>
      </c>
      <c r="V76">
        <v>1000000</v>
      </c>
      <c r="W76">
        <v>0</v>
      </c>
      <c r="X76">
        <v>0</v>
      </c>
      <c r="Y76">
        <v>0</v>
      </c>
      <c r="Z76">
        <v>0</v>
      </c>
      <c r="AA76">
        <v>0</v>
      </c>
      <c r="AB76">
        <v>1000000</v>
      </c>
      <c r="AC76" t="s">
        <v>51</v>
      </c>
      <c r="AD76" t="s">
        <v>52</v>
      </c>
      <c r="AE76" t="s">
        <v>1692</v>
      </c>
      <c r="AF76" t="s">
        <v>1693</v>
      </c>
      <c r="AG76" t="s">
        <v>5257</v>
      </c>
      <c r="AH76" t="s">
        <v>847</v>
      </c>
      <c r="AI76" t="s">
        <v>754</v>
      </c>
      <c r="AJ76" t="s">
        <v>1</v>
      </c>
      <c r="AK76" t="s">
        <v>848</v>
      </c>
      <c r="AL76" t="s">
        <v>917</v>
      </c>
    </row>
    <row r="77" spans="1:38" x14ac:dyDescent="0.3">
      <c r="A77" t="s">
        <v>728</v>
      </c>
      <c r="B77" t="s">
        <v>1457</v>
      </c>
      <c r="C77" t="s">
        <v>729</v>
      </c>
      <c r="D77" t="s">
        <v>1458</v>
      </c>
      <c r="E77" t="s">
        <v>841</v>
      </c>
      <c r="F77" t="s">
        <v>733</v>
      </c>
      <c r="G77" t="s">
        <v>730</v>
      </c>
      <c r="H77" t="s">
        <v>1046</v>
      </c>
      <c r="I77" t="s">
        <v>11</v>
      </c>
      <c r="J77" t="s">
        <v>945</v>
      </c>
      <c r="K77" t="s">
        <v>731</v>
      </c>
      <c r="L77" t="s">
        <v>946</v>
      </c>
      <c r="M77" t="s">
        <v>101</v>
      </c>
      <c r="N77" t="s">
        <v>947</v>
      </c>
      <c r="O77" t="s">
        <v>119</v>
      </c>
      <c r="P77" t="s">
        <v>950</v>
      </c>
      <c r="Q77" t="s">
        <v>2</v>
      </c>
      <c r="R77" t="s">
        <v>954</v>
      </c>
      <c r="S77" t="s">
        <v>103</v>
      </c>
      <c r="T77" t="s">
        <v>732</v>
      </c>
      <c r="U77" t="s">
        <v>1694</v>
      </c>
      <c r="V77">
        <v>1000000</v>
      </c>
      <c r="W77">
        <v>0</v>
      </c>
      <c r="X77">
        <v>0</v>
      </c>
      <c r="Y77">
        <v>0</v>
      </c>
      <c r="Z77">
        <v>0</v>
      </c>
      <c r="AA77">
        <v>0</v>
      </c>
      <c r="AB77">
        <v>1000000</v>
      </c>
      <c r="AC77" t="s">
        <v>51</v>
      </c>
      <c r="AD77" t="s">
        <v>52</v>
      </c>
      <c r="AE77" t="s">
        <v>1695</v>
      </c>
      <c r="AF77" t="s">
        <v>1696</v>
      </c>
      <c r="AG77" t="s">
        <v>5282</v>
      </c>
      <c r="AH77" t="s">
        <v>847</v>
      </c>
      <c r="AI77" t="s">
        <v>754</v>
      </c>
      <c r="AJ77" t="s">
        <v>1</v>
      </c>
      <c r="AK77" t="s">
        <v>848</v>
      </c>
      <c r="AL77" t="s">
        <v>917</v>
      </c>
    </row>
    <row r="78" spans="1:38" x14ac:dyDescent="0.3">
      <c r="A78" t="s">
        <v>728</v>
      </c>
      <c r="B78" t="s">
        <v>1457</v>
      </c>
      <c r="C78" t="s">
        <v>729</v>
      </c>
      <c r="D78" t="s">
        <v>1458</v>
      </c>
      <c r="E78" t="s">
        <v>841</v>
      </c>
      <c r="F78" t="s">
        <v>733</v>
      </c>
      <c r="G78" t="s">
        <v>730</v>
      </c>
      <c r="H78" t="s">
        <v>1046</v>
      </c>
      <c r="I78" t="s">
        <v>11</v>
      </c>
      <c r="J78" t="s">
        <v>945</v>
      </c>
      <c r="K78" t="s">
        <v>731</v>
      </c>
      <c r="L78" t="s">
        <v>946</v>
      </c>
      <c r="M78" t="s">
        <v>101</v>
      </c>
      <c r="N78" t="s">
        <v>947</v>
      </c>
      <c r="O78" t="s">
        <v>119</v>
      </c>
      <c r="P78" t="s">
        <v>950</v>
      </c>
      <c r="Q78" t="s">
        <v>2</v>
      </c>
      <c r="R78" t="s">
        <v>954</v>
      </c>
      <c r="S78" t="s">
        <v>103</v>
      </c>
      <c r="T78" t="s">
        <v>732</v>
      </c>
      <c r="U78" t="s">
        <v>1697</v>
      </c>
      <c r="V78">
        <v>2000000</v>
      </c>
      <c r="W78">
        <v>0</v>
      </c>
      <c r="X78">
        <v>0</v>
      </c>
      <c r="Y78">
        <v>0</v>
      </c>
      <c r="Z78">
        <v>0</v>
      </c>
      <c r="AA78">
        <v>0</v>
      </c>
      <c r="AB78">
        <v>2000000</v>
      </c>
      <c r="AC78" t="s">
        <v>51</v>
      </c>
      <c r="AD78" t="s">
        <v>52</v>
      </c>
      <c r="AE78" t="s">
        <v>1698</v>
      </c>
      <c r="AF78" t="s">
        <v>1699</v>
      </c>
      <c r="AG78" t="s">
        <v>5283</v>
      </c>
      <c r="AH78" t="s">
        <v>847</v>
      </c>
      <c r="AI78" t="s">
        <v>754</v>
      </c>
      <c r="AJ78" t="s">
        <v>1</v>
      </c>
      <c r="AK78" t="s">
        <v>848</v>
      </c>
      <c r="AL78" t="s">
        <v>917</v>
      </c>
    </row>
    <row r="79" spans="1:38" x14ac:dyDescent="0.3">
      <c r="A79" t="s">
        <v>728</v>
      </c>
      <c r="B79" t="s">
        <v>1457</v>
      </c>
      <c r="C79" t="s">
        <v>729</v>
      </c>
      <c r="D79" t="s">
        <v>1458</v>
      </c>
      <c r="E79" t="s">
        <v>841</v>
      </c>
      <c r="F79" t="s">
        <v>733</v>
      </c>
      <c r="G79" t="s">
        <v>730</v>
      </c>
      <c r="H79" t="s">
        <v>1046</v>
      </c>
      <c r="I79" t="s">
        <v>11</v>
      </c>
      <c r="J79" t="s">
        <v>945</v>
      </c>
      <c r="K79" t="s">
        <v>731</v>
      </c>
      <c r="L79" t="s">
        <v>946</v>
      </c>
      <c r="M79" t="s">
        <v>101</v>
      </c>
      <c r="N79" t="s">
        <v>947</v>
      </c>
      <c r="O79" t="s">
        <v>119</v>
      </c>
      <c r="P79" t="s">
        <v>950</v>
      </c>
      <c r="Q79" t="s">
        <v>2</v>
      </c>
      <c r="R79" t="s">
        <v>954</v>
      </c>
      <c r="S79" t="s">
        <v>103</v>
      </c>
      <c r="T79" t="s">
        <v>732</v>
      </c>
      <c r="U79" t="s">
        <v>1700</v>
      </c>
      <c r="V79">
        <v>3000000</v>
      </c>
      <c r="W79">
        <v>0</v>
      </c>
      <c r="X79">
        <v>0</v>
      </c>
      <c r="Y79">
        <v>0</v>
      </c>
      <c r="Z79">
        <v>0</v>
      </c>
      <c r="AA79">
        <v>0</v>
      </c>
      <c r="AB79">
        <v>3000000</v>
      </c>
      <c r="AC79" t="s">
        <v>51</v>
      </c>
      <c r="AD79" t="s">
        <v>52</v>
      </c>
      <c r="AE79" t="s">
        <v>1701</v>
      </c>
      <c r="AF79" t="s">
        <v>1702</v>
      </c>
      <c r="AG79" t="s">
        <v>5284</v>
      </c>
      <c r="AH79" t="s">
        <v>847</v>
      </c>
      <c r="AI79" t="s">
        <v>754</v>
      </c>
      <c r="AJ79" t="s">
        <v>1</v>
      </c>
      <c r="AK79" t="s">
        <v>848</v>
      </c>
      <c r="AL79" t="s">
        <v>917</v>
      </c>
    </row>
    <row r="80" spans="1:38" x14ac:dyDescent="0.3">
      <c r="A80" t="s">
        <v>728</v>
      </c>
      <c r="B80" t="s">
        <v>1457</v>
      </c>
      <c r="C80" t="s">
        <v>729</v>
      </c>
      <c r="D80" t="s">
        <v>1458</v>
      </c>
      <c r="E80" t="s">
        <v>841</v>
      </c>
      <c r="F80" t="s">
        <v>733</v>
      </c>
      <c r="G80" t="s">
        <v>730</v>
      </c>
      <c r="H80" t="s">
        <v>1046</v>
      </c>
      <c r="I80" t="s">
        <v>11</v>
      </c>
      <c r="J80" t="s">
        <v>945</v>
      </c>
      <c r="K80" t="s">
        <v>731</v>
      </c>
      <c r="L80" t="s">
        <v>946</v>
      </c>
      <c r="M80" t="s">
        <v>101</v>
      </c>
      <c r="N80" t="s">
        <v>947</v>
      </c>
      <c r="O80" t="s">
        <v>119</v>
      </c>
      <c r="P80" t="s">
        <v>950</v>
      </c>
      <c r="Q80" t="s">
        <v>2</v>
      </c>
      <c r="R80" t="s">
        <v>954</v>
      </c>
      <c r="S80" t="s">
        <v>103</v>
      </c>
      <c r="T80" t="s">
        <v>732</v>
      </c>
      <c r="U80" t="s">
        <v>1703</v>
      </c>
      <c r="V80">
        <v>17550000</v>
      </c>
      <c r="W80">
        <v>0</v>
      </c>
      <c r="X80">
        <v>0</v>
      </c>
      <c r="Y80">
        <v>0</v>
      </c>
      <c r="Z80">
        <v>0</v>
      </c>
      <c r="AA80">
        <v>0</v>
      </c>
      <c r="AB80">
        <v>17550000</v>
      </c>
      <c r="AC80" t="s">
        <v>51</v>
      </c>
      <c r="AD80" t="s">
        <v>52</v>
      </c>
      <c r="AE80" t="s">
        <v>1704</v>
      </c>
      <c r="AF80" t="s">
        <v>1705</v>
      </c>
      <c r="AG80" t="s">
        <v>5285</v>
      </c>
      <c r="AH80" t="s">
        <v>847</v>
      </c>
      <c r="AI80" t="s">
        <v>754</v>
      </c>
      <c r="AJ80" t="s">
        <v>1</v>
      </c>
      <c r="AK80" t="s">
        <v>848</v>
      </c>
      <c r="AL80" t="s">
        <v>917</v>
      </c>
    </row>
    <row r="81" spans="1:38" x14ac:dyDescent="0.3">
      <c r="A81" t="s">
        <v>728</v>
      </c>
      <c r="B81" t="s">
        <v>1457</v>
      </c>
      <c r="C81" t="s">
        <v>729</v>
      </c>
      <c r="D81" t="s">
        <v>1458</v>
      </c>
      <c r="E81" t="s">
        <v>841</v>
      </c>
      <c r="F81" t="s">
        <v>733</v>
      </c>
      <c r="G81" t="s">
        <v>730</v>
      </c>
      <c r="H81" t="s">
        <v>1046</v>
      </c>
      <c r="I81" t="s">
        <v>11</v>
      </c>
      <c r="J81" t="s">
        <v>945</v>
      </c>
      <c r="K81" t="s">
        <v>731</v>
      </c>
      <c r="L81" t="s">
        <v>946</v>
      </c>
      <c r="M81" t="s">
        <v>101</v>
      </c>
      <c r="N81" t="s">
        <v>947</v>
      </c>
      <c r="O81" t="s">
        <v>119</v>
      </c>
      <c r="P81" t="s">
        <v>950</v>
      </c>
      <c r="Q81" t="s">
        <v>2</v>
      </c>
      <c r="R81" t="s">
        <v>954</v>
      </c>
      <c r="S81" t="s">
        <v>110</v>
      </c>
      <c r="T81" t="s">
        <v>735</v>
      </c>
      <c r="U81" t="s">
        <v>1706</v>
      </c>
      <c r="V81">
        <v>45000000</v>
      </c>
      <c r="W81">
        <v>0</v>
      </c>
      <c r="X81">
        <v>0</v>
      </c>
      <c r="Y81">
        <v>0</v>
      </c>
      <c r="Z81">
        <v>0</v>
      </c>
      <c r="AA81">
        <v>0</v>
      </c>
      <c r="AB81">
        <v>45000000</v>
      </c>
      <c r="AC81" t="s">
        <v>51</v>
      </c>
      <c r="AD81" t="s">
        <v>53</v>
      </c>
      <c r="AE81" t="s">
        <v>1707</v>
      </c>
      <c r="AF81" t="s">
        <v>1708</v>
      </c>
      <c r="AG81" t="s">
        <v>5286</v>
      </c>
      <c r="AH81" t="s">
        <v>847</v>
      </c>
      <c r="AI81" t="s">
        <v>754</v>
      </c>
      <c r="AJ81" t="s">
        <v>893</v>
      </c>
      <c r="AK81" t="s">
        <v>848</v>
      </c>
      <c r="AL81" t="s">
        <v>917</v>
      </c>
    </row>
    <row r="82" spans="1:38" x14ac:dyDescent="0.3">
      <c r="A82" t="s">
        <v>728</v>
      </c>
      <c r="B82" t="s">
        <v>1457</v>
      </c>
      <c r="C82" t="s">
        <v>729</v>
      </c>
      <c r="D82" t="s">
        <v>1458</v>
      </c>
      <c r="E82" t="s">
        <v>841</v>
      </c>
      <c r="F82" t="s">
        <v>733</v>
      </c>
      <c r="G82" t="s">
        <v>730</v>
      </c>
      <c r="H82" t="s">
        <v>1046</v>
      </c>
      <c r="I82" t="s">
        <v>11</v>
      </c>
      <c r="J82" t="s">
        <v>945</v>
      </c>
      <c r="K82" t="s">
        <v>731</v>
      </c>
      <c r="L82" t="s">
        <v>946</v>
      </c>
      <c r="M82" t="s">
        <v>101</v>
      </c>
      <c r="N82" t="s">
        <v>947</v>
      </c>
      <c r="O82" t="s">
        <v>119</v>
      </c>
      <c r="P82" t="s">
        <v>950</v>
      </c>
      <c r="Q82" t="s">
        <v>2</v>
      </c>
      <c r="R82" t="s">
        <v>954</v>
      </c>
      <c r="S82" t="s">
        <v>106</v>
      </c>
      <c r="T82" t="s">
        <v>906</v>
      </c>
      <c r="U82" t="s">
        <v>1709</v>
      </c>
      <c r="V82">
        <v>3750000</v>
      </c>
      <c r="W82">
        <v>0</v>
      </c>
      <c r="X82">
        <v>0</v>
      </c>
      <c r="Y82">
        <v>0</v>
      </c>
      <c r="Z82">
        <v>0</v>
      </c>
      <c r="AA82">
        <v>0</v>
      </c>
      <c r="AB82">
        <v>3750000</v>
      </c>
      <c r="AC82" t="s">
        <v>51</v>
      </c>
      <c r="AD82" t="s">
        <v>1307</v>
      </c>
      <c r="AE82" t="s">
        <v>1710</v>
      </c>
      <c r="AF82" t="s">
        <v>1711</v>
      </c>
      <c r="AG82" t="s">
        <v>5287</v>
      </c>
      <c r="AH82" t="s">
        <v>847</v>
      </c>
      <c r="AI82" t="s">
        <v>754</v>
      </c>
      <c r="AJ82" t="s">
        <v>893</v>
      </c>
      <c r="AK82" t="s">
        <v>848</v>
      </c>
      <c r="AL82" t="s">
        <v>917</v>
      </c>
    </row>
    <row r="83" spans="1:38" x14ac:dyDescent="0.3">
      <c r="A83" t="s">
        <v>728</v>
      </c>
      <c r="B83" t="s">
        <v>1457</v>
      </c>
      <c r="C83" t="s">
        <v>729</v>
      </c>
      <c r="D83" t="s">
        <v>1458</v>
      </c>
      <c r="E83" t="s">
        <v>841</v>
      </c>
      <c r="F83" t="s">
        <v>733</v>
      </c>
      <c r="G83" t="s">
        <v>730</v>
      </c>
      <c r="H83" t="s">
        <v>1046</v>
      </c>
      <c r="I83" t="s">
        <v>11</v>
      </c>
      <c r="J83" t="s">
        <v>945</v>
      </c>
      <c r="K83" t="s">
        <v>731</v>
      </c>
      <c r="L83" t="s">
        <v>946</v>
      </c>
      <c r="M83" t="s">
        <v>101</v>
      </c>
      <c r="N83" t="s">
        <v>947</v>
      </c>
      <c r="O83" t="s">
        <v>119</v>
      </c>
      <c r="P83" t="s">
        <v>950</v>
      </c>
      <c r="Q83" t="s">
        <v>2</v>
      </c>
      <c r="R83" t="s">
        <v>954</v>
      </c>
      <c r="S83" t="s">
        <v>106</v>
      </c>
      <c r="T83" t="s">
        <v>906</v>
      </c>
      <c r="U83" t="s">
        <v>1712</v>
      </c>
      <c r="V83">
        <v>3250000</v>
      </c>
      <c r="W83">
        <v>0</v>
      </c>
      <c r="X83">
        <v>0</v>
      </c>
      <c r="Y83">
        <v>0</v>
      </c>
      <c r="Z83">
        <v>0</v>
      </c>
      <c r="AA83">
        <v>0</v>
      </c>
      <c r="AB83">
        <v>3250000</v>
      </c>
      <c r="AC83" t="s">
        <v>51</v>
      </c>
      <c r="AD83" t="s">
        <v>1307</v>
      </c>
      <c r="AE83" t="s">
        <v>1713</v>
      </c>
      <c r="AF83" t="s">
        <v>1714</v>
      </c>
      <c r="AG83" t="s">
        <v>5288</v>
      </c>
      <c r="AH83" t="s">
        <v>847</v>
      </c>
      <c r="AI83" t="s">
        <v>754</v>
      </c>
      <c r="AJ83" t="s">
        <v>893</v>
      </c>
      <c r="AK83" t="s">
        <v>848</v>
      </c>
      <c r="AL83" t="s">
        <v>917</v>
      </c>
    </row>
    <row r="84" spans="1:38" x14ac:dyDescent="0.3">
      <c r="A84" t="s">
        <v>728</v>
      </c>
      <c r="B84" t="s">
        <v>1457</v>
      </c>
      <c r="C84" t="s">
        <v>729</v>
      </c>
      <c r="D84" t="s">
        <v>1458</v>
      </c>
      <c r="E84" t="s">
        <v>841</v>
      </c>
      <c r="F84" t="s">
        <v>733</v>
      </c>
      <c r="G84" t="s">
        <v>730</v>
      </c>
      <c r="H84" t="s">
        <v>1046</v>
      </c>
      <c r="I84" t="s">
        <v>11</v>
      </c>
      <c r="J84" t="s">
        <v>945</v>
      </c>
      <c r="K84" t="s">
        <v>731</v>
      </c>
      <c r="L84" t="s">
        <v>946</v>
      </c>
      <c r="M84" t="s">
        <v>101</v>
      </c>
      <c r="N84" t="s">
        <v>947</v>
      </c>
      <c r="O84" t="s">
        <v>119</v>
      </c>
      <c r="P84" t="s">
        <v>950</v>
      </c>
      <c r="Q84" t="s">
        <v>2</v>
      </c>
      <c r="R84" t="s">
        <v>954</v>
      </c>
      <c r="S84" t="s">
        <v>107</v>
      </c>
      <c r="T84" t="s">
        <v>892</v>
      </c>
      <c r="U84" t="s">
        <v>1715</v>
      </c>
      <c r="V84">
        <v>75600000</v>
      </c>
      <c r="W84">
        <v>0</v>
      </c>
      <c r="X84">
        <v>0</v>
      </c>
      <c r="Y84">
        <v>0</v>
      </c>
      <c r="Z84">
        <v>0</v>
      </c>
      <c r="AA84">
        <v>0</v>
      </c>
      <c r="AB84">
        <v>75600000</v>
      </c>
      <c r="AC84" t="s">
        <v>51</v>
      </c>
      <c r="AD84" t="s">
        <v>54</v>
      </c>
      <c r="AE84" t="s">
        <v>1716</v>
      </c>
      <c r="AF84" t="s">
        <v>1717</v>
      </c>
      <c r="AG84" t="s">
        <v>5289</v>
      </c>
      <c r="AH84" t="s">
        <v>847</v>
      </c>
      <c r="AI84" t="s">
        <v>754</v>
      </c>
      <c r="AJ84" t="s">
        <v>893</v>
      </c>
      <c r="AK84" t="s">
        <v>848</v>
      </c>
      <c r="AL84" t="s">
        <v>917</v>
      </c>
    </row>
    <row r="85" spans="1:38" x14ac:dyDescent="0.3">
      <c r="A85" t="s">
        <v>728</v>
      </c>
      <c r="B85" t="s">
        <v>1457</v>
      </c>
      <c r="C85" t="s">
        <v>729</v>
      </c>
      <c r="D85" t="s">
        <v>1458</v>
      </c>
      <c r="E85" t="s">
        <v>841</v>
      </c>
      <c r="F85" t="s">
        <v>733</v>
      </c>
      <c r="G85" t="s">
        <v>730</v>
      </c>
      <c r="H85" t="s">
        <v>1046</v>
      </c>
      <c r="I85" t="s">
        <v>11</v>
      </c>
      <c r="J85" t="s">
        <v>945</v>
      </c>
      <c r="K85" t="s">
        <v>731</v>
      </c>
      <c r="L85" t="s">
        <v>946</v>
      </c>
      <c r="M85" t="s">
        <v>101</v>
      </c>
      <c r="N85" t="s">
        <v>947</v>
      </c>
      <c r="O85" t="s">
        <v>119</v>
      </c>
      <c r="P85" t="s">
        <v>950</v>
      </c>
      <c r="Q85" t="s">
        <v>108</v>
      </c>
      <c r="R85" t="s">
        <v>1228</v>
      </c>
      <c r="S85" t="s">
        <v>103</v>
      </c>
      <c r="T85" t="s">
        <v>732</v>
      </c>
      <c r="U85" t="s">
        <v>1718</v>
      </c>
      <c r="V85">
        <v>1000000</v>
      </c>
      <c r="W85">
        <v>0</v>
      </c>
      <c r="X85">
        <v>0</v>
      </c>
      <c r="Y85">
        <v>0</v>
      </c>
      <c r="Z85">
        <v>0</v>
      </c>
      <c r="AA85">
        <v>0</v>
      </c>
      <c r="AB85">
        <v>1000000</v>
      </c>
      <c r="AC85" t="s">
        <v>55</v>
      </c>
      <c r="AD85" t="s">
        <v>56</v>
      </c>
      <c r="AE85" t="s">
        <v>1719</v>
      </c>
      <c r="AF85" t="s">
        <v>1720</v>
      </c>
      <c r="AG85" t="s">
        <v>5257</v>
      </c>
      <c r="AH85" t="s">
        <v>847</v>
      </c>
      <c r="AI85" t="s">
        <v>754</v>
      </c>
      <c r="AJ85" t="s">
        <v>1</v>
      </c>
      <c r="AK85" t="s">
        <v>848</v>
      </c>
      <c r="AL85" t="s">
        <v>917</v>
      </c>
    </row>
    <row r="86" spans="1:38" x14ac:dyDescent="0.3">
      <c r="A86" t="s">
        <v>728</v>
      </c>
      <c r="B86" t="s">
        <v>1457</v>
      </c>
      <c r="C86" t="s">
        <v>729</v>
      </c>
      <c r="D86" t="s">
        <v>1458</v>
      </c>
      <c r="E86" t="s">
        <v>841</v>
      </c>
      <c r="F86" t="s">
        <v>733</v>
      </c>
      <c r="G86" t="s">
        <v>730</v>
      </c>
      <c r="H86" t="s">
        <v>1046</v>
      </c>
      <c r="I86" t="s">
        <v>11</v>
      </c>
      <c r="J86" t="s">
        <v>945</v>
      </c>
      <c r="K86" t="s">
        <v>731</v>
      </c>
      <c r="L86" t="s">
        <v>946</v>
      </c>
      <c r="M86" t="s">
        <v>101</v>
      </c>
      <c r="N86" t="s">
        <v>947</v>
      </c>
      <c r="O86" t="s">
        <v>119</v>
      </c>
      <c r="P86" t="s">
        <v>950</v>
      </c>
      <c r="Q86" t="s">
        <v>108</v>
      </c>
      <c r="R86" t="s">
        <v>1228</v>
      </c>
      <c r="S86" t="s">
        <v>103</v>
      </c>
      <c r="T86" t="s">
        <v>732</v>
      </c>
      <c r="U86" t="s">
        <v>1721</v>
      </c>
      <c r="V86">
        <v>1000000</v>
      </c>
      <c r="W86">
        <v>0</v>
      </c>
      <c r="X86">
        <v>0</v>
      </c>
      <c r="Y86">
        <v>0</v>
      </c>
      <c r="Z86">
        <v>0</v>
      </c>
      <c r="AA86">
        <v>0</v>
      </c>
      <c r="AB86">
        <v>1000000</v>
      </c>
      <c r="AC86" t="s">
        <v>55</v>
      </c>
      <c r="AD86" t="s">
        <v>56</v>
      </c>
      <c r="AE86" t="s">
        <v>1722</v>
      </c>
      <c r="AF86" t="s">
        <v>1723</v>
      </c>
      <c r="AG86" t="s">
        <v>5258</v>
      </c>
      <c r="AH86" t="s">
        <v>847</v>
      </c>
      <c r="AI86" t="s">
        <v>754</v>
      </c>
      <c r="AJ86" t="s">
        <v>1</v>
      </c>
      <c r="AK86" t="s">
        <v>848</v>
      </c>
      <c r="AL86" t="s">
        <v>917</v>
      </c>
    </row>
    <row r="87" spans="1:38" x14ac:dyDescent="0.3">
      <c r="A87" t="s">
        <v>728</v>
      </c>
      <c r="B87" t="s">
        <v>1457</v>
      </c>
      <c r="C87" t="s">
        <v>729</v>
      </c>
      <c r="D87" t="s">
        <v>1458</v>
      </c>
      <c r="E87" t="s">
        <v>841</v>
      </c>
      <c r="F87" t="s">
        <v>733</v>
      </c>
      <c r="G87" t="s">
        <v>730</v>
      </c>
      <c r="H87" t="s">
        <v>1046</v>
      </c>
      <c r="I87" t="s">
        <v>11</v>
      </c>
      <c r="J87" t="s">
        <v>945</v>
      </c>
      <c r="K87" t="s">
        <v>731</v>
      </c>
      <c r="L87" t="s">
        <v>946</v>
      </c>
      <c r="M87" t="s">
        <v>101</v>
      </c>
      <c r="N87" t="s">
        <v>947</v>
      </c>
      <c r="O87" t="s">
        <v>119</v>
      </c>
      <c r="P87" t="s">
        <v>950</v>
      </c>
      <c r="Q87" t="s">
        <v>108</v>
      </c>
      <c r="R87" t="s">
        <v>1228</v>
      </c>
      <c r="S87" t="s">
        <v>103</v>
      </c>
      <c r="T87" t="s">
        <v>732</v>
      </c>
      <c r="U87" t="s">
        <v>1724</v>
      </c>
      <c r="V87">
        <v>1000000</v>
      </c>
      <c r="W87">
        <v>0</v>
      </c>
      <c r="X87">
        <v>0</v>
      </c>
      <c r="Y87">
        <v>0</v>
      </c>
      <c r="Z87">
        <v>0</v>
      </c>
      <c r="AA87">
        <v>0</v>
      </c>
      <c r="AB87">
        <v>1000000</v>
      </c>
      <c r="AC87" t="s">
        <v>55</v>
      </c>
      <c r="AD87" t="s">
        <v>56</v>
      </c>
      <c r="AE87" t="s">
        <v>1725</v>
      </c>
      <c r="AF87" t="s">
        <v>1726</v>
      </c>
      <c r="AG87" t="s">
        <v>5290</v>
      </c>
      <c r="AH87" t="s">
        <v>847</v>
      </c>
      <c r="AI87" t="s">
        <v>754</v>
      </c>
      <c r="AJ87" t="s">
        <v>1</v>
      </c>
      <c r="AK87" t="s">
        <v>848</v>
      </c>
      <c r="AL87" t="s">
        <v>917</v>
      </c>
    </row>
    <row r="88" spans="1:38" x14ac:dyDescent="0.3">
      <c r="A88" t="s">
        <v>728</v>
      </c>
      <c r="B88" t="s">
        <v>1457</v>
      </c>
      <c r="C88" t="s">
        <v>729</v>
      </c>
      <c r="D88" t="s">
        <v>1458</v>
      </c>
      <c r="E88" t="s">
        <v>841</v>
      </c>
      <c r="F88" t="s">
        <v>733</v>
      </c>
      <c r="G88" t="s">
        <v>730</v>
      </c>
      <c r="H88" t="s">
        <v>1046</v>
      </c>
      <c r="I88" t="s">
        <v>11</v>
      </c>
      <c r="J88" t="s">
        <v>945</v>
      </c>
      <c r="K88" t="s">
        <v>731</v>
      </c>
      <c r="L88" t="s">
        <v>946</v>
      </c>
      <c r="M88" t="s">
        <v>101</v>
      </c>
      <c r="N88" t="s">
        <v>947</v>
      </c>
      <c r="O88" t="s">
        <v>119</v>
      </c>
      <c r="P88" t="s">
        <v>950</v>
      </c>
      <c r="Q88" t="s">
        <v>108</v>
      </c>
      <c r="R88" t="s">
        <v>1228</v>
      </c>
      <c r="S88" t="s">
        <v>103</v>
      </c>
      <c r="T88" t="s">
        <v>732</v>
      </c>
      <c r="U88" t="s">
        <v>1727</v>
      </c>
      <c r="V88">
        <v>1500000</v>
      </c>
      <c r="W88">
        <v>0</v>
      </c>
      <c r="X88">
        <v>0</v>
      </c>
      <c r="Y88">
        <v>0</v>
      </c>
      <c r="Z88">
        <v>0</v>
      </c>
      <c r="AA88">
        <v>0</v>
      </c>
      <c r="AB88">
        <v>1500000</v>
      </c>
      <c r="AC88" t="s">
        <v>55</v>
      </c>
      <c r="AD88" t="s">
        <v>56</v>
      </c>
      <c r="AE88" t="s">
        <v>1728</v>
      </c>
      <c r="AF88" t="s">
        <v>1729</v>
      </c>
      <c r="AG88" t="s">
        <v>5291</v>
      </c>
      <c r="AH88" t="s">
        <v>847</v>
      </c>
      <c r="AI88" t="s">
        <v>754</v>
      </c>
      <c r="AJ88" t="s">
        <v>1</v>
      </c>
      <c r="AK88" t="s">
        <v>848</v>
      </c>
      <c r="AL88" t="s">
        <v>917</v>
      </c>
    </row>
    <row r="89" spans="1:38" x14ac:dyDescent="0.3">
      <c r="A89" t="s">
        <v>728</v>
      </c>
      <c r="B89" t="s">
        <v>1457</v>
      </c>
      <c r="C89" t="s">
        <v>729</v>
      </c>
      <c r="D89" t="s">
        <v>1458</v>
      </c>
      <c r="E89" t="s">
        <v>841</v>
      </c>
      <c r="F89" t="s">
        <v>733</v>
      </c>
      <c r="G89" t="s">
        <v>730</v>
      </c>
      <c r="H89" t="s">
        <v>1046</v>
      </c>
      <c r="I89" t="s">
        <v>11</v>
      </c>
      <c r="J89" t="s">
        <v>945</v>
      </c>
      <c r="K89" t="s">
        <v>731</v>
      </c>
      <c r="L89" t="s">
        <v>946</v>
      </c>
      <c r="M89" t="s">
        <v>101</v>
      </c>
      <c r="N89" t="s">
        <v>947</v>
      </c>
      <c r="O89" t="s">
        <v>119</v>
      </c>
      <c r="P89" t="s">
        <v>950</v>
      </c>
      <c r="Q89" t="s">
        <v>108</v>
      </c>
      <c r="R89" t="s">
        <v>1228</v>
      </c>
      <c r="S89" t="s">
        <v>103</v>
      </c>
      <c r="T89" t="s">
        <v>732</v>
      </c>
      <c r="U89" t="s">
        <v>1730</v>
      </c>
      <c r="V89">
        <v>11700000</v>
      </c>
      <c r="W89">
        <v>0</v>
      </c>
      <c r="X89">
        <v>0</v>
      </c>
      <c r="Y89">
        <v>0</v>
      </c>
      <c r="Z89">
        <v>0</v>
      </c>
      <c r="AA89">
        <v>0</v>
      </c>
      <c r="AB89">
        <v>11700000</v>
      </c>
      <c r="AC89" t="s">
        <v>55</v>
      </c>
      <c r="AD89" t="s">
        <v>56</v>
      </c>
      <c r="AE89" t="s">
        <v>1731</v>
      </c>
      <c r="AF89" t="s">
        <v>1732</v>
      </c>
      <c r="AG89" t="s">
        <v>5292</v>
      </c>
      <c r="AH89" t="s">
        <v>847</v>
      </c>
      <c r="AI89" t="s">
        <v>754</v>
      </c>
      <c r="AJ89" t="s">
        <v>1</v>
      </c>
      <c r="AK89" t="s">
        <v>848</v>
      </c>
      <c r="AL89" t="s">
        <v>917</v>
      </c>
    </row>
    <row r="90" spans="1:38" x14ac:dyDescent="0.3">
      <c r="A90" t="s">
        <v>728</v>
      </c>
      <c r="B90" t="s">
        <v>1457</v>
      </c>
      <c r="C90" t="s">
        <v>729</v>
      </c>
      <c r="D90" t="s">
        <v>1458</v>
      </c>
      <c r="E90" t="s">
        <v>841</v>
      </c>
      <c r="F90" t="s">
        <v>733</v>
      </c>
      <c r="G90" t="s">
        <v>730</v>
      </c>
      <c r="H90" t="s">
        <v>1046</v>
      </c>
      <c r="I90" t="s">
        <v>11</v>
      </c>
      <c r="J90" t="s">
        <v>945</v>
      </c>
      <c r="K90" t="s">
        <v>731</v>
      </c>
      <c r="L90" t="s">
        <v>946</v>
      </c>
      <c r="M90" t="s">
        <v>101</v>
      </c>
      <c r="N90" t="s">
        <v>947</v>
      </c>
      <c r="O90" t="s">
        <v>119</v>
      </c>
      <c r="P90" t="s">
        <v>950</v>
      </c>
      <c r="Q90" t="s">
        <v>108</v>
      </c>
      <c r="R90" t="s">
        <v>1228</v>
      </c>
      <c r="S90" t="s">
        <v>113</v>
      </c>
      <c r="T90" t="s">
        <v>734</v>
      </c>
      <c r="U90" t="s">
        <v>1733</v>
      </c>
      <c r="V90">
        <v>16200000</v>
      </c>
      <c r="W90">
        <v>0</v>
      </c>
      <c r="X90">
        <v>0</v>
      </c>
      <c r="Y90">
        <v>0</v>
      </c>
      <c r="Z90">
        <v>0</v>
      </c>
      <c r="AA90">
        <v>0</v>
      </c>
      <c r="AB90">
        <v>16200000</v>
      </c>
      <c r="AC90" t="s">
        <v>55</v>
      </c>
      <c r="AD90" t="s">
        <v>57</v>
      </c>
      <c r="AE90" t="s">
        <v>1734</v>
      </c>
      <c r="AF90" t="s">
        <v>1735</v>
      </c>
      <c r="AG90" t="s">
        <v>5293</v>
      </c>
      <c r="AH90" t="s">
        <v>847</v>
      </c>
      <c r="AI90" t="s">
        <v>754</v>
      </c>
      <c r="AJ90" t="s">
        <v>891</v>
      </c>
      <c r="AK90" t="s">
        <v>848</v>
      </c>
      <c r="AL90" t="s">
        <v>917</v>
      </c>
    </row>
    <row r="91" spans="1:38" x14ac:dyDescent="0.3">
      <c r="A91" t="s">
        <v>728</v>
      </c>
      <c r="B91" t="s">
        <v>1457</v>
      </c>
      <c r="C91" t="s">
        <v>729</v>
      </c>
      <c r="D91" t="s">
        <v>1458</v>
      </c>
      <c r="E91" t="s">
        <v>841</v>
      </c>
      <c r="F91" t="s">
        <v>733</v>
      </c>
      <c r="G91" t="s">
        <v>730</v>
      </c>
      <c r="H91" t="s">
        <v>1046</v>
      </c>
      <c r="I91" t="s">
        <v>11</v>
      </c>
      <c r="J91" t="s">
        <v>945</v>
      </c>
      <c r="K91" t="s">
        <v>731</v>
      </c>
      <c r="L91" t="s">
        <v>946</v>
      </c>
      <c r="M91" t="s">
        <v>101</v>
      </c>
      <c r="N91" t="s">
        <v>947</v>
      </c>
      <c r="O91" t="s">
        <v>119</v>
      </c>
      <c r="P91" t="s">
        <v>950</v>
      </c>
      <c r="Q91" t="s">
        <v>108</v>
      </c>
      <c r="R91" t="s">
        <v>1228</v>
      </c>
      <c r="S91" t="s">
        <v>110</v>
      </c>
      <c r="T91" t="s">
        <v>735</v>
      </c>
      <c r="U91" t="s">
        <v>1736</v>
      </c>
      <c r="V91">
        <v>45000000</v>
      </c>
      <c r="W91">
        <v>0</v>
      </c>
      <c r="X91">
        <v>0</v>
      </c>
      <c r="Y91">
        <v>0</v>
      </c>
      <c r="Z91">
        <v>0</v>
      </c>
      <c r="AA91">
        <v>0</v>
      </c>
      <c r="AB91">
        <v>45000000</v>
      </c>
      <c r="AC91" t="s">
        <v>55</v>
      </c>
      <c r="AD91" t="s">
        <v>172</v>
      </c>
      <c r="AE91" t="s">
        <v>1737</v>
      </c>
      <c r="AF91" t="s">
        <v>1738</v>
      </c>
      <c r="AG91" t="s">
        <v>5294</v>
      </c>
      <c r="AH91" t="s">
        <v>847</v>
      </c>
      <c r="AI91" t="s">
        <v>754</v>
      </c>
      <c r="AJ91" t="s">
        <v>893</v>
      </c>
      <c r="AK91" t="s">
        <v>848</v>
      </c>
      <c r="AL91" t="s">
        <v>917</v>
      </c>
    </row>
    <row r="92" spans="1:38" x14ac:dyDescent="0.3">
      <c r="A92" t="s">
        <v>728</v>
      </c>
      <c r="B92" t="s">
        <v>1457</v>
      </c>
      <c r="C92" t="s">
        <v>729</v>
      </c>
      <c r="D92" t="s">
        <v>1458</v>
      </c>
      <c r="E92" t="s">
        <v>841</v>
      </c>
      <c r="F92" t="s">
        <v>733</v>
      </c>
      <c r="G92" t="s">
        <v>730</v>
      </c>
      <c r="H92" t="s">
        <v>1046</v>
      </c>
      <c r="I92" t="s">
        <v>11</v>
      </c>
      <c r="J92" t="s">
        <v>945</v>
      </c>
      <c r="K92" t="s">
        <v>731</v>
      </c>
      <c r="L92" t="s">
        <v>946</v>
      </c>
      <c r="M92" t="s">
        <v>101</v>
      </c>
      <c r="N92" t="s">
        <v>947</v>
      </c>
      <c r="O92" t="s">
        <v>119</v>
      </c>
      <c r="P92" t="s">
        <v>950</v>
      </c>
      <c r="Q92" t="s">
        <v>108</v>
      </c>
      <c r="R92" t="s">
        <v>1228</v>
      </c>
      <c r="S92" t="s">
        <v>107</v>
      </c>
      <c r="T92" t="s">
        <v>892</v>
      </c>
      <c r="U92" t="s">
        <v>1739</v>
      </c>
      <c r="V92">
        <v>50400000</v>
      </c>
      <c r="W92">
        <v>0</v>
      </c>
      <c r="X92">
        <v>0</v>
      </c>
      <c r="Y92">
        <v>0</v>
      </c>
      <c r="Z92">
        <v>0</v>
      </c>
      <c r="AA92">
        <v>0</v>
      </c>
      <c r="AB92">
        <v>50400000</v>
      </c>
      <c r="AC92" t="s">
        <v>55</v>
      </c>
      <c r="AD92" t="s">
        <v>1308</v>
      </c>
      <c r="AE92" t="s">
        <v>1740</v>
      </c>
      <c r="AF92" t="s">
        <v>1741</v>
      </c>
      <c r="AG92" t="s">
        <v>5295</v>
      </c>
      <c r="AH92" t="s">
        <v>847</v>
      </c>
      <c r="AI92" t="s">
        <v>754</v>
      </c>
      <c r="AJ92" t="s">
        <v>893</v>
      </c>
      <c r="AK92" t="s">
        <v>848</v>
      </c>
      <c r="AL92" t="s">
        <v>917</v>
      </c>
    </row>
    <row r="93" spans="1:38" x14ac:dyDescent="0.3">
      <c r="A93" t="s">
        <v>728</v>
      </c>
      <c r="B93" t="s">
        <v>1457</v>
      </c>
      <c r="C93" t="s">
        <v>729</v>
      </c>
      <c r="D93" t="s">
        <v>1458</v>
      </c>
      <c r="E93" t="s">
        <v>841</v>
      </c>
      <c r="F93" t="s">
        <v>733</v>
      </c>
      <c r="G93" t="s">
        <v>730</v>
      </c>
      <c r="H93" t="s">
        <v>1046</v>
      </c>
      <c r="I93" t="s">
        <v>11</v>
      </c>
      <c r="J93" t="s">
        <v>945</v>
      </c>
      <c r="K93" t="s">
        <v>731</v>
      </c>
      <c r="L93" t="s">
        <v>946</v>
      </c>
      <c r="M93" t="s">
        <v>101</v>
      </c>
      <c r="N93" t="s">
        <v>947</v>
      </c>
      <c r="O93" t="s">
        <v>119</v>
      </c>
      <c r="P93" t="s">
        <v>950</v>
      </c>
      <c r="Q93" t="s">
        <v>109</v>
      </c>
      <c r="R93" t="s">
        <v>1229</v>
      </c>
      <c r="S93" t="s">
        <v>103</v>
      </c>
      <c r="T93" t="s">
        <v>732</v>
      </c>
      <c r="U93" t="s">
        <v>1742</v>
      </c>
      <c r="V93">
        <v>1000000</v>
      </c>
      <c r="W93">
        <v>0</v>
      </c>
      <c r="X93">
        <v>0</v>
      </c>
      <c r="Y93">
        <v>0</v>
      </c>
      <c r="Z93">
        <v>0</v>
      </c>
      <c r="AA93">
        <v>0</v>
      </c>
      <c r="AB93">
        <v>1000000</v>
      </c>
      <c r="AC93" t="s">
        <v>58</v>
      </c>
      <c r="AD93" t="s">
        <v>59</v>
      </c>
      <c r="AE93" t="s">
        <v>1743</v>
      </c>
      <c r="AF93" t="s">
        <v>1744</v>
      </c>
      <c r="AG93" t="s">
        <v>5257</v>
      </c>
      <c r="AH93" t="s">
        <v>847</v>
      </c>
      <c r="AI93" t="s">
        <v>754</v>
      </c>
      <c r="AJ93" t="s">
        <v>1</v>
      </c>
      <c r="AK93" t="s">
        <v>848</v>
      </c>
      <c r="AL93" t="s">
        <v>917</v>
      </c>
    </row>
    <row r="94" spans="1:38" x14ac:dyDescent="0.3">
      <c r="A94" t="s">
        <v>728</v>
      </c>
      <c r="B94" t="s">
        <v>1457</v>
      </c>
      <c r="C94" t="s">
        <v>729</v>
      </c>
      <c r="D94" t="s">
        <v>1458</v>
      </c>
      <c r="E94" t="s">
        <v>841</v>
      </c>
      <c r="F94" t="s">
        <v>733</v>
      </c>
      <c r="G94" t="s">
        <v>730</v>
      </c>
      <c r="H94" t="s">
        <v>1046</v>
      </c>
      <c r="I94" t="s">
        <v>11</v>
      </c>
      <c r="J94" t="s">
        <v>945</v>
      </c>
      <c r="K94" t="s">
        <v>731</v>
      </c>
      <c r="L94" t="s">
        <v>946</v>
      </c>
      <c r="M94" t="s">
        <v>101</v>
      </c>
      <c r="N94" t="s">
        <v>947</v>
      </c>
      <c r="O94" t="s">
        <v>119</v>
      </c>
      <c r="P94" t="s">
        <v>950</v>
      </c>
      <c r="Q94" t="s">
        <v>109</v>
      </c>
      <c r="R94" t="s">
        <v>1229</v>
      </c>
      <c r="S94" t="s">
        <v>103</v>
      </c>
      <c r="T94" t="s">
        <v>732</v>
      </c>
      <c r="U94" t="s">
        <v>1745</v>
      </c>
      <c r="V94">
        <v>1000000</v>
      </c>
      <c r="W94">
        <v>0</v>
      </c>
      <c r="X94">
        <v>0</v>
      </c>
      <c r="Y94">
        <v>0</v>
      </c>
      <c r="Z94">
        <v>0</v>
      </c>
      <c r="AA94">
        <v>0</v>
      </c>
      <c r="AB94">
        <v>1000000</v>
      </c>
      <c r="AC94" t="s">
        <v>58</v>
      </c>
      <c r="AD94" t="s">
        <v>59</v>
      </c>
      <c r="AE94" t="s">
        <v>1746</v>
      </c>
      <c r="AF94" t="s">
        <v>1747</v>
      </c>
      <c r="AG94" t="s">
        <v>5258</v>
      </c>
      <c r="AH94" t="s">
        <v>847</v>
      </c>
      <c r="AI94" t="s">
        <v>754</v>
      </c>
      <c r="AJ94" t="s">
        <v>1</v>
      </c>
      <c r="AK94" t="s">
        <v>848</v>
      </c>
      <c r="AL94" t="s">
        <v>917</v>
      </c>
    </row>
    <row r="95" spans="1:38" x14ac:dyDescent="0.3">
      <c r="A95" t="s">
        <v>728</v>
      </c>
      <c r="B95" t="s">
        <v>1457</v>
      </c>
      <c r="C95" t="s">
        <v>729</v>
      </c>
      <c r="D95" t="s">
        <v>1458</v>
      </c>
      <c r="E95" t="s">
        <v>841</v>
      </c>
      <c r="F95" t="s">
        <v>733</v>
      </c>
      <c r="G95" t="s">
        <v>730</v>
      </c>
      <c r="H95" t="s">
        <v>1046</v>
      </c>
      <c r="I95" t="s">
        <v>11</v>
      </c>
      <c r="J95" t="s">
        <v>945</v>
      </c>
      <c r="K95" t="s">
        <v>731</v>
      </c>
      <c r="L95" t="s">
        <v>946</v>
      </c>
      <c r="M95" t="s">
        <v>101</v>
      </c>
      <c r="N95" t="s">
        <v>947</v>
      </c>
      <c r="O95" t="s">
        <v>119</v>
      </c>
      <c r="P95" t="s">
        <v>950</v>
      </c>
      <c r="Q95" t="s">
        <v>109</v>
      </c>
      <c r="R95" t="s">
        <v>1229</v>
      </c>
      <c r="S95" t="s">
        <v>103</v>
      </c>
      <c r="T95" t="s">
        <v>732</v>
      </c>
      <c r="U95" t="s">
        <v>1748</v>
      </c>
      <c r="V95">
        <v>900000</v>
      </c>
      <c r="W95">
        <v>0</v>
      </c>
      <c r="X95">
        <v>0</v>
      </c>
      <c r="Y95">
        <v>0</v>
      </c>
      <c r="Z95">
        <v>0</v>
      </c>
      <c r="AA95">
        <v>0</v>
      </c>
      <c r="AB95">
        <v>900000</v>
      </c>
      <c r="AC95" t="s">
        <v>58</v>
      </c>
      <c r="AD95" t="s">
        <v>59</v>
      </c>
      <c r="AE95" t="s">
        <v>1749</v>
      </c>
      <c r="AF95" t="s">
        <v>1750</v>
      </c>
      <c r="AG95" t="s">
        <v>5259</v>
      </c>
      <c r="AH95" t="s">
        <v>847</v>
      </c>
      <c r="AI95" t="s">
        <v>754</v>
      </c>
      <c r="AJ95" t="s">
        <v>1</v>
      </c>
      <c r="AK95" t="s">
        <v>848</v>
      </c>
      <c r="AL95" t="s">
        <v>917</v>
      </c>
    </row>
    <row r="96" spans="1:38" x14ac:dyDescent="0.3">
      <c r="A96" t="s">
        <v>728</v>
      </c>
      <c r="B96" t="s">
        <v>1457</v>
      </c>
      <c r="C96" t="s">
        <v>729</v>
      </c>
      <c r="D96" t="s">
        <v>1458</v>
      </c>
      <c r="E96" t="s">
        <v>841</v>
      </c>
      <c r="F96" t="s">
        <v>733</v>
      </c>
      <c r="G96" t="s">
        <v>730</v>
      </c>
      <c r="H96" t="s">
        <v>1046</v>
      </c>
      <c r="I96" t="s">
        <v>11</v>
      </c>
      <c r="J96" t="s">
        <v>945</v>
      </c>
      <c r="K96" t="s">
        <v>731</v>
      </c>
      <c r="L96" t="s">
        <v>946</v>
      </c>
      <c r="M96" t="s">
        <v>101</v>
      </c>
      <c r="N96" t="s">
        <v>947</v>
      </c>
      <c r="O96" t="s">
        <v>119</v>
      </c>
      <c r="P96" t="s">
        <v>950</v>
      </c>
      <c r="Q96" t="s">
        <v>109</v>
      </c>
      <c r="R96" t="s">
        <v>1229</v>
      </c>
      <c r="S96" t="s">
        <v>103</v>
      </c>
      <c r="T96" t="s">
        <v>732</v>
      </c>
      <c r="U96" t="s">
        <v>1751</v>
      </c>
      <c r="V96">
        <v>1500000</v>
      </c>
      <c r="W96">
        <v>0</v>
      </c>
      <c r="X96">
        <v>0</v>
      </c>
      <c r="Y96">
        <v>0</v>
      </c>
      <c r="Z96">
        <v>0</v>
      </c>
      <c r="AA96">
        <v>0</v>
      </c>
      <c r="AB96">
        <v>1500000</v>
      </c>
      <c r="AC96" t="s">
        <v>58</v>
      </c>
      <c r="AD96" t="s">
        <v>59</v>
      </c>
      <c r="AE96" t="s">
        <v>1752</v>
      </c>
      <c r="AF96" t="s">
        <v>1753</v>
      </c>
      <c r="AG96" t="s">
        <v>5296</v>
      </c>
      <c r="AH96" t="s">
        <v>847</v>
      </c>
      <c r="AI96" t="s">
        <v>754</v>
      </c>
      <c r="AJ96" t="s">
        <v>1</v>
      </c>
      <c r="AK96" t="s">
        <v>848</v>
      </c>
      <c r="AL96" t="s">
        <v>917</v>
      </c>
    </row>
    <row r="97" spans="1:38" x14ac:dyDescent="0.3">
      <c r="A97" t="s">
        <v>728</v>
      </c>
      <c r="B97" t="s">
        <v>1457</v>
      </c>
      <c r="C97" t="s">
        <v>729</v>
      </c>
      <c r="D97" t="s">
        <v>1458</v>
      </c>
      <c r="E97" t="s">
        <v>841</v>
      </c>
      <c r="F97" t="s">
        <v>733</v>
      </c>
      <c r="G97" t="s">
        <v>730</v>
      </c>
      <c r="H97" t="s">
        <v>1046</v>
      </c>
      <c r="I97" t="s">
        <v>11</v>
      </c>
      <c r="J97" t="s">
        <v>945</v>
      </c>
      <c r="K97" t="s">
        <v>731</v>
      </c>
      <c r="L97" t="s">
        <v>946</v>
      </c>
      <c r="M97" t="s">
        <v>101</v>
      </c>
      <c r="N97" t="s">
        <v>947</v>
      </c>
      <c r="O97" t="s">
        <v>119</v>
      </c>
      <c r="P97" t="s">
        <v>950</v>
      </c>
      <c r="Q97" t="s">
        <v>109</v>
      </c>
      <c r="R97" t="s">
        <v>1229</v>
      </c>
      <c r="S97" t="s">
        <v>103</v>
      </c>
      <c r="T97" t="s">
        <v>732</v>
      </c>
      <c r="U97" t="s">
        <v>1754</v>
      </c>
      <c r="V97">
        <v>3900000</v>
      </c>
      <c r="W97">
        <v>0</v>
      </c>
      <c r="X97">
        <v>0</v>
      </c>
      <c r="Y97">
        <v>0</v>
      </c>
      <c r="Z97">
        <v>0</v>
      </c>
      <c r="AA97">
        <v>0</v>
      </c>
      <c r="AB97">
        <v>3900000</v>
      </c>
      <c r="AC97" t="s">
        <v>58</v>
      </c>
      <c r="AD97" t="s">
        <v>59</v>
      </c>
      <c r="AE97" t="s">
        <v>1755</v>
      </c>
      <c r="AF97" t="s">
        <v>1756</v>
      </c>
      <c r="AG97" t="s">
        <v>5297</v>
      </c>
      <c r="AH97" t="s">
        <v>847</v>
      </c>
      <c r="AI97" t="s">
        <v>754</v>
      </c>
      <c r="AJ97" t="s">
        <v>1</v>
      </c>
      <c r="AK97" t="s">
        <v>848</v>
      </c>
      <c r="AL97" t="s">
        <v>917</v>
      </c>
    </row>
    <row r="98" spans="1:38" x14ac:dyDescent="0.3">
      <c r="A98" t="s">
        <v>728</v>
      </c>
      <c r="B98" t="s">
        <v>1457</v>
      </c>
      <c r="C98" t="s">
        <v>729</v>
      </c>
      <c r="D98" t="s">
        <v>1458</v>
      </c>
      <c r="E98" t="s">
        <v>841</v>
      </c>
      <c r="F98" t="s">
        <v>733</v>
      </c>
      <c r="G98" t="s">
        <v>730</v>
      </c>
      <c r="H98" t="s">
        <v>1046</v>
      </c>
      <c r="I98" t="s">
        <v>11</v>
      </c>
      <c r="J98" t="s">
        <v>945</v>
      </c>
      <c r="K98" t="s">
        <v>731</v>
      </c>
      <c r="L98" t="s">
        <v>946</v>
      </c>
      <c r="M98" t="s">
        <v>101</v>
      </c>
      <c r="N98" t="s">
        <v>947</v>
      </c>
      <c r="O98" t="s">
        <v>119</v>
      </c>
      <c r="P98" t="s">
        <v>950</v>
      </c>
      <c r="Q98" t="s">
        <v>109</v>
      </c>
      <c r="R98" t="s">
        <v>1229</v>
      </c>
      <c r="S98" t="s">
        <v>126</v>
      </c>
      <c r="T98" t="s">
        <v>744</v>
      </c>
      <c r="U98" t="s">
        <v>1757</v>
      </c>
      <c r="V98">
        <v>9000000</v>
      </c>
      <c r="W98">
        <v>0</v>
      </c>
      <c r="X98">
        <v>0</v>
      </c>
      <c r="Y98">
        <v>0</v>
      </c>
      <c r="Z98">
        <v>0</v>
      </c>
      <c r="AA98">
        <v>0</v>
      </c>
      <c r="AB98">
        <v>9000000</v>
      </c>
      <c r="AC98" t="s">
        <v>58</v>
      </c>
      <c r="AD98" t="s">
        <v>1309</v>
      </c>
      <c r="AE98" t="s">
        <v>1758</v>
      </c>
      <c r="AF98" t="s">
        <v>1759</v>
      </c>
      <c r="AG98" t="s">
        <v>5298</v>
      </c>
      <c r="AH98" t="s">
        <v>847</v>
      </c>
      <c r="AI98" t="s">
        <v>754</v>
      </c>
      <c r="AJ98" t="s">
        <v>900</v>
      </c>
      <c r="AK98" t="s">
        <v>848</v>
      </c>
      <c r="AL98" t="s">
        <v>917</v>
      </c>
    </row>
    <row r="99" spans="1:38" x14ac:dyDescent="0.3">
      <c r="A99" t="s">
        <v>728</v>
      </c>
      <c r="B99" t="s">
        <v>1457</v>
      </c>
      <c r="C99" t="s">
        <v>729</v>
      </c>
      <c r="D99" t="s">
        <v>1458</v>
      </c>
      <c r="E99" t="s">
        <v>841</v>
      </c>
      <c r="F99" t="s">
        <v>733</v>
      </c>
      <c r="G99" t="s">
        <v>730</v>
      </c>
      <c r="H99" t="s">
        <v>1046</v>
      </c>
      <c r="I99" t="s">
        <v>11</v>
      </c>
      <c r="J99" t="s">
        <v>945</v>
      </c>
      <c r="K99" t="s">
        <v>731</v>
      </c>
      <c r="L99" t="s">
        <v>946</v>
      </c>
      <c r="M99" t="s">
        <v>101</v>
      </c>
      <c r="N99" t="s">
        <v>947</v>
      </c>
      <c r="O99" t="s">
        <v>119</v>
      </c>
      <c r="P99" t="s">
        <v>950</v>
      </c>
      <c r="Q99" t="s">
        <v>109</v>
      </c>
      <c r="R99" t="s">
        <v>1229</v>
      </c>
      <c r="S99" t="s">
        <v>113</v>
      </c>
      <c r="T99" t="s">
        <v>734</v>
      </c>
      <c r="U99" t="s">
        <v>1760</v>
      </c>
      <c r="V99">
        <v>3000000</v>
      </c>
      <c r="W99">
        <v>0</v>
      </c>
      <c r="X99">
        <v>0</v>
      </c>
      <c r="Y99">
        <v>0</v>
      </c>
      <c r="Z99">
        <v>0</v>
      </c>
      <c r="AA99">
        <v>0</v>
      </c>
      <c r="AB99">
        <v>3000000</v>
      </c>
      <c r="AC99" t="s">
        <v>58</v>
      </c>
      <c r="AD99" t="s">
        <v>60</v>
      </c>
      <c r="AE99" t="s">
        <v>1761</v>
      </c>
      <c r="AF99" t="s">
        <v>1762</v>
      </c>
      <c r="AG99" t="s">
        <v>5299</v>
      </c>
      <c r="AH99" t="s">
        <v>847</v>
      </c>
      <c r="AI99" t="s">
        <v>754</v>
      </c>
      <c r="AJ99" t="s">
        <v>891</v>
      </c>
      <c r="AK99" t="s">
        <v>848</v>
      </c>
      <c r="AL99" t="s">
        <v>917</v>
      </c>
    </row>
    <row r="100" spans="1:38" x14ac:dyDescent="0.3">
      <c r="A100" t="s">
        <v>728</v>
      </c>
      <c r="B100" t="s">
        <v>1457</v>
      </c>
      <c r="C100" t="s">
        <v>729</v>
      </c>
      <c r="D100" t="s">
        <v>1458</v>
      </c>
      <c r="E100" t="s">
        <v>841</v>
      </c>
      <c r="F100" t="s">
        <v>733</v>
      </c>
      <c r="G100" t="s">
        <v>730</v>
      </c>
      <c r="H100" t="s">
        <v>1046</v>
      </c>
      <c r="I100" t="s">
        <v>11</v>
      </c>
      <c r="J100" t="s">
        <v>945</v>
      </c>
      <c r="K100" t="s">
        <v>731</v>
      </c>
      <c r="L100" t="s">
        <v>946</v>
      </c>
      <c r="M100" t="s">
        <v>101</v>
      </c>
      <c r="N100" t="s">
        <v>947</v>
      </c>
      <c r="O100" t="s">
        <v>119</v>
      </c>
      <c r="P100" t="s">
        <v>950</v>
      </c>
      <c r="Q100" t="s">
        <v>109</v>
      </c>
      <c r="R100" t="s">
        <v>1229</v>
      </c>
      <c r="S100" t="s">
        <v>110</v>
      </c>
      <c r="T100" t="s">
        <v>735</v>
      </c>
      <c r="U100" t="s">
        <v>1763</v>
      </c>
      <c r="V100">
        <v>27000000</v>
      </c>
      <c r="W100">
        <v>0</v>
      </c>
      <c r="X100">
        <v>0</v>
      </c>
      <c r="Y100">
        <v>0</v>
      </c>
      <c r="Z100">
        <v>0</v>
      </c>
      <c r="AA100">
        <v>0</v>
      </c>
      <c r="AB100">
        <v>27000000</v>
      </c>
      <c r="AC100" t="s">
        <v>58</v>
      </c>
      <c r="AD100" t="s">
        <v>61</v>
      </c>
      <c r="AE100" t="s">
        <v>1764</v>
      </c>
      <c r="AF100" t="s">
        <v>1765</v>
      </c>
      <c r="AG100" t="s">
        <v>5300</v>
      </c>
      <c r="AH100" t="s">
        <v>847</v>
      </c>
      <c r="AI100" t="s">
        <v>754</v>
      </c>
      <c r="AJ100" t="s">
        <v>893</v>
      </c>
      <c r="AK100" t="s">
        <v>848</v>
      </c>
      <c r="AL100" t="s">
        <v>917</v>
      </c>
    </row>
    <row r="101" spans="1:38" x14ac:dyDescent="0.3">
      <c r="A101" t="s">
        <v>728</v>
      </c>
      <c r="B101" t="s">
        <v>1457</v>
      </c>
      <c r="C101" t="s">
        <v>729</v>
      </c>
      <c r="D101" t="s">
        <v>1458</v>
      </c>
      <c r="E101" t="s">
        <v>841</v>
      </c>
      <c r="F101" t="s">
        <v>733</v>
      </c>
      <c r="G101" t="s">
        <v>730</v>
      </c>
      <c r="H101" t="s">
        <v>1046</v>
      </c>
      <c r="I101" t="s">
        <v>11</v>
      </c>
      <c r="J101" t="s">
        <v>945</v>
      </c>
      <c r="K101" t="s">
        <v>731</v>
      </c>
      <c r="L101" t="s">
        <v>946</v>
      </c>
      <c r="M101" t="s">
        <v>101</v>
      </c>
      <c r="N101" t="s">
        <v>947</v>
      </c>
      <c r="O101" t="s">
        <v>119</v>
      </c>
      <c r="P101" t="s">
        <v>950</v>
      </c>
      <c r="Q101" t="s">
        <v>109</v>
      </c>
      <c r="R101" t="s">
        <v>1229</v>
      </c>
      <c r="S101" t="s">
        <v>106</v>
      </c>
      <c r="T101" t="s">
        <v>906</v>
      </c>
      <c r="U101" t="s">
        <v>1766</v>
      </c>
      <c r="V101">
        <v>2600000</v>
      </c>
      <c r="W101">
        <v>0</v>
      </c>
      <c r="X101">
        <v>0</v>
      </c>
      <c r="Y101">
        <v>0</v>
      </c>
      <c r="Z101">
        <v>0</v>
      </c>
      <c r="AA101">
        <v>0</v>
      </c>
      <c r="AB101">
        <v>2600000</v>
      </c>
      <c r="AC101" t="s">
        <v>58</v>
      </c>
      <c r="AD101" t="s">
        <v>1310</v>
      </c>
      <c r="AE101" t="s">
        <v>1767</v>
      </c>
      <c r="AF101" t="s">
        <v>1768</v>
      </c>
      <c r="AG101" t="s">
        <v>5301</v>
      </c>
      <c r="AH101" t="s">
        <v>847</v>
      </c>
      <c r="AI101" t="s">
        <v>754</v>
      </c>
      <c r="AJ101" t="s">
        <v>893</v>
      </c>
      <c r="AK101" t="s">
        <v>848</v>
      </c>
      <c r="AL101" t="s">
        <v>917</v>
      </c>
    </row>
    <row r="102" spans="1:38" x14ac:dyDescent="0.3">
      <c r="A102" t="s">
        <v>728</v>
      </c>
      <c r="B102" t="s">
        <v>1457</v>
      </c>
      <c r="C102" t="s">
        <v>729</v>
      </c>
      <c r="D102" t="s">
        <v>1458</v>
      </c>
      <c r="E102" t="s">
        <v>841</v>
      </c>
      <c r="F102" t="s">
        <v>733</v>
      </c>
      <c r="G102" t="s">
        <v>730</v>
      </c>
      <c r="H102" t="s">
        <v>1046</v>
      </c>
      <c r="I102" t="s">
        <v>11</v>
      </c>
      <c r="J102" t="s">
        <v>945</v>
      </c>
      <c r="K102" t="s">
        <v>731</v>
      </c>
      <c r="L102" t="s">
        <v>946</v>
      </c>
      <c r="M102" t="s">
        <v>101</v>
      </c>
      <c r="N102" t="s">
        <v>947</v>
      </c>
      <c r="O102" t="s">
        <v>119</v>
      </c>
      <c r="P102" t="s">
        <v>950</v>
      </c>
      <c r="Q102" t="s">
        <v>109</v>
      </c>
      <c r="R102" t="s">
        <v>1229</v>
      </c>
      <c r="S102" t="s">
        <v>106</v>
      </c>
      <c r="T102" t="s">
        <v>906</v>
      </c>
      <c r="U102" t="s">
        <v>1769</v>
      </c>
      <c r="V102">
        <v>3000000</v>
      </c>
      <c r="W102">
        <v>0</v>
      </c>
      <c r="X102">
        <v>0</v>
      </c>
      <c r="Y102">
        <v>0</v>
      </c>
      <c r="Z102">
        <v>0</v>
      </c>
      <c r="AA102">
        <v>0</v>
      </c>
      <c r="AB102">
        <v>3000000</v>
      </c>
      <c r="AC102" t="s">
        <v>58</v>
      </c>
      <c r="AD102" t="s">
        <v>1310</v>
      </c>
      <c r="AE102" t="s">
        <v>1770</v>
      </c>
      <c r="AF102" t="s">
        <v>1771</v>
      </c>
      <c r="AG102" t="s">
        <v>5302</v>
      </c>
      <c r="AH102" t="s">
        <v>847</v>
      </c>
      <c r="AI102" t="s">
        <v>754</v>
      </c>
      <c r="AJ102" t="s">
        <v>893</v>
      </c>
      <c r="AK102" t="s">
        <v>848</v>
      </c>
      <c r="AL102" t="s">
        <v>917</v>
      </c>
    </row>
    <row r="103" spans="1:38" x14ac:dyDescent="0.3">
      <c r="A103" t="s">
        <v>728</v>
      </c>
      <c r="B103" t="s">
        <v>1457</v>
      </c>
      <c r="C103" t="s">
        <v>729</v>
      </c>
      <c r="D103" t="s">
        <v>1458</v>
      </c>
      <c r="E103" t="s">
        <v>841</v>
      </c>
      <c r="F103" t="s">
        <v>733</v>
      </c>
      <c r="G103" t="s">
        <v>730</v>
      </c>
      <c r="H103" t="s">
        <v>1046</v>
      </c>
      <c r="I103" t="s">
        <v>11</v>
      </c>
      <c r="J103" t="s">
        <v>945</v>
      </c>
      <c r="K103" t="s">
        <v>731</v>
      </c>
      <c r="L103" t="s">
        <v>946</v>
      </c>
      <c r="M103" t="s">
        <v>101</v>
      </c>
      <c r="N103" t="s">
        <v>947</v>
      </c>
      <c r="O103" t="s">
        <v>119</v>
      </c>
      <c r="P103" t="s">
        <v>950</v>
      </c>
      <c r="Q103" t="s">
        <v>109</v>
      </c>
      <c r="R103" t="s">
        <v>1229</v>
      </c>
      <c r="S103" t="s">
        <v>107</v>
      </c>
      <c r="T103" t="s">
        <v>892</v>
      </c>
      <c r="U103" t="s">
        <v>1772</v>
      </c>
      <c r="V103">
        <v>16800000</v>
      </c>
      <c r="W103">
        <v>0</v>
      </c>
      <c r="X103">
        <v>0</v>
      </c>
      <c r="Y103">
        <v>0</v>
      </c>
      <c r="Z103">
        <v>0</v>
      </c>
      <c r="AA103">
        <v>0</v>
      </c>
      <c r="AB103">
        <v>16800000</v>
      </c>
      <c r="AC103" t="s">
        <v>58</v>
      </c>
      <c r="AD103" t="s">
        <v>62</v>
      </c>
      <c r="AE103" t="s">
        <v>1773</v>
      </c>
      <c r="AF103" t="s">
        <v>1774</v>
      </c>
      <c r="AG103" t="s">
        <v>5303</v>
      </c>
      <c r="AH103" t="s">
        <v>847</v>
      </c>
      <c r="AI103" t="s">
        <v>754</v>
      </c>
      <c r="AJ103" t="s">
        <v>893</v>
      </c>
      <c r="AK103" t="s">
        <v>848</v>
      </c>
      <c r="AL103" t="s">
        <v>917</v>
      </c>
    </row>
    <row r="104" spans="1:38" x14ac:dyDescent="0.3">
      <c r="A104" t="s">
        <v>728</v>
      </c>
      <c r="B104" t="s">
        <v>1457</v>
      </c>
      <c r="C104" t="s">
        <v>729</v>
      </c>
      <c r="D104" t="s">
        <v>1458</v>
      </c>
      <c r="E104" t="s">
        <v>841</v>
      </c>
      <c r="F104" t="s">
        <v>733</v>
      </c>
      <c r="G104" t="s">
        <v>730</v>
      </c>
      <c r="H104" t="s">
        <v>1046</v>
      </c>
      <c r="I104" t="s">
        <v>11</v>
      </c>
      <c r="J104" t="s">
        <v>945</v>
      </c>
      <c r="K104" t="s">
        <v>731</v>
      </c>
      <c r="L104" t="s">
        <v>946</v>
      </c>
      <c r="M104" t="s">
        <v>101</v>
      </c>
      <c r="N104" t="s">
        <v>947</v>
      </c>
      <c r="O104" t="s">
        <v>119</v>
      </c>
      <c r="P104" t="s">
        <v>950</v>
      </c>
      <c r="Q104" t="s">
        <v>111</v>
      </c>
      <c r="R104" t="s">
        <v>1230</v>
      </c>
      <c r="S104" t="s">
        <v>103</v>
      </c>
      <c r="T104" t="s">
        <v>732</v>
      </c>
      <c r="U104" t="s">
        <v>1775</v>
      </c>
      <c r="V104">
        <v>1000000</v>
      </c>
      <c r="W104">
        <v>0</v>
      </c>
      <c r="X104">
        <v>0</v>
      </c>
      <c r="Y104">
        <v>0</v>
      </c>
      <c r="Z104">
        <v>0</v>
      </c>
      <c r="AA104">
        <v>0</v>
      </c>
      <c r="AB104">
        <v>1000000</v>
      </c>
      <c r="AC104" t="s">
        <v>63</v>
      </c>
      <c r="AD104" t="s">
        <v>64</v>
      </c>
      <c r="AE104" t="s">
        <v>1776</v>
      </c>
      <c r="AF104" t="s">
        <v>1777</v>
      </c>
      <c r="AG104" t="s">
        <v>5257</v>
      </c>
      <c r="AH104" t="s">
        <v>847</v>
      </c>
      <c r="AI104" t="s">
        <v>754</v>
      </c>
      <c r="AJ104" t="s">
        <v>1</v>
      </c>
      <c r="AK104" t="s">
        <v>848</v>
      </c>
      <c r="AL104" t="s">
        <v>917</v>
      </c>
    </row>
    <row r="105" spans="1:38" x14ac:dyDescent="0.3">
      <c r="A105" t="s">
        <v>728</v>
      </c>
      <c r="B105" t="s">
        <v>1457</v>
      </c>
      <c r="C105" t="s">
        <v>729</v>
      </c>
      <c r="D105" t="s">
        <v>1458</v>
      </c>
      <c r="E105" t="s">
        <v>841</v>
      </c>
      <c r="F105" t="s">
        <v>733</v>
      </c>
      <c r="G105" t="s">
        <v>730</v>
      </c>
      <c r="H105" t="s">
        <v>1046</v>
      </c>
      <c r="I105" t="s">
        <v>11</v>
      </c>
      <c r="J105" t="s">
        <v>945</v>
      </c>
      <c r="K105" t="s">
        <v>731</v>
      </c>
      <c r="L105" t="s">
        <v>946</v>
      </c>
      <c r="M105" t="s">
        <v>101</v>
      </c>
      <c r="N105" t="s">
        <v>947</v>
      </c>
      <c r="O105" t="s">
        <v>119</v>
      </c>
      <c r="P105" t="s">
        <v>950</v>
      </c>
      <c r="Q105" t="s">
        <v>111</v>
      </c>
      <c r="R105" t="s">
        <v>1230</v>
      </c>
      <c r="S105" t="s">
        <v>103</v>
      </c>
      <c r="T105" t="s">
        <v>732</v>
      </c>
      <c r="U105" t="s">
        <v>1778</v>
      </c>
      <c r="V105">
        <v>1000000</v>
      </c>
      <c r="W105">
        <v>0</v>
      </c>
      <c r="X105">
        <v>0</v>
      </c>
      <c r="Y105">
        <v>0</v>
      </c>
      <c r="Z105">
        <v>0</v>
      </c>
      <c r="AA105">
        <v>0</v>
      </c>
      <c r="AB105">
        <v>1000000</v>
      </c>
      <c r="AC105" t="s">
        <v>63</v>
      </c>
      <c r="AD105" t="s">
        <v>64</v>
      </c>
      <c r="AE105" t="s">
        <v>1779</v>
      </c>
      <c r="AF105" t="s">
        <v>1780</v>
      </c>
      <c r="AG105" t="s">
        <v>5258</v>
      </c>
      <c r="AH105" t="s">
        <v>847</v>
      </c>
      <c r="AI105" t="s">
        <v>754</v>
      </c>
      <c r="AJ105" t="s">
        <v>1</v>
      </c>
      <c r="AK105" t="s">
        <v>848</v>
      </c>
      <c r="AL105" t="s">
        <v>917</v>
      </c>
    </row>
    <row r="106" spans="1:38" x14ac:dyDescent="0.3">
      <c r="A106" t="s">
        <v>728</v>
      </c>
      <c r="B106" t="s">
        <v>1457</v>
      </c>
      <c r="C106" t="s">
        <v>729</v>
      </c>
      <c r="D106" t="s">
        <v>1458</v>
      </c>
      <c r="E106" t="s">
        <v>841</v>
      </c>
      <c r="F106" t="s">
        <v>733</v>
      </c>
      <c r="G106" t="s">
        <v>730</v>
      </c>
      <c r="H106" t="s">
        <v>1046</v>
      </c>
      <c r="I106" t="s">
        <v>11</v>
      </c>
      <c r="J106" t="s">
        <v>945</v>
      </c>
      <c r="K106" t="s">
        <v>731</v>
      </c>
      <c r="L106" t="s">
        <v>946</v>
      </c>
      <c r="M106" t="s">
        <v>101</v>
      </c>
      <c r="N106" t="s">
        <v>947</v>
      </c>
      <c r="O106" t="s">
        <v>119</v>
      </c>
      <c r="P106" t="s">
        <v>950</v>
      </c>
      <c r="Q106" t="s">
        <v>111</v>
      </c>
      <c r="R106" t="s">
        <v>1230</v>
      </c>
      <c r="S106" t="s">
        <v>103</v>
      </c>
      <c r="T106" t="s">
        <v>732</v>
      </c>
      <c r="U106" t="s">
        <v>1781</v>
      </c>
      <c r="V106">
        <v>1500000</v>
      </c>
      <c r="W106">
        <v>0</v>
      </c>
      <c r="X106">
        <v>0</v>
      </c>
      <c r="Y106">
        <v>0</v>
      </c>
      <c r="Z106">
        <v>0</v>
      </c>
      <c r="AA106">
        <v>0</v>
      </c>
      <c r="AB106">
        <v>1500000</v>
      </c>
      <c r="AC106" t="s">
        <v>63</v>
      </c>
      <c r="AD106" t="s">
        <v>64</v>
      </c>
      <c r="AE106" t="s">
        <v>1782</v>
      </c>
      <c r="AF106" t="s">
        <v>1783</v>
      </c>
      <c r="AG106" t="s">
        <v>5304</v>
      </c>
      <c r="AH106" t="s">
        <v>847</v>
      </c>
      <c r="AI106" t="s">
        <v>754</v>
      </c>
      <c r="AJ106" t="s">
        <v>1</v>
      </c>
      <c r="AK106" t="s">
        <v>848</v>
      </c>
      <c r="AL106" t="s">
        <v>917</v>
      </c>
    </row>
    <row r="107" spans="1:38" x14ac:dyDescent="0.3">
      <c r="A107" t="s">
        <v>728</v>
      </c>
      <c r="B107" t="s">
        <v>1457</v>
      </c>
      <c r="C107" t="s">
        <v>729</v>
      </c>
      <c r="D107" t="s">
        <v>1458</v>
      </c>
      <c r="E107" t="s">
        <v>841</v>
      </c>
      <c r="F107" t="s">
        <v>733</v>
      </c>
      <c r="G107" t="s">
        <v>730</v>
      </c>
      <c r="H107" t="s">
        <v>1046</v>
      </c>
      <c r="I107" t="s">
        <v>11</v>
      </c>
      <c r="J107" t="s">
        <v>945</v>
      </c>
      <c r="K107" t="s">
        <v>731</v>
      </c>
      <c r="L107" t="s">
        <v>946</v>
      </c>
      <c r="M107" t="s">
        <v>101</v>
      </c>
      <c r="N107" t="s">
        <v>947</v>
      </c>
      <c r="O107" t="s">
        <v>119</v>
      </c>
      <c r="P107" t="s">
        <v>950</v>
      </c>
      <c r="Q107" t="s">
        <v>111</v>
      </c>
      <c r="R107" t="s">
        <v>1230</v>
      </c>
      <c r="S107" t="s">
        <v>103</v>
      </c>
      <c r="T107" t="s">
        <v>732</v>
      </c>
      <c r="U107" t="s">
        <v>1784</v>
      </c>
      <c r="V107">
        <v>3750000</v>
      </c>
      <c r="W107">
        <v>0</v>
      </c>
      <c r="X107">
        <v>0</v>
      </c>
      <c r="Y107">
        <v>0</v>
      </c>
      <c r="Z107">
        <v>0</v>
      </c>
      <c r="AA107">
        <v>0</v>
      </c>
      <c r="AB107">
        <v>3750000</v>
      </c>
      <c r="AC107" t="s">
        <v>63</v>
      </c>
      <c r="AD107" t="s">
        <v>64</v>
      </c>
      <c r="AE107" t="s">
        <v>1785</v>
      </c>
      <c r="AF107" t="s">
        <v>1786</v>
      </c>
      <c r="AG107" t="s">
        <v>5305</v>
      </c>
      <c r="AH107" t="s">
        <v>847</v>
      </c>
      <c r="AI107" t="s">
        <v>754</v>
      </c>
      <c r="AJ107" t="s">
        <v>1</v>
      </c>
      <c r="AK107" t="s">
        <v>848</v>
      </c>
      <c r="AL107" t="s">
        <v>917</v>
      </c>
    </row>
    <row r="108" spans="1:38" x14ac:dyDescent="0.3">
      <c r="A108" t="s">
        <v>728</v>
      </c>
      <c r="B108" t="s">
        <v>1457</v>
      </c>
      <c r="C108" t="s">
        <v>729</v>
      </c>
      <c r="D108" t="s">
        <v>1458</v>
      </c>
      <c r="E108" t="s">
        <v>841</v>
      </c>
      <c r="F108" t="s">
        <v>733</v>
      </c>
      <c r="G108" t="s">
        <v>730</v>
      </c>
      <c r="H108" t="s">
        <v>1046</v>
      </c>
      <c r="I108" t="s">
        <v>11</v>
      </c>
      <c r="J108" t="s">
        <v>945</v>
      </c>
      <c r="K108" t="s">
        <v>731</v>
      </c>
      <c r="L108" t="s">
        <v>946</v>
      </c>
      <c r="M108" t="s">
        <v>101</v>
      </c>
      <c r="N108" t="s">
        <v>947</v>
      </c>
      <c r="O108" t="s">
        <v>119</v>
      </c>
      <c r="P108" t="s">
        <v>950</v>
      </c>
      <c r="Q108" t="s">
        <v>111</v>
      </c>
      <c r="R108" t="s">
        <v>1230</v>
      </c>
      <c r="S108" t="s">
        <v>103</v>
      </c>
      <c r="T108" t="s">
        <v>732</v>
      </c>
      <c r="U108" t="s">
        <v>1787</v>
      </c>
      <c r="V108">
        <v>3750000</v>
      </c>
      <c r="W108">
        <v>0</v>
      </c>
      <c r="X108">
        <v>0</v>
      </c>
      <c r="Y108">
        <v>0</v>
      </c>
      <c r="Z108">
        <v>0</v>
      </c>
      <c r="AA108">
        <v>0</v>
      </c>
      <c r="AB108">
        <v>3750000</v>
      </c>
      <c r="AC108" t="s">
        <v>63</v>
      </c>
      <c r="AD108" t="s">
        <v>64</v>
      </c>
      <c r="AE108" t="s">
        <v>1788</v>
      </c>
      <c r="AF108" t="s">
        <v>1789</v>
      </c>
      <c r="AG108" t="s">
        <v>5306</v>
      </c>
      <c r="AH108" t="s">
        <v>847</v>
      </c>
      <c r="AI108" t="s">
        <v>754</v>
      </c>
      <c r="AJ108" t="s">
        <v>1</v>
      </c>
      <c r="AK108" t="s">
        <v>848</v>
      </c>
      <c r="AL108" t="s">
        <v>917</v>
      </c>
    </row>
    <row r="109" spans="1:38" x14ac:dyDescent="0.3">
      <c r="A109" t="s">
        <v>728</v>
      </c>
      <c r="B109" t="s">
        <v>1457</v>
      </c>
      <c r="C109" t="s">
        <v>729</v>
      </c>
      <c r="D109" t="s">
        <v>1458</v>
      </c>
      <c r="E109" t="s">
        <v>841</v>
      </c>
      <c r="F109" t="s">
        <v>733</v>
      </c>
      <c r="G109" t="s">
        <v>730</v>
      </c>
      <c r="H109" t="s">
        <v>1046</v>
      </c>
      <c r="I109" t="s">
        <v>11</v>
      </c>
      <c r="J109" t="s">
        <v>945</v>
      </c>
      <c r="K109" t="s">
        <v>731</v>
      </c>
      <c r="L109" t="s">
        <v>946</v>
      </c>
      <c r="M109" t="s">
        <v>101</v>
      </c>
      <c r="N109" t="s">
        <v>947</v>
      </c>
      <c r="O109" t="s">
        <v>119</v>
      </c>
      <c r="P109" t="s">
        <v>950</v>
      </c>
      <c r="Q109" t="s">
        <v>111</v>
      </c>
      <c r="R109" t="s">
        <v>1230</v>
      </c>
      <c r="S109" t="s">
        <v>113</v>
      </c>
      <c r="T109" t="s">
        <v>734</v>
      </c>
      <c r="U109" t="s">
        <v>1790</v>
      </c>
      <c r="V109">
        <v>4000000</v>
      </c>
      <c r="W109">
        <v>0</v>
      </c>
      <c r="X109">
        <v>0</v>
      </c>
      <c r="Y109">
        <v>0</v>
      </c>
      <c r="Z109">
        <v>0</v>
      </c>
      <c r="AA109">
        <v>0</v>
      </c>
      <c r="AB109">
        <v>4000000</v>
      </c>
      <c r="AC109" t="s">
        <v>63</v>
      </c>
      <c r="AD109" t="s">
        <v>65</v>
      </c>
      <c r="AE109" t="s">
        <v>1791</v>
      </c>
      <c r="AF109" t="s">
        <v>1792</v>
      </c>
      <c r="AG109" t="s">
        <v>5307</v>
      </c>
      <c r="AH109" t="s">
        <v>847</v>
      </c>
      <c r="AI109" t="s">
        <v>754</v>
      </c>
      <c r="AJ109" t="s">
        <v>891</v>
      </c>
      <c r="AK109" t="s">
        <v>848</v>
      </c>
      <c r="AL109" t="s">
        <v>917</v>
      </c>
    </row>
    <row r="110" spans="1:38" x14ac:dyDescent="0.3">
      <c r="A110" t="s">
        <v>728</v>
      </c>
      <c r="B110" t="s">
        <v>1457</v>
      </c>
      <c r="C110" t="s">
        <v>729</v>
      </c>
      <c r="D110" t="s">
        <v>1458</v>
      </c>
      <c r="E110" t="s">
        <v>841</v>
      </c>
      <c r="F110" t="s">
        <v>733</v>
      </c>
      <c r="G110" t="s">
        <v>730</v>
      </c>
      <c r="H110" t="s">
        <v>1046</v>
      </c>
      <c r="I110" t="s">
        <v>11</v>
      </c>
      <c r="J110" t="s">
        <v>945</v>
      </c>
      <c r="K110" t="s">
        <v>731</v>
      </c>
      <c r="L110" t="s">
        <v>946</v>
      </c>
      <c r="M110" t="s">
        <v>101</v>
      </c>
      <c r="N110" t="s">
        <v>947</v>
      </c>
      <c r="O110" t="s">
        <v>119</v>
      </c>
      <c r="P110" t="s">
        <v>950</v>
      </c>
      <c r="Q110" t="s">
        <v>111</v>
      </c>
      <c r="R110" t="s">
        <v>1230</v>
      </c>
      <c r="S110" t="s">
        <v>113</v>
      </c>
      <c r="T110" t="s">
        <v>734</v>
      </c>
      <c r="U110" t="s">
        <v>1793</v>
      </c>
      <c r="V110">
        <v>3600000</v>
      </c>
      <c r="W110">
        <v>0</v>
      </c>
      <c r="X110">
        <v>0</v>
      </c>
      <c r="Y110">
        <v>0</v>
      </c>
      <c r="Z110">
        <v>0</v>
      </c>
      <c r="AA110">
        <v>0</v>
      </c>
      <c r="AB110">
        <v>3600000</v>
      </c>
      <c r="AC110" t="s">
        <v>63</v>
      </c>
      <c r="AD110" t="s">
        <v>65</v>
      </c>
      <c r="AE110" t="s">
        <v>1794</v>
      </c>
      <c r="AF110" t="s">
        <v>1795</v>
      </c>
      <c r="AG110" t="s">
        <v>5308</v>
      </c>
      <c r="AH110" t="s">
        <v>847</v>
      </c>
      <c r="AI110" t="s">
        <v>754</v>
      </c>
      <c r="AJ110" t="s">
        <v>891</v>
      </c>
      <c r="AK110" t="s">
        <v>848</v>
      </c>
      <c r="AL110" t="s">
        <v>917</v>
      </c>
    </row>
    <row r="111" spans="1:38" x14ac:dyDescent="0.3">
      <c r="A111" t="s">
        <v>728</v>
      </c>
      <c r="B111" t="s">
        <v>1457</v>
      </c>
      <c r="C111" t="s">
        <v>729</v>
      </c>
      <c r="D111" t="s">
        <v>1458</v>
      </c>
      <c r="E111" t="s">
        <v>841</v>
      </c>
      <c r="F111" t="s">
        <v>733</v>
      </c>
      <c r="G111" t="s">
        <v>730</v>
      </c>
      <c r="H111" t="s">
        <v>1046</v>
      </c>
      <c r="I111" t="s">
        <v>11</v>
      </c>
      <c r="J111" t="s">
        <v>945</v>
      </c>
      <c r="K111" t="s">
        <v>731</v>
      </c>
      <c r="L111" t="s">
        <v>946</v>
      </c>
      <c r="M111" t="s">
        <v>101</v>
      </c>
      <c r="N111" t="s">
        <v>947</v>
      </c>
      <c r="O111" t="s">
        <v>119</v>
      </c>
      <c r="P111" t="s">
        <v>950</v>
      </c>
      <c r="Q111" t="s">
        <v>111</v>
      </c>
      <c r="R111" t="s">
        <v>1230</v>
      </c>
      <c r="S111" t="s">
        <v>110</v>
      </c>
      <c r="T111" t="s">
        <v>735</v>
      </c>
      <c r="U111" t="s">
        <v>1796</v>
      </c>
      <c r="V111">
        <v>30000000</v>
      </c>
      <c r="W111">
        <v>0</v>
      </c>
      <c r="X111">
        <v>0</v>
      </c>
      <c r="Y111">
        <v>0</v>
      </c>
      <c r="Z111">
        <v>0</v>
      </c>
      <c r="AA111">
        <v>0</v>
      </c>
      <c r="AB111">
        <v>30000000</v>
      </c>
      <c r="AC111" t="s">
        <v>63</v>
      </c>
      <c r="AD111" t="s">
        <v>1311</v>
      </c>
      <c r="AE111" t="s">
        <v>1797</v>
      </c>
      <c r="AF111" t="s">
        <v>1798</v>
      </c>
      <c r="AG111" t="s">
        <v>5309</v>
      </c>
      <c r="AH111" t="s">
        <v>847</v>
      </c>
      <c r="AI111" t="s">
        <v>754</v>
      </c>
      <c r="AJ111" t="s">
        <v>893</v>
      </c>
      <c r="AK111" t="s">
        <v>848</v>
      </c>
      <c r="AL111" t="s">
        <v>917</v>
      </c>
    </row>
    <row r="112" spans="1:38" x14ac:dyDescent="0.3">
      <c r="A112" t="s">
        <v>728</v>
      </c>
      <c r="B112" t="s">
        <v>1457</v>
      </c>
      <c r="C112" t="s">
        <v>729</v>
      </c>
      <c r="D112" t="s">
        <v>1458</v>
      </c>
      <c r="E112" t="s">
        <v>841</v>
      </c>
      <c r="F112" t="s">
        <v>733</v>
      </c>
      <c r="G112" t="s">
        <v>730</v>
      </c>
      <c r="H112" t="s">
        <v>1046</v>
      </c>
      <c r="I112" t="s">
        <v>11</v>
      </c>
      <c r="J112" t="s">
        <v>945</v>
      </c>
      <c r="K112" t="s">
        <v>731</v>
      </c>
      <c r="L112" t="s">
        <v>946</v>
      </c>
      <c r="M112" t="s">
        <v>101</v>
      </c>
      <c r="N112" t="s">
        <v>947</v>
      </c>
      <c r="O112" t="s">
        <v>119</v>
      </c>
      <c r="P112" t="s">
        <v>950</v>
      </c>
      <c r="Q112" t="s">
        <v>111</v>
      </c>
      <c r="R112" t="s">
        <v>1230</v>
      </c>
      <c r="S112" t="s">
        <v>106</v>
      </c>
      <c r="T112" t="s">
        <v>906</v>
      </c>
      <c r="U112" t="s">
        <v>1799</v>
      </c>
      <c r="V112">
        <v>10000000</v>
      </c>
      <c r="W112">
        <v>0</v>
      </c>
      <c r="X112">
        <v>0</v>
      </c>
      <c r="Y112">
        <v>0</v>
      </c>
      <c r="Z112">
        <v>0</v>
      </c>
      <c r="AA112">
        <v>0</v>
      </c>
      <c r="AB112">
        <v>10000000</v>
      </c>
      <c r="AC112" t="s">
        <v>63</v>
      </c>
      <c r="AD112" t="s">
        <v>1312</v>
      </c>
      <c r="AE112" t="s">
        <v>1800</v>
      </c>
      <c r="AF112" t="s">
        <v>1801</v>
      </c>
      <c r="AG112" t="s">
        <v>5310</v>
      </c>
      <c r="AH112" t="s">
        <v>847</v>
      </c>
      <c r="AI112" t="s">
        <v>754</v>
      </c>
      <c r="AJ112" t="s">
        <v>893</v>
      </c>
      <c r="AK112" t="s">
        <v>848</v>
      </c>
      <c r="AL112" t="s">
        <v>917</v>
      </c>
    </row>
    <row r="113" spans="1:38" x14ac:dyDescent="0.3">
      <c r="A113" t="s">
        <v>728</v>
      </c>
      <c r="B113" t="s">
        <v>1457</v>
      </c>
      <c r="C113" t="s">
        <v>729</v>
      </c>
      <c r="D113" t="s">
        <v>1458</v>
      </c>
      <c r="E113" t="s">
        <v>841</v>
      </c>
      <c r="F113" t="s">
        <v>733</v>
      </c>
      <c r="G113" t="s">
        <v>730</v>
      </c>
      <c r="H113" t="s">
        <v>1046</v>
      </c>
      <c r="I113" t="s">
        <v>11</v>
      </c>
      <c r="J113" t="s">
        <v>945</v>
      </c>
      <c r="K113" t="s">
        <v>731</v>
      </c>
      <c r="L113" t="s">
        <v>946</v>
      </c>
      <c r="M113" t="s">
        <v>101</v>
      </c>
      <c r="N113" t="s">
        <v>947</v>
      </c>
      <c r="O113" t="s">
        <v>119</v>
      </c>
      <c r="P113" t="s">
        <v>950</v>
      </c>
      <c r="Q113" t="s">
        <v>111</v>
      </c>
      <c r="R113" t="s">
        <v>1230</v>
      </c>
      <c r="S113" t="s">
        <v>106</v>
      </c>
      <c r="T113" t="s">
        <v>906</v>
      </c>
      <c r="U113" t="s">
        <v>1802</v>
      </c>
      <c r="V113">
        <v>7000000</v>
      </c>
      <c r="W113">
        <v>0</v>
      </c>
      <c r="X113">
        <v>0</v>
      </c>
      <c r="Y113">
        <v>0</v>
      </c>
      <c r="Z113">
        <v>0</v>
      </c>
      <c r="AA113">
        <v>0</v>
      </c>
      <c r="AB113">
        <v>7000000</v>
      </c>
      <c r="AC113" t="s">
        <v>63</v>
      </c>
      <c r="AD113" t="s">
        <v>1312</v>
      </c>
      <c r="AE113" t="s">
        <v>1803</v>
      </c>
      <c r="AF113" t="s">
        <v>1804</v>
      </c>
      <c r="AG113" t="s">
        <v>5311</v>
      </c>
      <c r="AH113" t="s">
        <v>847</v>
      </c>
      <c r="AI113" t="s">
        <v>754</v>
      </c>
      <c r="AJ113" t="s">
        <v>893</v>
      </c>
      <c r="AK113" t="s">
        <v>848</v>
      </c>
      <c r="AL113" t="s">
        <v>917</v>
      </c>
    </row>
    <row r="114" spans="1:38" x14ac:dyDescent="0.3">
      <c r="A114" t="s">
        <v>728</v>
      </c>
      <c r="B114" t="s">
        <v>1457</v>
      </c>
      <c r="C114" t="s">
        <v>729</v>
      </c>
      <c r="D114" t="s">
        <v>1458</v>
      </c>
      <c r="E114" t="s">
        <v>841</v>
      </c>
      <c r="F114" t="s">
        <v>733</v>
      </c>
      <c r="G114" t="s">
        <v>730</v>
      </c>
      <c r="H114" t="s">
        <v>1046</v>
      </c>
      <c r="I114" t="s">
        <v>11</v>
      </c>
      <c r="J114" t="s">
        <v>945</v>
      </c>
      <c r="K114" t="s">
        <v>731</v>
      </c>
      <c r="L114" t="s">
        <v>946</v>
      </c>
      <c r="M114" t="s">
        <v>101</v>
      </c>
      <c r="N114" t="s">
        <v>947</v>
      </c>
      <c r="O114" t="s">
        <v>120</v>
      </c>
      <c r="P114" t="s">
        <v>951</v>
      </c>
      <c r="Q114" t="s">
        <v>2</v>
      </c>
      <c r="R114" t="s">
        <v>955</v>
      </c>
      <c r="S114" t="s">
        <v>103</v>
      </c>
      <c r="T114" t="s">
        <v>732</v>
      </c>
      <c r="U114" t="s">
        <v>1805</v>
      </c>
      <c r="V114">
        <v>2000000</v>
      </c>
      <c r="W114">
        <v>0</v>
      </c>
      <c r="X114">
        <v>0</v>
      </c>
      <c r="Y114">
        <v>0</v>
      </c>
      <c r="Z114">
        <v>0</v>
      </c>
      <c r="AA114">
        <v>0</v>
      </c>
      <c r="AB114">
        <v>2000000</v>
      </c>
      <c r="AC114" t="s">
        <v>66</v>
      </c>
      <c r="AD114" t="s">
        <v>67</v>
      </c>
      <c r="AE114" t="s">
        <v>1806</v>
      </c>
      <c r="AF114" t="s">
        <v>1807</v>
      </c>
      <c r="AG114" t="s">
        <v>5257</v>
      </c>
      <c r="AH114" t="s">
        <v>847</v>
      </c>
      <c r="AI114" t="s">
        <v>754</v>
      </c>
      <c r="AJ114" t="s">
        <v>1</v>
      </c>
      <c r="AK114" t="s">
        <v>848</v>
      </c>
      <c r="AL114" t="s">
        <v>917</v>
      </c>
    </row>
    <row r="115" spans="1:38" x14ac:dyDescent="0.3">
      <c r="A115" t="s">
        <v>728</v>
      </c>
      <c r="B115" t="s">
        <v>1457</v>
      </c>
      <c r="C115" t="s">
        <v>729</v>
      </c>
      <c r="D115" t="s">
        <v>1458</v>
      </c>
      <c r="E115" t="s">
        <v>841</v>
      </c>
      <c r="F115" t="s">
        <v>733</v>
      </c>
      <c r="G115" t="s">
        <v>730</v>
      </c>
      <c r="H115" t="s">
        <v>1046</v>
      </c>
      <c r="I115" t="s">
        <v>11</v>
      </c>
      <c r="J115" t="s">
        <v>945</v>
      </c>
      <c r="K115" t="s">
        <v>731</v>
      </c>
      <c r="L115" t="s">
        <v>946</v>
      </c>
      <c r="M115" t="s">
        <v>101</v>
      </c>
      <c r="N115" t="s">
        <v>947</v>
      </c>
      <c r="O115" t="s">
        <v>120</v>
      </c>
      <c r="P115" t="s">
        <v>951</v>
      </c>
      <c r="Q115" t="s">
        <v>2</v>
      </c>
      <c r="R115" t="s">
        <v>955</v>
      </c>
      <c r="S115" t="s">
        <v>103</v>
      </c>
      <c r="T115" t="s">
        <v>732</v>
      </c>
      <c r="U115" t="s">
        <v>1808</v>
      </c>
      <c r="V115">
        <v>2000000</v>
      </c>
      <c r="W115">
        <v>0</v>
      </c>
      <c r="X115">
        <v>0</v>
      </c>
      <c r="Y115">
        <v>0</v>
      </c>
      <c r="Z115">
        <v>0</v>
      </c>
      <c r="AA115">
        <v>0</v>
      </c>
      <c r="AB115">
        <v>2000000</v>
      </c>
      <c r="AC115" t="s">
        <v>66</v>
      </c>
      <c r="AD115" t="s">
        <v>67</v>
      </c>
      <c r="AE115" t="s">
        <v>1809</v>
      </c>
      <c r="AF115" t="s">
        <v>1810</v>
      </c>
      <c r="AG115" t="s">
        <v>5258</v>
      </c>
      <c r="AH115" t="s">
        <v>847</v>
      </c>
      <c r="AI115" t="s">
        <v>754</v>
      </c>
      <c r="AJ115" t="s">
        <v>1</v>
      </c>
      <c r="AK115" t="s">
        <v>848</v>
      </c>
      <c r="AL115" t="s">
        <v>917</v>
      </c>
    </row>
    <row r="116" spans="1:38" x14ac:dyDescent="0.3">
      <c r="A116" t="s">
        <v>728</v>
      </c>
      <c r="B116" t="s">
        <v>1457</v>
      </c>
      <c r="C116" t="s">
        <v>729</v>
      </c>
      <c r="D116" t="s">
        <v>1458</v>
      </c>
      <c r="E116" t="s">
        <v>841</v>
      </c>
      <c r="F116" t="s">
        <v>733</v>
      </c>
      <c r="G116" t="s">
        <v>730</v>
      </c>
      <c r="H116" t="s">
        <v>1046</v>
      </c>
      <c r="I116" t="s">
        <v>11</v>
      </c>
      <c r="J116" t="s">
        <v>945</v>
      </c>
      <c r="K116" t="s">
        <v>731</v>
      </c>
      <c r="L116" t="s">
        <v>946</v>
      </c>
      <c r="M116" t="s">
        <v>101</v>
      </c>
      <c r="N116" t="s">
        <v>947</v>
      </c>
      <c r="O116" t="s">
        <v>120</v>
      </c>
      <c r="P116" t="s">
        <v>951</v>
      </c>
      <c r="Q116" t="s">
        <v>2</v>
      </c>
      <c r="R116" t="s">
        <v>955</v>
      </c>
      <c r="S116" t="s">
        <v>103</v>
      </c>
      <c r="T116" t="s">
        <v>732</v>
      </c>
      <c r="U116" t="s">
        <v>1811</v>
      </c>
      <c r="V116">
        <v>6000000</v>
      </c>
      <c r="W116">
        <v>0</v>
      </c>
      <c r="X116">
        <v>0</v>
      </c>
      <c r="Y116">
        <v>0</v>
      </c>
      <c r="Z116">
        <v>0</v>
      </c>
      <c r="AA116">
        <v>0</v>
      </c>
      <c r="AB116">
        <v>6000000</v>
      </c>
      <c r="AC116" t="s">
        <v>66</v>
      </c>
      <c r="AD116" t="s">
        <v>67</v>
      </c>
      <c r="AE116" t="s">
        <v>1812</v>
      </c>
      <c r="AF116" t="s">
        <v>1813</v>
      </c>
      <c r="AG116" t="s">
        <v>5259</v>
      </c>
      <c r="AH116" t="s">
        <v>847</v>
      </c>
      <c r="AI116" t="s">
        <v>754</v>
      </c>
      <c r="AJ116" t="s">
        <v>1</v>
      </c>
      <c r="AK116" t="s">
        <v>848</v>
      </c>
      <c r="AL116" t="s">
        <v>917</v>
      </c>
    </row>
    <row r="117" spans="1:38" x14ac:dyDescent="0.3">
      <c r="A117" t="s">
        <v>728</v>
      </c>
      <c r="B117" t="s">
        <v>1457</v>
      </c>
      <c r="C117" t="s">
        <v>729</v>
      </c>
      <c r="D117" t="s">
        <v>1458</v>
      </c>
      <c r="E117" t="s">
        <v>841</v>
      </c>
      <c r="F117" t="s">
        <v>733</v>
      </c>
      <c r="G117" t="s">
        <v>730</v>
      </c>
      <c r="H117" t="s">
        <v>1046</v>
      </c>
      <c r="I117" t="s">
        <v>11</v>
      </c>
      <c r="J117" t="s">
        <v>945</v>
      </c>
      <c r="K117" t="s">
        <v>731</v>
      </c>
      <c r="L117" t="s">
        <v>946</v>
      </c>
      <c r="M117" t="s">
        <v>101</v>
      </c>
      <c r="N117" t="s">
        <v>947</v>
      </c>
      <c r="O117" t="s">
        <v>120</v>
      </c>
      <c r="P117" t="s">
        <v>951</v>
      </c>
      <c r="Q117" t="s">
        <v>2</v>
      </c>
      <c r="R117" t="s">
        <v>955</v>
      </c>
      <c r="S117" t="s">
        <v>103</v>
      </c>
      <c r="T117" t="s">
        <v>732</v>
      </c>
      <c r="U117" t="s">
        <v>1814</v>
      </c>
      <c r="V117">
        <v>5625000</v>
      </c>
      <c r="W117">
        <v>0</v>
      </c>
      <c r="X117">
        <v>0</v>
      </c>
      <c r="Y117">
        <v>0</v>
      </c>
      <c r="Z117">
        <v>0</v>
      </c>
      <c r="AA117">
        <v>0</v>
      </c>
      <c r="AB117">
        <v>5625000</v>
      </c>
      <c r="AC117" t="s">
        <v>66</v>
      </c>
      <c r="AD117" t="s">
        <v>67</v>
      </c>
      <c r="AE117" t="s">
        <v>1815</v>
      </c>
      <c r="AF117" t="s">
        <v>1816</v>
      </c>
      <c r="AG117" t="s">
        <v>5312</v>
      </c>
      <c r="AH117" t="s">
        <v>847</v>
      </c>
      <c r="AI117" t="s">
        <v>754</v>
      </c>
      <c r="AJ117" t="s">
        <v>1</v>
      </c>
      <c r="AK117" t="s">
        <v>848</v>
      </c>
      <c r="AL117" t="s">
        <v>917</v>
      </c>
    </row>
    <row r="118" spans="1:38" x14ac:dyDescent="0.3">
      <c r="A118" t="s">
        <v>728</v>
      </c>
      <c r="B118" t="s">
        <v>1457</v>
      </c>
      <c r="C118" t="s">
        <v>729</v>
      </c>
      <c r="D118" t="s">
        <v>1458</v>
      </c>
      <c r="E118" t="s">
        <v>841</v>
      </c>
      <c r="F118" t="s">
        <v>733</v>
      </c>
      <c r="G118" t="s">
        <v>730</v>
      </c>
      <c r="H118" t="s">
        <v>1046</v>
      </c>
      <c r="I118" t="s">
        <v>11</v>
      </c>
      <c r="J118" t="s">
        <v>945</v>
      </c>
      <c r="K118" t="s">
        <v>731</v>
      </c>
      <c r="L118" t="s">
        <v>946</v>
      </c>
      <c r="M118" t="s">
        <v>101</v>
      </c>
      <c r="N118" t="s">
        <v>947</v>
      </c>
      <c r="O118" t="s">
        <v>120</v>
      </c>
      <c r="P118" t="s">
        <v>951</v>
      </c>
      <c r="Q118" t="s">
        <v>2</v>
      </c>
      <c r="R118" t="s">
        <v>955</v>
      </c>
      <c r="S118" t="s">
        <v>103</v>
      </c>
      <c r="T118" t="s">
        <v>732</v>
      </c>
      <c r="U118" t="s">
        <v>1817</v>
      </c>
      <c r="V118">
        <v>4875000</v>
      </c>
      <c r="W118">
        <v>0</v>
      </c>
      <c r="X118">
        <v>0</v>
      </c>
      <c r="Y118">
        <v>0</v>
      </c>
      <c r="Z118">
        <v>0</v>
      </c>
      <c r="AA118">
        <v>0</v>
      </c>
      <c r="AB118">
        <v>4875000</v>
      </c>
      <c r="AC118" t="s">
        <v>66</v>
      </c>
      <c r="AD118" t="s">
        <v>67</v>
      </c>
      <c r="AE118" t="s">
        <v>1818</v>
      </c>
      <c r="AF118" t="s">
        <v>1819</v>
      </c>
      <c r="AG118" t="s">
        <v>5313</v>
      </c>
      <c r="AH118" t="s">
        <v>847</v>
      </c>
      <c r="AI118" t="s">
        <v>754</v>
      </c>
      <c r="AJ118" t="s">
        <v>1</v>
      </c>
      <c r="AK118" t="s">
        <v>848</v>
      </c>
      <c r="AL118" t="s">
        <v>917</v>
      </c>
    </row>
    <row r="119" spans="1:38" x14ac:dyDescent="0.3">
      <c r="A119" t="s">
        <v>728</v>
      </c>
      <c r="B119" t="s">
        <v>1457</v>
      </c>
      <c r="C119" t="s">
        <v>729</v>
      </c>
      <c r="D119" t="s">
        <v>1458</v>
      </c>
      <c r="E119" t="s">
        <v>841</v>
      </c>
      <c r="F119" t="s">
        <v>733</v>
      </c>
      <c r="G119" t="s">
        <v>730</v>
      </c>
      <c r="H119" t="s">
        <v>1046</v>
      </c>
      <c r="I119" t="s">
        <v>11</v>
      </c>
      <c r="J119" t="s">
        <v>945</v>
      </c>
      <c r="K119" t="s">
        <v>731</v>
      </c>
      <c r="L119" t="s">
        <v>946</v>
      </c>
      <c r="M119" t="s">
        <v>101</v>
      </c>
      <c r="N119" t="s">
        <v>947</v>
      </c>
      <c r="O119" t="s">
        <v>120</v>
      </c>
      <c r="P119" t="s">
        <v>951</v>
      </c>
      <c r="Q119" t="s">
        <v>2</v>
      </c>
      <c r="R119" t="s">
        <v>955</v>
      </c>
      <c r="S119" t="s">
        <v>110</v>
      </c>
      <c r="T119" t="s">
        <v>735</v>
      </c>
      <c r="U119" t="s">
        <v>1820</v>
      </c>
      <c r="V119">
        <v>20000000</v>
      </c>
      <c r="W119">
        <v>0</v>
      </c>
      <c r="X119">
        <v>0</v>
      </c>
      <c r="Y119">
        <v>0</v>
      </c>
      <c r="Z119">
        <v>0</v>
      </c>
      <c r="AA119">
        <v>0</v>
      </c>
      <c r="AB119">
        <v>20000000</v>
      </c>
      <c r="AC119" t="s">
        <v>66</v>
      </c>
      <c r="AD119" t="s">
        <v>68</v>
      </c>
      <c r="AE119" t="s">
        <v>1821</v>
      </c>
      <c r="AF119" t="s">
        <v>1822</v>
      </c>
      <c r="AG119" t="s">
        <v>5314</v>
      </c>
      <c r="AH119" t="s">
        <v>847</v>
      </c>
      <c r="AI119" t="s">
        <v>754</v>
      </c>
      <c r="AJ119" t="s">
        <v>893</v>
      </c>
      <c r="AK119" t="s">
        <v>848</v>
      </c>
      <c r="AL119" t="s">
        <v>917</v>
      </c>
    </row>
    <row r="120" spans="1:38" x14ac:dyDescent="0.3">
      <c r="A120" t="s">
        <v>728</v>
      </c>
      <c r="B120" t="s">
        <v>1457</v>
      </c>
      <c r="C120" t="s">
        <v>729</v>
      </c>
      <c r="D120" t="s">
        <v>1458</v>
      </c>
      <c r="E120" t="s">
        <v>841</v>
      </c>
      <c r="F120" t="s">
        <v>733</v>
      </c>
      <c r="G120" t="s">
        <v>730</v>
      </c>
      <c r="H120" t="s">
        <v>1046</v>
      </c>
      <c r="I120" t="s">
        <v>11</v>
      </c>
      <c r="J120" t="s">
        <v>945</v>
      </c>
      <c r="K120" t="s">
        <v>731</v>
      </c>
      <c r="L120" t="s">
        <v>946</v>
      </c>
      <c r="M120" t="s">
        <v>101</v>
      </c>
      <c r="N120" t="s">
        <v>947</v>
      </c>
      <c r="O120" t="s">
        <v>120</v>
      </c>
      <c r="P120" t="s">
        <v>951</v>
      </c>
      <c r="Q120" t="s">
        <v>2</v>
      </c>
      <c r="R120" t="s">
        <v>955</v>
      </c>
      <c r="S120" t="s">
        <v>110</v>
      </c>
      <c r="T120" t="s">
        <v>735</v>
      </c>
      <c r="U120" t="s">
        <v>1823</v>
      </c>
      <c r="V120">
        <v>35000000</v>
      </c>
      <c r="W120">
        <v>0</v>
      </c>
      <c r="X120">
        <v>0</v>
      </c>
      <c r="Y120">
        <v>0</v>
      </c>
      <c r="Z120">
        <v>0</v>
      </c>
      <c r="AA120">
        <v>0</v>
      </c>
      <c r="AB120">
        <v>35000000</v>
      </c>
      <c r="AC120" t="s">
        <v>66</v>
      </c>
      <c r="AD120" t="s">
        <v>68</v>
      </c>
      <c r="AE120" t="s">
        <v>1824</v>
      </c>
      <c r="AF120" t="s">
        <v>1825</v>
      </c>
      <c r="AG120" t="s">
        <v>5315</v>
      </c>
      <c r="AH120" t="s">
        <v>847</v>
      </c>
      <c r="AI120" t="s">
        <v>754</v>
      </c>
      <c r="AJ120" t="s">
        <v>893</v>
      </c>
      <c r="AK120" t="s">
        <v>848</v>
      </c>
      <c r="AL120" t="s">
        <v>917</v>
      </c>
    </row>
    <row r="121" spans="1:38" x14ac:dyDescent="0.3">
      <c r="A121" t="s">
        <v>728</v>
      </c>
      <c r="B121" t="s">
        <v>1457</v>
      </c>
      <c r="C121" t="s">
        <v>729</v>
      </c>
      <c r="D121" t="s">
        <v>1458</v>
      </c>
      <c r="E121" t="s">
        <v>841</v>
      </c>
      <c r="F121" t="s">
        <v>733</v>
      </c>
      <c r="G121" t="s">
        <v>730</v>
      </c>
      <c r="H121" t="s">
        <v>1046</v>
      </c>
      <c r="I121" t="s">
        <v>11</v>
      </c>
      <c r="J121" t="s">
        <v>945</v>
      </c>
      <c r="K121" t="s">
        <v>731</v>
      </c>
      <c r="L121" t="s">
        <v>946</v>
      </c>
      <c r="M121" t="s">
        <v>101</v>
      </c>
      <c r="N121" t="s">
        <v>947</v>
      </c>
      <c r="O121" t="s">
        <v>120</v>
      </c>
      <c r="P121" t="s">
        <v>951</v>
      </c>
      <c r="Q121" t="s">
        <v>2</v>
      </c>
      <c r="R121" t="s">
        <v>955</v>
      </c>
      <c r="S121" t="s">
        <v>106</v>
      </c>
      <c r="T121" t="s">
        <v>906</v>
      </c>
      <c r="U121" t="s">
        <v>1826</v>
      </c>
      <c r="V121">
        <v>21000000</v>
      </c>
      <c r="W121">
        <v>0</v>
      </c>
      <c r="X121">
        <v>0</v>
      </c>
      <c r="Y121">
        <v>0</v>
      </c>
      <c r="Z121">
        <v>0</v>
      </c>
      <c r="AA121">
        <v>0</v>
      </c>
      <c r="AB121">
        <v>21000000</v>
      </c>
      <c r="AC121" t="s">
        <v>66</v>
      </c>
      <c r="AD121" t="s">
        <v>1313</v>
      </c>
      <c r="AE121" t="s">
        <v>1827</v>
      </c>
      <c r="AF121" t="s">
        <v>1828</v>
      </c>
      <c r="AG121" t="s">
        <v>5316</v>
      </c>
      <c r="AH121" t="s">
        <v>847</v>
      </c>
      <c r="AI121" t="s">
        <v>754</v>
      </c>
      <c r="AJ121" t="s">
        <v>893</v>
      </c>
      <c r="AK121" t="s">
        <v>848</v>
      </c>
      <c r="AL121" t="s">
        <v>917</v>
      </c>
    </row>
    <row r="122" spans="1:38" x14ac:dyDescent="0.3">
      <c r="A122" t="s">
        <v>728</v>
      </c>
      <c r="B122" t="s">
        <v>1457</v>
      </c>
      <c r="C122" t="s">
        <v>729</v>
      </c>
      <c r="D122" t="s">
        <v>1458</v>
      </c>
      <c r="E122" t="s">
        <v>841</v>
      </c>
      <c r="F122" t="s">
        <v>733</v>
      </c>
      <c r="G122" t="s">
        <v>730</v>
      </c>
      <c r="H122" t="s">
        <v>1046</v>
      </c>
      <c r="I122" t="s">
        <v>11</v>
      </c>
      <c r="J122" t="s">
        <v>945</v>
      </c>
      <c r="K122" t="s">
        <v>731</v>
      </c>
      <c r="L122" t="s">
        <v>946</v>
      </c>
      <c r="M122" t="s">
        <v>101</v>
      </c>
      <c r="N122" t="s">
        <v>947</v>
      </c>
      <c r="O122" t="s">
        <v>120</v>
      </c>
      <c r="P122" t="s">
        <v>951</v>
      </c>
      <c r="Q122" t="s">
        <v>108</v>
      </c>
      <c r="R122" t="s">
        <v>1231</v>
      </c>
      <c r="S122" t="s">
        <v>103</v>
      </c>
      <c r="T122" t="s">
        <v>732</v>
      </c>
      <c r="U122" t="s">
        <v>1829</v>
      </c>
      <c r="V122">
        <v>1000000</v>
      </c>
      <c r="W122">
        <v>0</v>
      </c>
      <c r="X122">
        <v>0</v>
      </c>
      <c r="Y122">
        <v>0</v>
      </c>
      <c r="Z122">
        <v>0</v>
      </c>
      <c r="AA122">
        <v>0</v>
      </c>
      <c r="AB122">
        <v>1000000</v>
      </c>
      <c r="AC122" t="s">
        <v>69</v>
      </c>
      <c r="AD122" t="s">
        <v>70</v>
      </c>
      <c r="AE122" t="s">
        <v>1830</v>
      </c>
      <c r="AF122" t="s">
        <v>1831</v>
      </c>
      <c r="AG122" t="s">
        <v>5257</v>
      </c>
      <c r="AH122" t="s">
        <v>847</v>
      </c>
      <c r="AI122" t="s">
        <v>754</v>
      </c>
      <c r="AJ122" t="s">
        <v>1</v>
      </c>
      <c r="AK122" t="s">
        <v>848</v>
      </c>
      <c r="AL122" t="s">
        <v>917</v>
      </c>
    </row>
    <row r="123" spans="1:38" x14ac:dyDescent="0.3">
      <c r="A123" t="s">
        <v>728</v>
      </c>
      <c r="B123" t="s">
        <v>1457</v>
      </c>
      <c r="C123" t="s">
        <v>729</v>
      </c>
      <c r="D123" t="s">
        <v>1458</v>
      </c>
      <c r="E123" t="s">
        <v>841</v>
      </c>
      <c r="F123" t="s">
        <v>733</v>
      </c>
      <c r="G123" t="s">
        <v>730</v>
      </c>
      <c r="H123" t="s">
        <v>1046</v>
      </c>
      <c r="I123" t="s">
        <v>11</v>
      </c>
      <c r="J123" t="s">
        <v>945</v>
      </c>
      <c r="K123" t="s">
        <v>731</v>
      </c>
      <c r="L123" t="s">
        <v>946</v>
      </c>
      <c r="M123" t="s">
        <v>101</v>
      </c>
      <c r="N123" t="s">
        <v>947</v>
      </c>
      <c r="O123" t="s">
        <v>120</v>
      </c>
      <c r="P123" t="s">
        <v>951</v>
      </c>
      <c r="Q123" t="s">
        <v>108</v>
      </c>
      <c r="R123" t="s">
        <v>1231</v>
      </c>
      <c r="S123" t="s">
        <v>103</v>
      </c>
      <c r="T123" t="s">
        <v>732</v>
      </c>
      <c r="U123" t="s">
        <v>1832</v>
      </c>
      <c r="V123">
        <v>1000000</v>
      </c>
      <c r="W123">
        <v>0</v>
      </c>
      <c r="X123">
        <v>0</v>
      </c>
      <c r="Y123">
        <v>0</v>
      </c>
      <c r="Z123">
        <v>0</v>
      </c>
      <c r="AA123">
        <v>0</v>
      </c>
      <c r="AB123">
        <v>1000000</v>
      </c>
      <c r="AC123" t="s">
        <v>69</v>
      </c>
      <c r="AD123" t="s">
        <v>70</v>
      </c>
      <c r="AE123" t="s">
        <v>1833</v>
      </c>
      <c r="AF123" t="s">
        <v>1834</v>
      </c>
      <c r="AG123" t="s">
        <v>5258</v>
      </c>
      <c r="AH123" t="s">
        <v>847</v>
      </c>
      <c r="AI123" t="s">
        <v>754</v>
      </c>
      <c r="AJ123" t="s">
        <v>1</v>
      </c>
      <c r="AK123" t="s">
        <v>848</v>
      </c>
      <c r="AL123" t="s">
        <v>917</v>
      </c>
    </row>
    <row r="124" spans="1:38" x14ac:dyDescent="0.3">
      <c r="A124" t="s">
        <v>728</v>
      </c>
      <c r="B124" t="s">
        <v>1457</v>
      </c>
      <c r="C124" t="s">
        <v>729</v>
      </c>
      <c r="D124" t="s">
        <v>1458</v>
      </c>
      <c r="E124" t="s">
        <v>841</v>
      </c>
      <c r="F124" t="s">
        <v>733</v>
      </c>
      <c r="G124" t="s">
        <v>730</v>
      </c>
      <c r="H124" t="s">
        <v>1046</v>
      </c>
      <c r="I124" t="s">
        <v>11</v>
      </c>
      <c r="J124" t="s">
        <v>945</v>
      </c>
      <c r="K124" t="s">
        <v>731</v>
      </c>
      <c r="L124" t="s">
        <v>946</v>
      </c>
      <c r="M124" t="s">
        <v>101</v>
      </c>
      <c r="N124" t="s">
        <v>947</v>
      </c>
      <c r="O124" t="s">
        <v>120</v>
      </c>
      <c r="P124" t="s">
        <v>951</v>
      </c>
      <c r="Q124" t="s">
        <v>108</v>
      </c>
      <c r="R124" t="s">
        <v>1231</v>
      </c>
      <c r="S124" t="s">
        <v>103</v>
      </c>
      <c r="T124" t="s">
        <v>732</v>
      </c>
      <c r="U124" t="s">
        <v>1835</v>
      </c>
      <c r="V124">
        <v>1150000</v>
      </c>
      <c r="W124">
        <v>0</v>
      </c>
      <c r="X124">
        <v>0</v>
      </c>
      <c r="Y124">
        <v>0</v>
      </c>
      <c r="Z124">
        <v>0</v>
      </c>
      <c r="AA124">
        <v>0</v>
      </c>
      <c r="AB124">
        <v>1150000</v>
      </c>
      <c r="AC124" t="s">
        <v>69</v>
      </c>
      <c r="AD124" t="s">
        <v>70</v>
      </c>
      <c r="AE124" t="s">
        <v>1836</v>
      </c>
      <c r="AF124" t="s">
        <v>1837</v>
      </c>
      <c r="AG124" t="s">
        <v>5317</v>
      </c>
      <c r="AH124" t="s">
        <v>847</v>
      </c>
      <c r="AI124" t="s">
        <v>754</v>
      </c>
      <c r="AJ124" t="s">
        <v>1</v>
      </c>
      <c r="AK124" t="s">
        <v>848</v>
      </c>
      <c r="AL124" t="s">
        <v>917</v>
      </c>
    </row>
    <row r="125" spans="1:38" x14ac:dyDescent="0.3">
      <c r="A125" t="s">
        <v>728</v>
      </c>
      <c r="B125" t="s">
        <v>1457</v>
      </c>
      <c r="C125" t="s">
        <v>729</v>
      </c>
      <c r="D125" t="s">
        <v>1458</v>
      </c>
      <c r="E125" t="s">
        <v>841</v>
      </c>
      <c r="F125" t="s">
        <v>733</v>
      </c>
      <c r="G125" t="s">
        <v>730</v>
      </c>
      <c r="H125" t="s">
        <v>1046</v>
      </c>
      <c r="I125" t="s">
        <v>11</v>
      </c>
      <c r="J125" t="s">
        <v>945</v>
      </c>
      <c r="K125" t="s">
        <v>731</v>
      </c>
      <c r="L125" t="s">
        <v>946</v>
      </c>
      <c r="M125" t="s">
        <v>101</v>
      </c>
      <c r="N125" t="s">
        <v>947</v>
      </c>
      <c r="O125" t="s">
        <v>120</v>
      </c>
      <c r="P125" t="s">
        <v>951</v>
      </c>
      <c r="Q125" t="s">
        <v>108</v>
      </c>
      <c r="R125" t="s">
        <v>1231</v>
      </c>
      <c r="S125" t="s">
        <v>103</v>
      </c>
      <c r="T125" t="s">
        <v>732</v>
      </c>
      <c r="U125" t="s">
        <v>1838</v>
      </c>
      <c r="V125">
        <v>25000000</v>
      </c>
      <c r="W125">
        <v>0</v>
      </c>
      <c r="X125">
        <v>0</v>
      </c>
      <c r="Y125">
        <v>0</v>
      </c>
      <c r="Z125">
        <v>0</v>
      </c>
      <c r="AA125">
        <v>0</v>
      </c>
      <c r="AB125">
        <v>25000000</v>
      </c>
      <c r="AC125" t="s">
        <v>69</v>
      </c>
      <c r="AD125" t="s">
        <v>70</v>
      </c>
      <c r="AE125" t="s">
        <v>1839</v>
      </c>
      <c r="AF125" t="s">
        <v>1840</v>
      </c>
      <c r="AG125" t="s">
        <v>5318</v>
      </c>
      <c r="AH125" t="s">
        <v>847</v>
      </c>
      <c r="AI125" t="s">
        <v>754</v>
      </c>
      <c r="AJ125" t="s">
        <v>1</v>
      </c>
      <c r="AK125" t="s">
        <v>848</v>
      </c>
      <c r="AL125" t="s">
        <v>917</v>
      </c>
    </row>
    <row r="126" spans="1:38" x14ac:dyDescent="0.3">
      <c r="A126" t="s">
        <v>728</v>
      </c>
      <c r="B126" t="s">
        <v>1457</v>
      </c>
      <c r="C126" t="s">
        <v>729</v>
      </c>
      <c r="D126" t="s">
        <v>1458</v>
      </c>
      <c r="E126" t="s">
        <v>841</v>
      </c>
      <c r="F126" t="s">
        <v>733</v>
      </c>
      <c r="G126" t="s">
        <v>730</v>
      </c>
      <c r="H126" t="s">
        <v>1046</v>
      </c>
      <c r="I126" t="s">
        <v>11</v>
      </c>
      <c r="J126" t="s">
        <v>945</v>
      </c>
      <c r="K126" t="s">
        <v>731</v>
      </c>
      <c r="L126" t="s">
        <v>946</v>
      </c>
      <c r="M126" t="s">
        <v>101</v>
      </c>
      <c r="N126" t="s">
        <v>947</v>
      </c>
      <c r="O126" t="s">
        <v>120</v>
      </c>
      <c r="P126" t="s">
        <v>951</v>
      </c>
      <c r="Q126" t="s">
        <v>108</v>
      </c>
      <c r="R126" t="s">
        <v>1231</v>
      </c>
      <c r="S126" t="s">
        <v>103</v>
      </c>
      <c r="T126" t="s">
        <v>732</v>
      </c>
      <c r="U126" t="s">
        <v>1841</v>
      </c>
      <c r="V126">
        <v>3750000</v>
      </c>
      <c r="W126">
        <v>0</v>
      </c>
      <c r="X126">
        <v>0</v>
      </c>
      <c r="Y126">
        <v>0</v>
      </c>
      <c r="Z126">
        <v>0</v>
      </c>
      <c r="AA126">
        <v>0</v>
      </c>
      <c r="AB126">
        <v>3750000</v>
      </c>
      <c r="AC126" t="s">
        <v>69</v>
      </c>
      <c r="AD126" t="s">
        <v>70</v>
      </c>
      <c r="AE126" t="s">
        <v>1842</v>
      </c>
      <c r="AF126" t="s">
        <v>1843</v>
      </c>
      <c r="AG126" t="s">
        <v>5319</v>
      </c>
      <c r="AH126" t="s">
        <v>847</v>
      </c>
      <c r="AI126" t="s">
        <v>754</v>
      </c>
      <c r="AJ126" t="s">
        <v>1</v>
      </c>
      <c r="AK126" t="s">
        <v>848</v>
      </c>
      <c r="AL126" t="s">
        <v>917</v>
      </c>
    </row>
    <row r="127" spans="1:38" x14ac:dyDescent="0.3">
      <c r="A127" t="s">
        <v>728</v>
      </c>
      <c r="B127" t="s">
        <v>1457</v>
      </c>
      <c r="C127" t="s">
        <v>729</v>
      </c>
      <c r="D127" t="s">
        <v>1458</v>
      </c>
      <c r="E127" t="s">
        <v>841</v>
      </c>
      <c r="F127" t="s">
        <v>733</v>
      </c>
      <c r="G127" t="s">
        <v>730</v>
      </c>
      <c r="H127" t="s">
        <v>1046</v>
      </c>
      <c r="I127" t="s">
        <v>11</v>
      </c>
      <c r="J127" t="s">
        <v>945</v>
      </c>
      <c r="K127" t="s">
        <v>731</v>
      </c>
      <c r="L127" t="s">
        <v>946</v>
      </c>
      <c r="M127" t="s">
        <v>101</v>
      </c>
      <c r="N127" t="s">
        <v>947</v>
      </c>
      <c r="O127" t="s">
        <v>120</v>
      </c>
      <c r="P127" t="s">
        <v>951</v>
      </c>
      <c r="Q127" t="s">
        <v>108</v>
      </c>
      <c r="R127" t="s">
        <v>1231</v>
      </c>
      <c r="S127" t="s">
        <v>103</v>
      </c>
      <c r="T127" t="s">
        <v>732</v>
      </c>
      <c r="U127" t="s">
        <v>1844</v>
      </c>
      <c r="V127">
        <v>3750000</v>
      </c>
      <c r="W127">
        <v>0</v>
      </c>
      <c r="X127">
        <v>0</v>
      </c>
      <c r="Y127">
        <v>0</v>
      </c>
      <c r="Z127">
        <v>0</v>
      </c>
      <c r="AA127">
        <v>0</v>
      </c>
      <c r="AB127">
        <v>3750000</v>
      </c>
      <c r="AC127" t="s">
        <v>69</v>
      </c>
      <c r="AD127" t="s">
        <v>70</v>
      </c>
      <c r="AE127" t="s">
        <v>1845</v>
      </c>
      <c r="AF127" t="s">
        <v>1846</v>
      </c>
      <c r="AG127" t="s">
        <v>5320</v>
      </c>
      <c r="AH127" t="s">
        <v>847</v>
      </c>
      <c r="AI127" t="s">
        <v>754</v>
      </c>
      <c r="AJ127" t="s">
        <v>1</v>
      </c>
      <c r="AK127" t="s">
        <v>848</v>
      </c>
      <c r="AL127" t="s">
        <v>917</v>
      </c>
    </row>
    <row r="128" spans="1:38" x14ac:dyDescent="0.3">
      <c r="A128" t="s">
        <v>728</v>
      </c>
      <c r="B128" t="s">
        <v>1457</v>
      </c>
      <c r="C128" t="s">
        <v>729</v>
      </c>
      <c r="D128" t="s">
        <v>1458</v>
      </c>
      <c r="E128" t="s">
        <v>841</v>
      </c>
      <c r="F128" t="s">
        <v>733</v>
      </c>
      <c r="G128" t="s">
        <v>730</v>
      </c>
      <c r="H128" t="s">
        <v>1046</v>
      </c>
      <c r="I128" t="s">
        <v>11</v>
      </c>
      <c r="J128" t="s">
        <v>945</v>
      </c>
      <c r="K128" t="s">
        <v>731</v>
      </c>
      <c r="L128" t="s">
        <v>946</v>
      </c>
      <c r="M128" t="s">
        <v>101</v>
      </c>
      <c r="N128" t="s">
        <v>947</v>
      </c>
      <c r="O128" t="s">
        <v>120</v>
      </c>
      <c r="P128" t="s">
        <v>951</v>
      </c>
      <c r="Q128" t="s">
        <v>108</v>
      </c>
      <c r="R128" t="s">
        <v>1231</v>
      </c>
      <c r="S128" t="s">
        <v>110</v>
      </c>
      <c r="T128" t="s">
        <v>735</v>
      </c>
      <c r="U128" t="s">
        <v>1847</v>
      </c>
      <c r="V128">
        <v>51250000</v>
      </c>
      <c r="W128">
        <v>0</v>
      </c>
      <c r="X128">
        <v>0</v>
      </c>
      <c r="Y128">
        <v>0</v>
      </c>
      <c r="Z128">
        <v>0</v>
      </c>
      <c r="AA128">
        <v>0</v>
      </c>
      <c r="AB128">
        <v>51250000</v>
      </c>
      <c r="AC128" t="s">
        <v>69</v>
      </c>
      <c r="AD128" t="s">
        <v>71</v>
      </c>
      <c r="AE128" t="s">
        <v>1848</v>
      </c>
      <c r="AF128" t="s">
        <v>1849</v>
      </c>
      <c r="AG128" t="s">
        <v>5321</v>
      </c>
      <c r="AH128" t="s">
        <v>847</v>
      </c>
      <c r="AI128" t="s">
        <v>754</v>
      </c>
      <c r="AJ128" t="s">
        <v>893</v>
      </c>
      <c r="AK128" t="s">
        <v>848</v>
      </c>
      <c r="AL128" t="s">
        <v>917</v>
      </c>
    </row>
    <row r="129" spans="1:38" x14ac:dyDescent="0.3">
      <c r="A129" t="s">
        <v>728</v>
      </c>
      <c r="B129" t="s">
        <v>1457</v>
      </c>
      <c r="C129" t="s">
        <v>729</v>
      </c>
      <c r="D129" t="s">
        <v>1458</v>
      </c>
      <c r="E129" t="s">
        <v>841</v>
      </c>
      <c r="F129" t="s">
        <v>733</v>
      </c>
      <c r="G129" t="s">
        <v>730</v>
      </c>
      <c r="H129" t="s">
        <v>1046</v>
      </c>
      <c r="I129" t="s">
        <v>11</v>
      </c>
      <c r="J129" t="s">
        <v>945</v>
      </c>
      <c r="K129" t="s">
        <v>731</v>
      </c>
      <c r="L129" t="s">
        <v>946</v>
      </c>
      <c r="M129" t="s">
        <v>101</v>
      </c>
      <c r="N129" t="s">
        <v>947</v>
      </c>
      <c r="O129" t="s">
        <v>120</v>
      </c>
      <c r="P129" t="s">
        <v>951</v>
      </c>
      <c r="Q129" t="s">
        <v>108</v>
      </c>
      <c r="R129" t="s">
        <v>1231</v>
      </c>
      <c r="S129" t="s">
        <v>106</v>
      </c>
      <c r="T129" t="s">
        <v>906</v>
      </c>
      <c r="U129" t="s">
        <v>1850</v>
      </c>
      <c r="V129">
        <v>14000000</v>
      </c>
      <c r="W129">
        <v>0</v>
      </c>
      <c r="X129">
        <v>0</v>
      </c>
      <c r="Y129">
        <v>0</v>
      </c>
      <c r="Z129">
        <v>0</v>
      </c>
      <c r="AA129">
        <v>0</v>
      </c>
      <c r="AB129">
        <v>14000000</v>
      </c>
      <c r="AC129" t="s">
        <v>69</v>
      </c>
      <c r="AD129" t="s">
        <v>1314</v>
      </c>
      <c r="AE129" t="s">
        <v>1851</v>
      </c>
      <c r="AF129" t="s">
        <v>1852</v>
      </c>
      <c r="AG129" t="s">
        <v>5322</v>
      </c>
      <c r="AH129" t="s">
        <v>847</v>
      </c>
      <c r="AI129" t="s">
        <v>754</v>
      </c>
      <c r="AJ129" t="s">
        <v>893</v>
      </c>
      <c r="AK129" t="s">
        <v>848</v>
      </c>
      <c r="AL129" t="s">
        <v>917</v>
      </c>
    </row>
    <row r="130" spans="1:38" x14ac:dyDescent="0.3">
      <c r="A130" t="s">
        <v>728</v>
      </c>
      <c r="B130" t="s">
        <v>1457</v>
      </c>
      <c r="C130" t="s">
        <v>729</v>
      </c>
      <c r="D130" t="s">
        <v>1458</v>
      </c>
      <c r="E130" t="s">
        <v>841</v>
      </c>
      <c r="F130" t="s">
        <v>733</v>
      </c>
      <c r="G130" t="s">
        <v>730</v>
      </c>
      <c r="H130" t="s">
        <v>1046</v>
      </c>
      <c r="I130" t="s">
        <v>11</v>
      </c>
      <c r="J130" t="s">
        <v>945</v>
      </c>
      <c r="K130" t="s">
        <v>731</v>
      </c>
      <c r="L130" t="s">
        <v>946</v>
      </c>
      <c r="M130" t="s">
        <v>101</v>
      </c>
      <c r="N130" t="s">
        <v>947</v>
      </c>
      <c r="O130" t="s">
        <v>120</v>
      </c>
      <c r="P130" t="s">
        <v>951</v>
      </c>
      <c r="Q130" t="s">
        <v>108</v>
      </c>
      <c r="R130" t="s">
        <v>1231</v>
      </c>
      <c r="S130" t="s">
        <v>107</v>
      </c>
      <c r="T130" t="s">
        <v>892</v>
      </c>
      <c r="U130" t="s">
        <v>1853</v>
      </c>
      <c r="V130">
        <v>17500000</v>
      </c>
      <c r="W130">
        <v>0</v>
      </c>
      <c r="X130">
        <v>0</v>
      </c>
      <c r="Y130">
        <v>0</v>
      </c>
      <c r="Z130">
        <v>0</v>
      </c>
      <c r="AA130">
        <v>0</v>
      </c>
      <c r="AB130">
        <v>17500000</v>
      </c>
      <c r="AC130" t="s">
        <v>69</v>
      </c>
      <c r="AD130" t="s">
        <v>72</v>
      </c>
      <c r="AE130" t="s">
        <v>1854</v>
      </c>
      <c r="AF130" t="s">
        <v>1855</v>
      </c>
      <c r="AG130" t="s">
        <v>5323</v>
      </c>
      <c r="AH130" t="s">
        <v>847</v>
      </c>
      <c r="AI130" t="s">
        <v>754</v>
      </c>
      <c r="AJ130" t="s">
        <v>893</v>
      </c>
      <c r="AK130" t="s">
        <v>848</v>
      </c>
      <c r="AL130" t="s">
        <v>917</v>
      </c>
    </row>
    <row r="131" spans="1:38" x14ac:dyDescent="0.3">
      <c r="A131" t="s">
        <v>728</v>
      </c>
      <c r="B131" t="s">
        <v>1457</v>
      </c>
      <c r="C131" t="s">
        <v>729</v>
      </c>
      <c r="D131" t="s">
        <v>1458</v>
      </c>
      <c r="E131" t="s">
        <v>841</v>
      </c>
      <c r="F131" t="s">
        <v>733</v>
      </c>
      <c r="G131" t="s">
        <v>730</v>
      </c>
      <c r="H131" t="s">
        <v>1046</v>
      </c>
      <c r="I131" t="s">
        <v>11</v>
      </c>
      <c r="J131" t="s">
        <v>945</v>
      </c>
      <c r="K131" t="s">
        <v>731</v>
      </c>
      <c r="L131" t="s">
        <v>946</v>
      </c>
      <c r="M131" t="s">
        <v>101</v>
      </c>
      <c r="N131" t="s">
        <v>947</v>
      </c>
      <c r="O131" t="s">
        <v>120</v>
      </c>
      <c r="P131" t="s">
        <v>951</v>
      </c>
      <c r="Q131" t="s">
        <v>109</v>
      </c>
      <c r="R131" t="s">
        <v>958</v>
      </c>
      <c r="S131" t="s">
        <v>103</v>
      </c>
      <c r="T131" t="s">
        <v>732</v>
      </c>
      <c r="U131" t="s">
        <v>1856</v>
      </c>
      <c r="V131">
        <v>22500000</v>
      </c>
      <c r="W131">
        <v>0</v>
      </c>
      <c r="X131">
        <v>0</v>
      </c>
      <c r="Y131">
        <v>0</v>
      </c>
      <c r="Z131">
        <v>0</v>
      </c>
      <c r="AA131">
        <v>0</v>
      </c>
      <c r="AB131">
        <v>22500000</v>
      </c>
      <c r="AC131" t="s">
        <v>73</v>
      </c>
      <c r="AD131" t="s">
        <v>74</v>
      </c>
      <c r="AE131" t="s">
        <v>1857</v>
      </c>
      <c r="AF131" t="s">
        <v>1858</v>
      </c>
      <c r="AG131" t="s">
        <v>5324</v>
      </c>
      <c r="AH131" t="s">
        <v>847</v>
      </c>
      <c r="AI131" t="s">
        <v>754</v>
      </c>
      <c r="AJ131" t="s">
        <v>1</v>
      </c>
      <c r="AK131" t="s">
        <v>848</v>
      </c>
      <c r="AL131" t="s">
        <v>917</v>
      </c>
    </row>
    <row r="132" spans="1:38" x14ac:dyDescent="0.3">
      <c r="A132" t="s">
        <v>728</v>
      </c>
      <c r="B132" t="s">
        <v>1457</v>
      </c>
      <c r="C132" t="s">
        <v>729</v>
      </c>
      <c r="D132" t="s">
        <v>1458</v>
      </c>
      <c r="E132" t="s">
        <v>841</v>
      </c>
      <c r="F132" t="s">
        <v>733</v>
      </c>
      <c r="G132" t="s">
        <v>730</v>
      </c>
      <c r="H132" t="s">
        <v>1046</v>
      </c>
      <c r="I132" t="s">
        <v>11</v>
      </c>
      <c r="J132" t="s">
        <v>945</v>
      </c>
      <c r="K132" t="s">
        <v>731</v>
      </c>
      <c r="L132" t="s">
        <v>946</v>
      </c>
      <c r="M132" t="s">
        <v>101</v>
      </c>
      <c r="N132" t="s">
        <v>947</v>
      </c>
      <c r="O132" t="s">
        <v>120</v>
      </c>
      <c r="P132" t="s">
        <v>951</v>
      </c>
      <c r="Q132" t="s">
        <v>109</v>
      </c>
      <c r="R132" t="s">
        <v>958</v>
      </c>
      <c r="S132" t="s">
        <v>103</v>
      </c>
      <c r="T132" t="s">
        <v>732</v>
      </c>
      <c r="U132" t="s">
        <v>1859</v>
      </c>
      <c r="V132">
        <v>2000000</v>
      </c>
      <c r="W132">
        <v>0</v>
      </c>
      <c r="X132">
        <v>0</v>
      </c>
      <c r="Y132">
        <v>0</v>
      </c>
      <c r="Z132">
        <v>0</v>
      </c>
      <c r="AA132">
        <v>0</v>
      </c>
      <c r="AB132">
        <v>2000000</v>
      </c>
      <c r="AC132" t="s">
        <v>73</v>
      </c>
      <c r="AD132" t="s">
        <v>74</v>
      </c>
      <c r="AE132" t="s">
        <v>1860</v>
      </c>
      <c r="AF132" t="s">
        <v>1861</v>
      </c>
      <c r="AG132" t="s">
        <v>5325</v>
      </c>
      <c r="AH132" t="s">
        <v>847</v>
      </c>
      <c r="AI132" t="s">
        <v>754</v>
      </c>
      <c r="AJ132" t="s">
        <v>1</v>
      </c>
      <c r="AK132" t="s">
        <v>848</v>
      </c>
      <c r="AL132" t="s">
        <v>917</v>
      </c>
    </row>
    <row r="133" spans="1:38" x14ac:dyDescent="0.3">
      <c r="A133" t="s">
        <v>728</v>
      </c>
      <c r="B133" t="s">
        <v>1457</v>
      </c>
      <c r="C133" t="s">
        <v>729</v>
      </c>
      <c r="D133" t="s">
        <v>1458</v>
      </c>
      <c r="E133" t="s">
        <v>841</v>
      </c>
      <c r="F133" t="s">
        <v>733</v>
      </c>
      <c r="G133" t="s">
        <v>730</v>
      </c>
      <c r="H133" t="s">
        <v>1046</v>
      </c>
      <c r="I133" t="s">
        <v>11</v>
      </c>
      <c r="J133" t="s">
        <v>945</v>
      </c>
      <c r="K133" t="s">
        <v>731</v>
      </c>
      <c r="L133" t="s">
        <v>946</v>
      </c>
      <c r="M133" t="s">
        <v>101</v>
      </c>
      <c r="N133" t="s">
        <v>947</v>
      </c>
      <c r="O133" t="s">
        <v>120</v>
      </c>
      <c r="P133" t="s">
        <v>951</v>
      </c>
      <c r="Q133" t="s">
        <v>109</v>
      </c>
      <c r="R133" t="s">
        <v>958</v>
      </c>
      <c r="S133" t="s">
        <v>103</v>
      </c>
      <c r="T133" t="s">
        <v>732</v>
      </c>
      <c r="U133" t="s">
        <v>1862</v>
      </c>
      <c r="V133">
        <v>2000000</v>
      </c>
      <c r="W133">
        <v>0</v>
      </c>
      <c r="X133">
        <v>0</v>
      </c>
      <c r="Y133">
        <v>0</v>
      </c>
      <c r="Z133">
        <v>0</v>
      </c>
      <c r="AA133">
        <v>0</v>
      </c>
      <c r="AB133">
        <v>2000000</v>
      </c>
      <c r="AC133" t="s">
        <v>73</v>
      </c>
      <c r="AD133" t="s">
        <v>74</v>
      </c>
      <c r="AE133" t="s">
        <v>1863</v>
      </c>
      <c r="AF133" t="s">
        <v>1864</v>
      </c>
      <c r="AG133" t="s">
        <v>5326</v>
      </c>
      <c r="AH133" t="s">
        <v>847</v>
      </c>
      <c r="AI133" t="s">
        <v>754</v>
      </c>
      <c r="AJ133" t="s">
        <v>1</v>
      </c>
      <c r="AK133" t="s">
        <v>848</v>
      </c>
      <c r="AL133" t="s">
        <v>917</v>
      </c>
    </row>
    <row r="134" spans="1:38" x14ac:dyDescent="0.3">
      <c r="A134" t="s">
        <v>728</v>
      </c>
      <c r="B134" t="s">
        <v>1457</v>
      </c>
      <c r="C134" t="s">
        <v>729</v>
      </c>
      <c r="D134" t="s">
        <v>1458</v>
      </c>
      <c r="E134" t="s">
        <v>841</v>
      </c>
      <c r="F134" t="s">
        <v>733</v>
      </c>
      <c r="G134" t="s">
        <v>730</v>
      </c>
      <c r="H134" t="s">
        <v>1046</v>
      </c>
      <c r="I134" t="s">
        <v>11</v>
      </c>
      <c r="J134" t="s">
        <v>945</v>
      </c>
      <c r="K134" t="s">
        <v>731</v>
      </c>
      <c r="L134" t="s">
        <v>946</v>
      </c>
      <c r="M134" t="s">
        <v>101</v>
      </c>
      <c r="N134" t="s">
        <v>947</v>
      </c>
      <c r="O134" t="s">
        <v>120</v>
      </c>
      <c r="P134" t="s">
        <v>951</v>
      </c>
      <c r="Q134" t="s">
        <v>109</v>
      </c>
      <c r="R134" t="s">
        <v>958</v>
      </c>
      <c r="S134" t="s">
        <v>103</v>
      </c>
      <c r="T134" t="s">
        <v>732</v>
      </c>
      <c r="U134" t="s">
        <v>1865</v>
      </c>
      <c r="V134">
        <v>2000000</v>
      </c>
      <c r="W134">
        <v>0</v>
      </c>
      <c r="X134">
        <v>0</v>
      </c>
      <c r="Y134">
        <v>0</v>
      </c>
      <c r="Z134">
        <v>0</v>
      </c>
      <c r="AA134">
        <v>0</v>
      </c>
      <c r="AB134">
        <v>2000000</v>
      </c>
      <c r="AC134" t="s">
        <v>73</v>
      </c>
      <c r="AD134" t="s">
        <v>74</v>
      </c>
      <c r="AE134" t="s">
        <v>1866</v>
      </c>
      <c r="AF134" t="s">
        <v>1867</v>
      </c>
      <c r="AG134" t="s">
        <v>5327</v>
      </c>
      <c r="AH134" t="s">
        <v>847</v>
      </c>
      <c r="AI134" t="s">
        <v>754</v>
      </c>
      <c r="AJ134" t="s">
        <v>1</v>
      </c>
      <c r="AK134" t="s">
        <v>848</v>
      </c>
      <c r="AL134" t="s">
        <v>917</v>
      </c>
    </row>
    <row r="135" spans="1:38" x14ac:dyDescent="0.3">
      <c r="A135" t="s">
        <v>728</v>
      </c>
      <c r="B135" t="s">
        <v>1457</v>
      </c>
      <c r="C135" t="s">
        <v>729</v>
      </c>
      <c r="D135" t="s">
        <v>1458</v>
      </c>
      <c r="E135" t="s">
        <v>841</v>
      </c>
      <c r="F135" t="s">
        <v>733</v>
      </c>
      <c r="G135" t="s">
        <v>730</v>
      </c>
      <c r="H135" t="s">
        <v>1046</v>
      </c>
      <c r="I135" t="s">
        <v>11</v>
      </c>
      <c r="J135" t="s">
        <v>945</v>
      </c>
      <c r="K135" t="s">
        <v>731</v>
      </c>
      <c r="L135" t="s">
        <v>946</v>
      </c>
      <c r="M135" t="s">
        <v>101</v>
      </c>
      <c r="N135" t="s">
        <v>947</v>
      </c>
      <c r="O135" t="s">
        <v>120</v>
      </c>
      <c r="P135" t="s">
        <v>951</v>
      </c>
      <c r="Q135" t="s">
        <v>109</v>
      </c>
      <c r="R135" t="s">
        <v>958</v>
      </c>
      <c r="S135" t="s">
        <v>113</v>
      </c>
      <c r="T135" t="s">
        <v>734</v>
      </c>
      <c r="U135" t="s">
        <v>1868</v>
      </c>
      <c r="V135">
        <v>5000000</v>
      </c>
      <c r="W135">
        <v>0</v>
      </c>
      <c r="X135">
        <v>0</v>
      </c>
      <c r="Y135">
        <v>0</v>
      </c>
      <c r="Z135">
        <v>0</v>
      </c>
      <c r="AA135">
        <v>0</v>
      </c>
      <c r="AB135">
        <v>5000000</v>
      </c>
      <c r="AC135" t="s">
        <v>73</v>
      </c>
      <c r="AD135" t="s">
        <v>75</v>
      </c>
      <c r="AE135" t="s">
        <v>1869</v>
      </c>
      <c r="AF135" t="s">
        <v>1870</v>
      </c>
      <c r="AG135" t="s">
        <v>5328</v>
      </c>
      <c r="AH135" t="s">
        <v>847</v>
      </c>
      <c r="AI135" t="s">
        <v>754</v>
      </c>
      <c r="AJ135" t="s">
        <v>891</v>
      </c>
      <c r="AK135" t="s">
        <v>848</v>
      </c>
      <c r="AL135" t="s">
        <v>917</v>
      </c>
    </row>
    <row r="136" spans="1:38" x14ac:dyDescent="0.3">
      <c r="A136" t="s">
        <v>728</v>
      </c>
      <c r="B136" t="s">
        <v>1457</v>
      </c>
      <c r="C136" t="s">
        <v>729</v>
      </c>
      <c r="D136" t="s">
        <v>1458</v>
      </c>
      <c r="E136" t="s">
        <v>841</v>
      </c>
      <c r="F136" t="s">
        <v>733</v>
      </c>
      <c r="G136" t="s">
        <v>730</v>
      </c>
      <c r="H136" t="s">
        <v>1046</v>
      </c>
      <c r="I136" t="s">
        <v>11</v>
      </c>
      <c r="J136" t="s">
        <v>945</v>
      </c>
      <c r="K136" t="s">
        <v>731</v>
      </c>
      <c r="L136" t="s">
        <v>946</v>
      </c>
      <c r="M136" t="s">
        <v>101</v>
      </c>
      <c r="N136" t="s">
        <v>947</v>
      </c>
      <c r="O136" t="s">
        <v>120</v>
      </c>
      <c r="P136" t="s">
        <v>951</v>
      </c>
      <c r="Q136" t="s">
        <v>109</v>
      </c>
      <c r="R136" t="s">
        <v>958</v>
      </c>
      <c r="S136" t="s">
        <v>110</v>
      </c>
      <c r="T136" t="s">
        <v>735</v>
      </c>
      <c r="U136" t="s">
        <v>1871</v>
      </c>
      <c r="V136">
        <v>35000000</v>
      </c>
      <c r="W136">
        <v>0</v>
      </c>
      <c r="X136">
        <v>0</v>
      </c>
      <c r="Y136">
        <v>0</v>
      </c>
      <c r="Z136">
        <v>0</v>
      </c>
      <c r="AA136">
        <v>0</v>
      </c>
      <c r="AB136">
        <v>35000000</v>
      </c>
      <c r="AC136" t="s">
        <v>73</v>
      </c>
      <c r="AD136" t="s">
        <v>173</v>
      </c>
      <c r="AE136" t="s">
        <v>1872</v>
      </c>
      <c r="AF136" t="s">
        <v>1873</v>
      </c>
      <c r="AG136" t="s">
        <v>5329</v>
      </c>
      <c r="AH136" t="s">
        <v>847</v>
      </c>
      <c r="AI136" t="s">
        <v>754</v>
      </c>
      <c r="AJ136" t="s">
        <v>893</v>
      </c>
      <c r="AK136" t="s">
        <v>848</v>
      </c>
      <c r="AL136" t="s">
        <v>917</v>
      </c>
    </row>
    <row r="137" spans="1:38" x14ac:dyDescent="0.3">
      <c r="A137" t="s">
        <v>728</v>
      </c>
      <c r="B137" t="s">
        <v>1457</v>
      </c>
      <c r="C137" t="s">
        <v>729</v>
      </c>
      <c r="D137" t="s">
        <v>1458</v>
      </c>
      <c r="E137" t="s">
        <v>841</v>
      </c>
      <c r="F137" t="s">
        <v>733</v>
      </c>
      <c r="G137" t="s">
        <v>730</v>
      </c>
      <c r="H137" t="s">
        <v>1046</v>
      </c>
      <c r="I137" t="s">
        <v>11</v>
      </c>
      <c r="J137" t="s">
        <v>945</v>
      </c>
      <c r="K137" t="s">
        <v>731</v>
      </c>
      <c r="L137" t="s">
        <v>946</v>
      </c>
      <c r="M137" t="s">
        <v>101</v>
      </c>
      <c r="N137" t="s">
        <v>947</v>
      </c>
      <c r="O137" t="s">
        <v>120</v>
      </c>
      <c r="P137" t="s">
        <v>951</v>
      </c>
      <c r="Q137" t="s">
        <v>109</v>
      </c>
      <c r="R137" t="s">
        <v>958</v>
      </c>
      <c r="S137" t="s">
        <v>106</v>
      </c>
      <c r="T137" t="s">
        <v>906</v>
      </c>
      <c r="U137" t="s">
        <v>1874</v>
      </c>
      <c r="V137">
        <v>56000000</v>
      </c>
      <c r="W137">
        <v>0</v>
      </c>
      <c r="X137">
        <v>0</v>
      </c>
      <c r="Y137">
        <v>0</v>
      </c>
      <c r="Z137">
        <v>0</v>
      </c>
      <c r="AA137">
        <v>0</v>
      </c>
      <c r="AB137">
        <v>56000000</v>
      </c>
      <c r="AC137" t="s">
        <v>73</v>
      </c>
      <c r="AD137" t="s">
        <v>1315</v>
      </c>
      <c r="AE137" t="s">
        <v>1875</v>
      </c>
      <c r="AF137" t="s">
        <v>1876</v>
      </c>
      <c r="AG137" t="s">
        <v>5330</v>
      </c>
      <c r="AH137" t="s">
        <v>847</v>
      </c>
      <c r="AI137" t="s">
        <v>754</v>
      </c>
      <c r="AJ137" t="s">
        <v>893</v>
      </c>
      <c r="AK137" t="s">
        <v>848</v>
      </c>
      <c r="AL137" t="s">
        <v>917</v>
      </c>
    </row>
    <row r="138" spans="1:38" x14ac:dyDescent="0.3">
      <c r="A138" t="s">
        <v>728</v>
      </c>
      <c r="B138" t="s">
        <v>1457</v>
      </c>
      <c r="C138" t="s">
        <v>729</v>
      </c>
      <c r="D138" t="s">
        <v>1458</v>
      </c>
      <c r="E138" t="s">
        <v>841</v>
      </c>
      <c r="F138" t="s">
        <v>733</v>
      </c>
      <c r="G138" t="s">
        <v>730</v>
      </c>
      <c r="H138" t="s">
        <v>1046</v>
      </c>
      <c r="I138" t="s">
        <v>11</v>
      </c>
      <c r="J138" t="s">
        <v>945</v>
      </c>
      <c r="K138" t="s">
        <v>731</v>
      </c>
      <c r="L138" t="s">
        <v>946</v>
      </c>
      <c r="M138" t="s">
        <v>101</v>
      </c>
      <c r="N138" t="s">
        <v>947</v>
      </c>
      <c r="O138" t="s">
        <v>120</v>
      </c>
      <c r="P138" t="s">
        <v>951</v>
      </c>
      <c r="Q138" t="s">
        <v>111</v>
      </c>
      <c r="R138" t="s">
        <v>960</v>
      </c>
      <c r="S138" t="s">
        <v>103</v>
      </c>
      <c r="T138" t="s">
        <v>732</v>
      </c>
      <c r="U138" t="s">
        <v>1877</v>
      </c>
      <c r="V138">
        <v>2000000</v>
      </c>
      <c r="W138">
        <v>0</v>
      </c>
      <c r="X138">
        <v>0</v>
      </c>
      <c r="Y138">
        <v>0</v>
      </c>
      <c r="Z138">
        <v>0</v>
      </c>
      <c r="AA138">
        <v>0</v>
      </c>
      <c r="AB138">
        <v>2000000</v>
      </c>
      <c r="AC138" t="s">
        <v>76</v>
      </c>
      <c r="AD138" t="s">
        <v>77</v>
      </c>
      <c r="AE138" t="s">
        <v>1878</v>
      </c>
      <c r="AF138" t="s">
        <v>1879</v>
      </c>
      <c r="AG138" t="s">
        <v>5257</v>
      </c>
      <c r="AH138" t="s">
        <v>847</v>
      </c>
      <c r="AI138" t="s">
        <v>754</v>
      </c>
      <c r="AJ138" t="s">
        <v>1</v>
      </c>
      <c r="AK138" t="s">
        <v>848</v>
      </c>
      <c r="AL138" t="s">
        <v>917</v>
      </c>
    </row>
    <row r="139" spans="1:38" x14ac:dyDescent="0.3">
      <c r="A139" t="s">
        <v>728</v>
      </c>
      <c r="B139" t="s">
        <v>1457</v>
      </c>
      <c r="C139" t="s">
        <v>729</v>
      </c>
      <c r="D139" t="s">
        <v>1458</v>
      </c>
      <c r="E139" t="s">
        <v>841</v>
      </c>
      <c r="F139" t="s">
        <v>733</v>
      </c>
      <c r="G139" t="s">
        <v>730</v>
      </c>
      <c r="H139" t="s">
        <v>1046</v>
      </c>
      <c r="I139" t="s">
        <v>11</v>
      </c>
      <c r="J139" t="s">
        <v>945</v>
      </c>
      <c r="K139" t="s">
        <v>731</v>
      </c>
      <c r="L139" t="s">
        <v>946</v>
      </c>
      <c r="M139" t="s">
        <v>101</v>
      </c>
      <c r="N139" t="s">
        <v>947</v>
      </c>
      <c r="O139" t="s">
        <v>120</v>
      </c>
      <c r="P139" t="s">
        <v>951</v>
      </c>
      <c r="Q139" t="s">
        <v>111</v>
      </c>
      <c r="R139" t="s">
        <v>960</v>
      </c>
      <c r="S139" t="s">
        <v>103</v>
      </c>
      <c r="T139" t="s">
        <v>732</v>
      </c>
      <c r="U139" t="s">
        <v>1880</v>
      </c>
      <c r="V139">
        <v>2600000</v>
      </c>
      <c r="W139">
        <v>0</v>
      </c>
      <c r="X139">
        <v>0</v>
      </c>
      <c r="Y139">
        <v>0</v>
      </c>
      <c r="Z139">
        <v>0</v>
      </c>
      <c r="AA139">
        <v>0</v>
      </c>
      <c r="AB139">
        <v>2600000</v>
      </c>
      <c r="AC139" t="s">
        <v>76</v>
      </c>
      <c r="AD139" t="s">
        <v>77</v>
      </c>
      <c r="AE139" t="s">
        <v>1881</v>
      </c>
      <c r="AF139" t="s">
        <v>1882</v>
      </c>
      <c r="AG139" t="s">
        <v>5258</v>
      </c>
      <c r="AH139" t="s">
        <v>847</v>
      </c>
      <c r="AI139" t="s">
        <v>754</v>
      </c>
      <c r="AJ139" t="s">
        <v>1</v>
      </c>
      <c r="AK139" t="s">
        <v>848</v>
      </c>
      <c r="AL139" t="s">
        <v>917</v>
      </c>
    </row>
    <row r="140" spans="1:38" x14ac:dyDescent="0.3">
      <c r="A140" t="s">
        <v>728</v>
      </c>
      <c r="B140" t="s">
        <v>1457</v>
      </c>
      <c r="C140" t="s">
        <v>729</v>
      </c>
      <c r="D140" t="s">
        <v>1458</v>
      </c>
      <c r="E140" t="s">
        <v>841</v>
      </c>
      <c r="F140" t="s">
        <v>733</v>
      </c>
      <c r="G140" t="s">
        <v>730</v>
      </c>
      <c r="H140" t="s">
        <v>1046</v>
      </c>
      <c r="I140" t="s">
        <v>11</v>
      </c>
      <c r="J140" t="s">
        <v>945</v>
      </c>
      <c r="K140" t="s">
        <v>731</v>
      </c>
      <c r="L140" t="s">
        <v>946</v>
      </c>
      <c r="M140" t="s">
        <v>101</v>
      </c>
      <c r="N140" t="s">
        <v>947</v>
      </c>
      <c r="O140" t="s">
        <v>120</v>
      </c>
      <c r="P140" t="s">
        <v>951</v>
      </c>
      <c r="Q140" t="s">
        <v>111</v>
      </c>
      <c r="R140" t="s">
        <v>960</v>
      </c>
      <c r="S140" t="s">
        <v>103</v>
      </c>
      <c r="T140" t="s">
        <v>732</v>
      </c>
      <c r="U140" t="s">
        <v>1883</v>
      </c>
      <c r="V140">
        <v>5000000</v>
      </c>
      <c r="W140">
        <v>0</v>
      </c>
      <c r="X140">
        <v>0</v>
      </c>
      <c r="Y140">
        <v>0</v>
      </c>
      <c r="Z140">
        <v>0</v>
      </c>
      <c r="AA140">
        <v>0</v>
      </c>
      <c r="AB140">
        <v>5000000</v>
      </c>
      <c r="AC140" t="s">
        <v>76</v>
      </c>
      <c r="AD140" t="s">
        <v>77</v>
      </c>
      <c r="AE140" t="s">
        <v>1884</v>
      </c>
      <c r="AF140" t="s">
        <v>1885</v>
      </c>
      <c r="AG140" t="s">
        <v>5331</v>
      </c>
      <c r="AH140" t="s">
        <v>847</v>
      </c>
      <c r="AI140" t="s">
        <v>754</v>
      </c>
      <c r="AJ140" t="s">
        <v>1</v>
      </c>
      <c r="AK140" t="s">
        <v>848</v>
      </c>
      <c r="AL140" t="s">
        <v>917</v>
      </c>
    </row>
    <row r="141" spans="1:38" x14ac:dyDescent="0.3">
      <c r="A141" t="s">
        <v>728</v>
      </c>
      <c r="B141" t="s">
        <v>1457</v>
      </c>
      <c r="C141" t="s">
        <v>729</v>
      </c>
      <c r="D141" t="s">
        <v>1458</v>
      </c>
      <c r="E141" t="s">
        <v>841</v>
      </c>
      <c r="F141" t="s">
        <v>733</v>
      </c>
      <c r="G141" t="s">
        <v>730</v>
      </c>
      <c r="H141" t="s">
        <v>1046</v>
      </c>
      <c r="I141" t="s">
        <v>11</v>
      </c>
      <c r="J141" t="s">
        <v>945</v>
      </c>
      <c r="K141" t="s">
        <v>731</v>
      </c>
      <c r="L141" t="s">
        <v>946</v>
      </c>
      <c r="M141" t="s">
        <v>101</v>
      </c>
      <c r="N141" t="s">
        <v>947</v>
      </c>
      <c r="O141" t="s">
        <v>120</v>
      </c>
      <c r="P141" t="s">
        <v>951</v>
      </c>
      <c r="Q141" t="s">
        <v>111</v>
      </c>
      <c r="R141" t="s">
        <v>960</v>
      </c>
      <c r="S141" t="s">
        <v>103</v>
      </c>
      <c r="T141" t="s">
        <v>732</v>
      </c>
      <c r="U141" t="s">
        <v>1886</v>
      </c>
      <c r="V141">
        <v>2000000</v>
      </c>
      <c r="W141">
        <v>0</v>
      </c>
      <c r="X141">
        <v>0</v>
      </c>
      <c r="Y141">
        <v>0</v>
      </c>
      <c r="Z141">
        <v>0</v>
      </c>
      <c r="AA141">
        <v>0</v>
      </c>
      <c r="AB141">
        <v>2000000</v>
      </c>
      <c r="AC141" t="s">
        <v>76</v>
      </c>
      <c r="AD141" t="s">
        <v>77</v>
      </c>
      <c r="AE141" t="s">
        <v>1887</v>
      </c>
      <c r="AF141" t="s">
        <v>1888</v>
      </c>
      <c r="AG141" t="s">
        <v>5332</v>
      </c>
      <c r="AH141" t="s">
        <v>847</v>
      </c>
      <c r="AI141" t="s">
        <v>754</v>
      </c>
      <c r="AJ141" t="s">
        <v>1</v>
      </c>
      <c r="AK141" t="s">
        <v>848</v>
      </c>
      <c r="AL141" t="s">
        <v>917</v>
      </c>
    </row>
    <row r="142" spans="1:38" x14ac:dyDescent="0.3">
      <c r="A142" t="s">
        <v>728</v>
      </c>
      <c r="B142" t="s">
        <v>1457</v>
      </c>
      <c r="C142" t="s">
        <v>729</v>
      </c>
      <c r="D142" t="s">
        <v>1458</v>
      </c>
      <c r="E142" t="s">
        <v>841</v>
      </c>
      <c r="F142" t="s">
        <v>733</v>
      </c>
      <c r="G142" t="s">
        <v>730</v>
      </c>
      <c r="H142" t="s">
        <v>1046</v>
      </c>
      <c r="I142" t="s">
        <v>11</v>
      </c>
      <c r="J142" t="s">
        <v>945</v>
      </c>
      <c r="K142" t="s">
        <v>731</v>
      </c>
      <c r="L142" t="s">
        <v>946</v>
      </c>
      <c r="M142" t="s">
        <v>101</v>
      </c>
      <c r="N142" t="s">
        <v>947</v>
      </c>
      <c r="O142" t="s">
        <v>120</v>
      </c>
      <c r="P142" t="s">
        <v>951</v>
      </c>
      <c r="Q142" t="s">
        <v>111</v>
      </c>
      <c r="R142" t="s">
        <v>960</v>
      </c>
      <c r="S142" t="s">
        <v>103</v>
      </c>
      <c r="T142" t="s">
        <v>732</v>
      </c>
      <c r="U142" t="s">
        <v>1889</v>
      </c>
      <c r="V142">
        <v>4500000</v>
      </c>
      <c r="W142">
        <v>0</v>
      </c>
      <c r="X142">
        <v>0</v>
      </c>
      <c r="Y142">
        <v>0</v>
      </c>
      <c r="Z142">
        <v>0</v>
      </c>
      <c r="AA142">
        <v>0</v>
      </c>
      <c r="AB142">
        <v>4500000</v>
      </c>
      <c r="AC142" t="s">
        <v>76</v>
      </c>
      <c r="AD142" t="s">
        <v>77</v>
      </c>
      <c r="AE142" t="s">
        <v>1890</v>
      </c>
      <c r="AF142" t="s">
        <v>1891</v>
      </c>
      <c r="AG142" t="s">
        <v>5333</v>
      </c>
      <c r="AH142" t="s">
        <v>847</v>
      </c>
      <c r="AI142" t="s">
        <v>754</v>
      </c>
      <c r="AJ142" t="s">
        <v>1</v>
      </c>
      <c r="AK142" t="s">
        <v>848</v>
      </c>
      <c r="AL142" t="s">
        <v>917</v>
      </c>
    </row>
    <row r="143" spans="1:38" x14ac:dyDescent="0.3">
      <c r="A143" t="s">
        <v>728</v>
      </c>
      <c r="B143" t="s">
        <v>1457</v>
      </c>
      <c r="C143" t="s">
        <v>729</v>
      </c>
      <c r="D143" t="s">
        <v>1458</v>
      </c>
      <c r="E143" t="s">
        <v>841</v>
      </c>
      <c r="F143" t="s">
        <v>733</v>
      </c>
      <c r="G143" t="s">
        <v>730</v>
      </c>
      <c r="H143" t="s">
        <v>1046</v>
      </c>
      <c r="I143" t="s">
        <v>11</v>
      </c>
      <c r="J143" t="s">
        <v>945</v>
      </c>
      <c r="K143" t="s">
        <v>731</v>
      </c>
      <c r="L143" t="s">
        <v>946</v>
      </c>
      <c r="M143" t="s">
        <v>101</v>
      </c>
      <c r="N143" t="s">
        <v>947</v>
      </c>
      <c r="O143" t="s">
        <v>120</v>
      </c>
      <c r="P143" t="s">
        <v>951</v>
      </c>
      <c r="Q143" t="s">
        <v>111</v>
      </c>
      <c r="R143" t="s">
        <v>960</v>
      </c>
      <c r="S143" t="s">
        <v>110</v>
      </c>
      <c r="T143" t="s">
        <v>735</v>
      </c>
      <c r="U143" t="s">
        <v>1892</v>
      </c>
      <c r="V143">
        <v>45000000</v>
      </c>
      <c r="W143">
        <v>0</v>
      </c>
      <c r="X143">
        <v>0</v>
      </c>
      <c r="Y143">
        <v>0</v>
      </c>
      <c r="Z143">
        <v>0</v>
      </c>
      <c r="AA143">
        <v>0</v>
      </c>
      <c r="AB143">
        <v>45000000</v>
      </c>
      <c r="AC143" t="s">
        <v>76</v>
      </c>
      <c r="AD143" t="s">
        <v>78</v>
      </c>
      <c r="AE143" t="s">
        <v>1893</v>
      </c>
      <c r="AF143" t="s">
        <v>1894</v>
      </c>
      <c r="AG143" t="s">
        <v>5334</v>
      </c>
      <c r="AH143" t="s">
        <v>847</v>
      </c>
      <c r="AI143" t="s">
        <v>754</v>
      </c>
      <c r="AJ143" t="s">
        <v>893</v>
      </c>
      <c r="AK143" t="s">
        <v>848</v>
      </c>
      <c r="AL143" t="s">
        <v>917</v>
      </c>
    </row>
    <row r="144" spans="1:38" x14ac:dyDescent="0.3">
      <c r="A144" t="s">
        <v>728</v>
      </c>
      <c r="B144" t="s">
        <v>1457</v>
      </c>
      <c r="C144" t="s">
        <v>729</v>
      </c>
      <c r="D144" t="s">
        <v>1458</v>
      </c>
      <c r="E144" t="s">
        <v>841</v>
      </c>
      <c r="F144" t="s">
        <v>733</v>
      </c>
      <c r="G144" t="s">
        <v>730</v>
      </c>
      <c r="H144" t="s">
        <v>1046</v>
      </c>
      <c r="I144" t="s">
        <v>11</v>
      </c>
      <c r="J144" t="s">
        <v>945</v>
      </c>
      <c r="K144" t="s">
        <v>731</v>
      </c>
      <c r="L144" t="s">
        <v>946</v>
      </c>
      <c r="M144" t="s">
        <v>101</v>
      </c>
      <c r="N144" t="s">
        <v>947</v>
      </c>
      <c r="O144" t="s">
        <v>120</v>
      </c>
      <c r="P144" t="s">
        <v>951</v>
      </c>
      <c r="Q144" t="s">
        <v>111</v>
      </c>
      <c r="R144" t="s">
        <v>960</v>
      </c>
      <c r="S144" t="s">
        <v>106</v>
      </c>
      <c r="T144" t="s">
        <v>906</v>
      </c>
      <c r="U144" t="s">
        <v>1895</v>
      </c>
      <c r="V144">
        <v>8400000</v>
      </c>
      <c r="W144">
        <v>0</v>
      </c>
      <c r="X144">
        <v>0</v>
      </c>
      <c r="Y144">
        <v>0</v>
      </c>
      <c r="Z144">
        <v>0</v>
      </c>
      <c r="AA144">
        <v>0</v>
      </c>
      <c r="AB144">
        <v>8400000</v>
      </c>
      <c r="AC144" t="s">
        <v>76</v>
      </c>
      <c r="AD144" t="s">
        <v>1316</v>
      </c>
      <c r="AE144" t="s">
        <v>1896</v>
      </c>
      <c r="AF144" t="s">
        <v>1897</v>
      </c>
      <c r="AG144" t="s">
        <v>5335</v>
      </c>
      <c r="AH144" t="s">
        <v>847</v>
      </c>
      <c r="AI144" t="s">
        <v>754</v>
      </c>
      <c r="AJ144" t="s">
        <v>893</v>
      </c>
      <c r="AK144" t="s">
        <v>848</v>
      </c>
      <c r="AL144" t="s">
        <v>917</v>
      </c>
    </row>
    <row r="145" spans="1:40" x14ac:dyDescent="0.3">
      <c r="A145" t="s">
        <v>728</v>
      </c>
      <c r="B145" t="s">
        <v>1457</v>
      </c>
      <c r="C145" t="s">
        <v>729</v>
      </c>
      <c r="D145" t="s">
        <v>1458</v>
      </c>
      <c r="E145" t="s">
        <v>841</v>
      </c>
      <c r="F145" t="s">
        <v>733</v>
      </c>
      <c r="G145" t="s">
        <v>730</v>
      </c>
      <c r="H145" t="s">
        <v>1046</v>
      </c>
      <c r="I145" t="s">
        <v>12</v>
      </c>
      <c r="J145" t="s">
        <v>739</v>
      </c>
      <c r="K145" t="s">
        <v>731</v>
      </c>
      <c r="L145" t="s">
        <v>740</v>
      </c>
      <c r="M145" t="s">
        <v>101</v>
      </c>
      <c r="N145" t="s">
        <v>741</v>
      </c>
      <c r="O145" t="s">
        <v>102</v>
      </c>
      <c r="P145" t="s">
        <v>742</v>
      </c>
      <c r="Q145" t="s">
        <v>2</v>
      </c>
      <c r="R145" t="s">
        <v>743</v>
      </c>
      <c r="S145" t="s">
        <v>103</v>
      </c>
      <c r="T145" t="s">
        <v>732</v>
      </c>
      <c r="U145" t="s">
        <v>1898</v>
      </c>
      <c r="V145">
        <v>37725000</v>
      </c>
      <c r="W145">
        <v>0</v>
      </c>
      <c r="X145">
        <v>0</v>
      </c>
      <c r="Y145">
        <v>0</v>
      </c>
      <c r="Z145">
        <v>0</v>
      </c>
      <c r="AA145">
        <v>0</v>
      </c>
      <c r="AB145">
        <v>37725000</v>
      </c>
      <c r="AC145" t="s">
        <v>79</v>
      </c>
      <c r="AD145" t="s">
        <v>80</v>
      </c>
      <c r="AE145" t="s">
        <v>1899</v>
      </c>
      <c r="AF145" t="s">
        <v>1900</v>
      </c>
      <c r="AG145" t="s">
        <v>5336</v>
      </c>
      <c r="AH145" t="s">
        <v>847</v>
      </c>
      <c r="AI145" t="s">
        <v>754</v>
      </c>
      <c r="AJ145" t="s">
        <v>1</v>
      </c>
      <c r="AK145" t="s">
        <v>848</v>
      </c>
      <c r="AL145" t="s">
        <v>123</v>
      </c>
      <c r="AM145" t="s">
        <v>124</v>
      </c>
      <c r="AN145" t="s">
        <v>125</v>
      </c>
    </row>
    <row r="146" spans="1:40" x14ac:dyDescent="0.3">
      <c r="A146" t="s">
        <v>728</v>
      </c>
      <c r="B146" t="s">
        <v>1457</v>
      </c>
      <c r="C146" t="s">
        <v>729</v>
      </c>
      <c r="D146" t="s">
        <v>1458</v>
      </c>
      <c r="E146" t="s">
        <v>841</v>
      </c>
      <c r="F146" t="s">
        <v>733</v>
      </c>
      <c r="G146" t="s">
        <v>730</v>
      </c>
      <c r="H146" t="s">
        <v>1046</v>
      </c>
      <c r="I146" t="s">
        <v>12</v>
      </c>
      <c r="J146" t="s">
        <v>739</v>
      </c>
      <c r="K146" t="s">
        <v>731</v>
      </c>
      <c r="L146" t="s">
        <v>740</v>
      </c>
      <c r="M146" t="s">
        <v>101</v>
      </c>
      <c r="N146" t="s">
        <v>741</v>
      </c>
      <c r="O146" t="s">
        <v>102</v>
      </c>
      <c r="P146" t="s">
        <v>742</v>
      </c>
      <c r="Q146" t="s">
        <v>2</v>
      </c>
      <c r="R146" t="s">
        <v>743</v>
      </c>
      <c r="S146" t="s">
        <v>103</v>
      </c>
      <c r="T146" t="s">
        <v>732</v>
      </c>
      <c r="U146" t="s">
        <v>1901</v>
      </c>
      <c r="V146">
        <v>3000000</v>
      </c>
      <c r="W146">
        <v>0</v>
      </c>
      <c r="X146">
        <v>0</v>
      </c>
      <c r="Y146">
        <v>0</v>
      </c>
      <c r="Z146">
        <v>0</v>
      </c>
      <c r="AA146">
        <v>0</v>
      </c>
      <c r="AB146">
        <v>3000000</v>
      </c>
      <c r="AC146" t="s">
        <v>79</v>
      </c>
      <c r="AD146" t="s">
        <v>80</v>
      </c>
      <c r="AE146" t="s">
        <v>1902</v>
      </c>
      <c r="AF146" t="s">
        <v>1903</v>
      </c>
      <c r="AG146" t="s">
        <v>5337</v>
      </c>
      <c r="AH146" t="s">
        <v>847</v>
      </c>
      <c r="AI146" t="s">
        <v>754</v>
      </c>
      <c r="AJ146" t="s">
        <v>1</v>
      </c>
      <c r="AK146" t="s">
        <v>848</v>
      </c>
      <c r="AL146" t="s">
        <v>123</v>
      </c>
      <c r="AM146" t="s">
        <v>124</v>
      </c>
      <c r="AN146" t="s">
        <v>125</v>
      </c>
    </row>
    <row r="147" spans="1:40" x14ac:dyDescent="0.3">
      <c r="A147" t="s">
        <v>728</v>
      </c>
      <c r="B147" t="s">
        <v>1457</v>
      </c>
      <c r="C147" t="s">
        <v>729</v>
      </c>
      <c r="D147" t="s">
        <v>1458</v>
      </c>
      <c r="E147" t="s">
        <v>841</v>
      </c>
      <c r="F147" t="s">
        <v>733</v>
      </c>
      <c r="G147" t="s">
        <v>730</v>
      </c>
      <c r="H147" t="s">
        <v>1046</v>
      </c>
      <c r="I147" t="s">
        <v>12</v>
      </c>
      <c r="J147" t="s">
        <v>739</v>
      </c>
      <c r="K147" t="s">
        <v>731</v>
      </c>
      <c r="L147" t="s">
        <v>740</v>
      </c>
      <c r="M147" t="s">
        <v>101</v>
      </c>
      <c r="N147" t="s">
        <v>741</v>
      </c>
      <c r="O147" t="s">
        <v>102</v>
      </c>
      <c r="P147" t="s">
        <v>742</v>
      </c>
      <c r="Q147" t="s">
        <v>2</v>
      </c>
      <c r="R147" t="s">
        <v>743</v>
      </c>
      <c r="S147" t="s">
        <v>103</v>
      </c>
      <c r="T147" t="s">
        <v>732</v>
      </c>
      <c r="U147" t="s">
        <v>1904</v>
      </c>
      <c r="V147">
        <v>4500000</v>
      </c>
      <c r="W147">
        <v>0</v>
      </c>
      <c r="X147">
        <v>0</v>
      </c>
      <c r="Y147">
        <v>0</v>
      </c>
      <c r="Z147">
        <v>0</v>
      </c>
      <c r="AA147">
        <v>0</v>
      </c>
      <c r="AB147">
        <v>4500000</v>
      </c>
      <c r="AC147" t="s">
        <v>79</v>
      </c>
      <c r="AD147" t="s">
        <v>80</v>
      </c>
      <c r="AE147" t="s">
        <v>1905</v>
      </c>
      <c r="AF147" t="s">
        <v>1906</v>
      </c>
      <c r="AG147" t="s">
        <v>5326</v>
      </c>
      <c r="AH147" t="s">
        <v>847</v>
      </c>
      <c r="AI147" t="s">
        <v>754</v>
      </c>
      <c r="AJ147" t="s">
        <v>1</v>
      </c>
      <c r="AK147" t="s">
        <v>848</v>
      </c>
      <c r="AL147" t="s">
        <v>123</v>
      </c>
      <c r="AM147" t="s">
        <v>124</v>
      </c>
      <c r="AN147" t="s">
        <v>125</v>
      </c>
    </row>
    <row r="148" spans="1:40" x14ac:dyDescent="0.3">
      <c r="A148" t="s">
        <v>728</v>
      </c>
      <c r="B148" t="s">
        <v>1457</v>
      </c>
      <c r="C148" t="s">
        <v>729</v>
      </c>
      <c r="D148" t="s">
        <v>1458</v>
      </c>
      <c r="E148" t="s">
        <v>841</v>
      </c>
      <c r="F148" t="s">
        <v>733</v>
      </c>
      <c r="G148" t="s">
        <v>730</v>
      </c>
      <c r="H148" t="s">
        <v>1046</v>
      </c>
      <c r="I148" t="s">
        <v>12</v>
      </c>
      <c r="J148" t="s">
        <v>739</v>
      </c>
      <c r="K148" t="s">
        <v>731</v>
      </c>
      <c r="L148" t="s">
        <v>740</v>
      </c>
      <c r="M148" t="s">
        <v>101</v>
      </c>
      <c r="N148" t="s">
        <v>741</v>
      </c>
      <c r="O148" t="s">
        <v>102</v>
      </c>
      <c r="P148" t="s">
        <v>742</v>
      </c>
      <c r="Q148" t="s">
        <v>2</v>
      </c>
      <c r="R148" t="s">
        <v>743</v>
      </c>
      <c r="S148" t="s">
        <v>103</v>
      </c>
      <c r="T148" t="s">
        <v>732</v>
      </c>
      <c r="U148" t="s">
        <v>1907</v>
      </c>
      <c r="V148">
        <v>3000000</v>
      </c>
      <c r="W148">
        <v>0</v>
      </c>
      <c r="X148">
        <v>0</v>
      </c>
      <c r="Y148">
        <v>0</v>
      </c>
      <c r="Z148">
        <v>0</v>
      </c>
      <c r="AA148">
        <v>0</v>
      </c>
      <c r="AB148">
        <v>3000000</v>
      </c>
      <c r="AC148" t="s">
        <v>79</v>
      </c>
      <c r="AD148" t="s">
        <v>80</v>
      </c>
      <c r="AE148" t="s">
        <v>1908</v>
      </c>
      <c r="AF148" t="s">
        <v>1909</v>
      </c>
      <c r="AG148" t="s">
        <v>5338</v>
      </c>
      <c r="AH148" t="s">
        <v>847</v>
      </c>
      <c r="AI148" t="s">
        <v>754</v>
      </c>
      <c r="AJ148" t="s">
        <v>1</v>
      </c>
      <c r="AK148" t="s">
        <v>848</v>
      </c>
      <c r="AL148" t="s">
        <v>123</v>
      </c>
      <c r="AM148" t="s">
        <v>124</v>
      </c>
      <c r="AN148" t="s">
        <v>125</v>
      </c>
    </row>
    <row r="149" spans="1:40" x14ac:dyDescent="0.3">
      <c r="A149" t="s">
        <v>728</v>
      </c>
      <c r="B149" t="s">
        <v>1457</v>
      </c>
      <c r="C149" t="s">
        <v>729</v>
      </c>
      <c r="D149" t="s">
        <v>1458</v>
      </c>
      <c r="E149" t="s">
        <v>841</v>
      </c>
      <c r="F149" t="s">
        <v>733</v>
      </c>
      <c r="G149" t="s">
        <v>730</v>
      </c>
      <c r="H149" t="s">
        <v>1046</v>
      </c>
      <c r="I149" t="s">
        <v>12</v>
      </c>
      <c r="J149" t="s">
        <v>739</v>
      </c>
      <c r="K149" t="s">
        <v>731</v>
      </c>
      <c r="L149" t="s">
        <v>740</v>
      </c>
      <c r="M149" t="s">
        <v>101</v>
      </c>
      <c r="N149" t="s">
        <v>741</v>
      </c>
      <c r="O149" t="s">
        <v>102</v>
      </c>
      <c r="P149" t="s">
        <v>742</v>
      </c>
      <c r="Q149" t="s">
        <v>2</v>
      </c>
      <c r="R149" t="s">
        <v>743</v>
      </c>
      <c r="S149" t="s">
        <v>113</v>
      </c>
      <c r="T149" t="s">
        <v>734</v>
      </c>
      <c r="U149" t="s">
        <v>1910</v>
      </c>
      <c r="V149">
        <v>16000000</v>
      </c>
      <c r="W149">
        <v>0</v>
      </c>
      <c r="X149">
        <v>0</v>
      </c>
      <c r="Y149">
        <v>0</v>
      </c>
      <c r="Z149">
        <v>0</v>
      </c>
      <c r="AA149">
        <v>0</v>
      </c>
      <c r="AB149">
        <v>16000000</v>
      </c>
      <c r="AC149" t="s">
        <v>79</v>
      </c>
      <c r="AD149" t="s">
        <v>174</v>
      </c>
      <c r="AE149" t="s">
        <v>1911</v>
      </c>
      <c r="AF149" t="s">
        <v>1912</v>
      </c>
      <c r="AG149" t="s">
        <v>5339</v>
      </c>
      <c r="AH149" t="s">
        <v>847</v>
      </c>
      <c r="AI149" t="s">
        <v>754</v>
      </c>
      <c r="AJ149" t="s">
        <v>891</v>
      </c>
      <c r="AK149" t="s">
        <v>848</v>
      </c>
      <c r="AL149" t="s">
        <v>123</v>
      </c>
      <c r="AM149" t="s">
        <v>124</v>
      </c>
      <c r="AN149" t="s">
        <v>125</v>
      </c>
    </row>
    <row r="150" spans="1:40" x14ac:dyDescent="0.3">
      <c r="A150" t="s">
        <v>728</v>
      </c>
      <c r="B150" t="s">
        <v>1457</v>
      </c>
      <c r="C150" t="s">
        <v>729</v>
      </c>
      <c r="D150" t="s">
        <v>1458</v>
      </c>
      <c r="E150" t="s">
        <v>841</v>
      </c>
      <c r="F150" t="s">
        <v>733</v>
      </c>
      <c r="G150" t="s">
        <v>730</v>
      </c>
      <c r="H150" t="s">
        <v>1046</v>
      </c>
      <c r="I150" t="s">
        <v>12</v>
      </c>
      <c r="J150" t="s">
        <v>739</v>
      </c>
      <c r="K150" t="s">
        <v>731</v>
      </c>
      <c r="L150" t="s">
        <v>740</v>
      </c>
      <c r="M150" t="s">
        <v>101</v>
      </c>
      <c r="N150" t="s">
        <v>741</v>
      </c>
      <c r="O150" t="s">
        <v>102</v>
      </c>
      <c r="P150" t="s">
        <v>742</v>
      </c>
      <c r="Q150" t="s">
        <v>2</v>
      </c>
      <c r="R150" t="s">
        <v>743</v>
      </c>
      <c r="S150" t="s">
        <v>110</v>
      </c>
      <c r="T150" t="s">
        <v>735</v>
      </c>
      <c r="U150" t="s">
        <v>1913</v>
      </c>
      <c r="V150">
        <v>67448000</v>
      </c>
      <c r="W150">
        <v>0</v>
      </c>
      <c r="X150">
        <v>0</v>
      </c>
      <c r="Y150">
        <v>0</v>
      </c>
      <c r="Z150">
        <v>0</v>
      </c>
      <c r="AA150">
        <v>0</v>
      </c>
      <c r="AB150">
        <v>67448000</v>
      </c>
      <c r="AC150" t="s">
        <v>79</v>
      </c>
      <c r="AD150" t="s">
        <v>81</v>
      </c>
      <c r="AE150" t="s">
        <v>1914</v>
      </c>
      <c r="AF150" t="s">
        <v>1915</v>
      </c>
      <c r="AG150" t="s">
        <v>5340</v>
      </c>
      <c r="AH150" t="s">
        <v>847</v>
      </c>
      <c r="AI150" t="s">
        <v>754</v>
      </c>
      <c r="AJ150" t="s">
        <v>893</v>
      </c>
      <c r="AK150" t="s">
        <v>848</v>
      </c>
      <c r="AL150" t="s">
        <v>123</v>
      </c>
      <c r="AM150" t="s">
        <v>124</v>
      </c>
      <c r="AN150" t="s">
        <v>125</v>
      </c>
    </row>
    <row r="151" spans="1:40" x14ac:dyDescent="0.3">
      <c r="A151" t="s">
        <v>728</v>
      </c>
      <c r="B151" t="s">
        <v>1457</v>
      </c>
      <c r="C151" t="s">
        <v>729</v>
      </c>
      <c r="D151" t="s">
        <v>1458</v>
      </c>
      <c r="E151" t="s">
        <v>841</v>
      </c>
      <c r="F151" t="s">
        <v>733</v>
      </c>
      <c r="G151" t="s">
        <v>730</v>
      </c>
      <c r="H151" t="s">
        <v>1046</v>
      </c>
      <c r="I151" t="s">
        <v>12</v>
      </c>
      <c r="J151" t="s">
        <v>739</v>
      </c>
      <c r="K151" t="s">
        <v>731</v>
      </c>
      <c r="L151" t="s">
        <v>740</v>
      </c>
      <c r="M151" t="s">
        <v>101</v>
      </c>
      <c r="N151" t="s">
        <v>741</v>
      </c>
      <c r="O151" t="s">
        <v>102</v>
      </c>
      <c r="P151" t="s">
        <v>742</v>
      </c>
      <c r="Q151" t="s">
        <v>108</v>
      </c>
      <c r="R151" t="s">
        <v>745</v>
      </c>
      <c r="S151" t="s">
        <v>103</v>
      </c>
      <c r="T151" t="s">
        <v>732</v>
      </c>
      <c r="U151" t="s">
        <v>1916</v>
      </c>
      <c r="V151">
        <v>10500000</v>
      </c>
      <c r="W151">
        <v>0</v>
      </c>
      <c r="X151">
        <v>0</v>
      </c>
      <c r="Y151">
        <v>1056000</v>
      </c>
      <c r="Z151">
        <v>1056000</v>
      </c>
      <c r="AA151">
        <v>0.10057142857142858</v>
      </c>
      <c r="AB151">
        <v>9444000</v>
      </c>
      <c r="AC151" t="s">
        <v>82</v>
      </c>
      <c r="AD151" t="s">
        <v>83</v>
      </c>
      <c r="AE151" t="s">
        <v>1917</v>
      </c>
      <c r="AF151" t="s">
        <v>1918</v>
      </c>
      <c r="AG151" t="s">
        <v>5336</v>
      </c>
      <c r="AH151" t="s">
        <v>847</v>
      </c>
      <c r="AI151" t="s">
        <v>754</v>
      </c>
      <c r="AJ151" t="s">
        <v>1</v>
      </c>
      <c r="AK151" t="s">
        <v>848</v>
      </c>
      <c r="AL151" t="s">
        <v>123</v>
      </c>
      <c r="AM151" t="s">
        <v>124</v>
      </c>
      <c r="AN151" t="s">
        <v>125</v>
      </c>
    </row>
    <row r="152" spans="1:40" x14ac:dyDescent="0.3">
      <c r="A152" t="s">
        <v>728</v>
      </c>
      <c r="B152" t="s">
        <v>1457</v>
      </c>
      <c r="C152" t="s">
        <v>729</v>
      </c>
      <c r="D152" t="s">
        <v>1458</v>
      </c>
      <c r="E152" t="s">
        <v>841</v>
      </c>
      <c r="F152" t="s">
        <v>733</v>
      </c>
      <c r="G152" t="s">
        <v>730</v>
      </c>
      <c r="H152" t="s">
        <v>1046</v>
      </c>
      <c r="I152" t="s">
        <v>12</v>
      </c>
      <c r="J152" t="s">
        <v>739</v>
      </c>
      <c r="K152" t="s">
        <v>731</v>
      </c>
      <c r="L152" t="s">
        <v>740</v>
      </c>
      <c r="M152" t="s">
        <v>101</v>
      </c>
      <c r="N152" t="s">
        <v>741</v>
      </c>
      <c r="O152" t="s">
        <v>102</v>
      </c>
      <c r="P152" t="s">
        <v>742</v>
      </c>
      <c r="Q152" t="s">
        <v>108</v>
      </c>
      <c r="R152" t="s">
        <v>745</v>
      </c>
      <c r="S152" t="s">
        <v>103</v>
      </c>
      <c r="T152" t="s">
        <v>732</v>
      </c>
      <c r="U152" t="s">
        <v>1919</v>
      </c>
      <c r="V152">
        <v>2000000</v>
      </c>
      <c r="W152">
        <v>0</v>
      </c>
      <c r="X152">
        <v>0</v>
      </c>
      <c r="Y152">
        <v>0</v>
      </c>
      <c r="Z152">
        <v>0</v>
      </c>
      <c r="AA152">
        <v>0</v>
      </c>
      <c r="AB152">
        <v>2000000</v>
      </c>
      <c r="AC152" t="s">
        <v>82</v>
      </c>
      <c r="AD152" t="s">
        <v>83</v>
      </c>
      <c r="AE152" t="s">
        <v>1920</v>
      </c>
      <c r="AF152" t="s">
        <v>1921</v>
      </c>
      <c r="AG152" t="s">
        <v>5337</v>
      </c>
      <c r="AH152" t="s">
        <v>847</v>
      </c>
      <c r="AI152" t="s">
        <v>754</v>
      </c>
      <c r="AJ152" t="s">
        <v>1</v>
      </c>
      <c r="AK152" t="s">
        <v>848</v>
      </c>
      <c r="AL152" t="s">
        <v>123</v>
      </c>
      <c r="AM152" t="s">
        <v>124</v>
      </c>
      <c r="AN152" t="s">
        <v>125</v>
      </c>
    </row>
    <row r="153" spans="1:40" x14ac:dyDescent="0.3">
      <c r="A153" t="s">
        <v>728</v>
      </c>
      <c r="B153" t="s">
        <v>1457</v>
      </c>
      <c r="C153" t="s">
        <v>729</v>
      </c>
      <c r="D153" t="s">
        <v>1458</v>
      </c>
      <c r="E153" t="s">
        <v>841</v>
      </c>
      <c r="F153" t="s">
        <v>733</v>
      </c>
      <c r="G153" t="s">
        <v>730</v>
      </c>
      <c r="H153" t="s">
        <v>1046</v>
      </c>
      <c r="I153" t="s">
        <v>12</v>
      </c>
      <c r="J153" t="s">
        <v>739</v>
      </c>
      <c r="K153" t="s">
        <v>731</v>
      </c>
      <c r="L153" t="s">
        <v>740</v>
      </c>
      <c r="M153" t="s">
        <v>101</v>
      </c>
      <c r="N153" t="s">
        <v>741</v>
      </c>
      <c r="O153" t="s">
        <v>102</v>
      </c>
      <c r="P153" t="s">
        <v>742</v>
      </c>
      <c r="Q153" t="s">
        <v>108</v>
      </c>
      <c r="R153" t="s">
        <v>745</v>
      </c>
      <c r="S153" t="s">
        <v>103</v>
      </c>
      <c r="T153" t="s">
        <v>732</v>
      </c>
      <c r="U153" t="s">
        <v>1922</v>
      </c>
      <c r="V153">
        <v>3000000</v>
      </c>
      <c r="W153">
        <v>0</v>
      </c>
      <c r="X153">
        <v>0</v>
      </c>
      <c r="Y153">
        <v>0</v>
      </c>
      <c r="Z153">
        <v>0</v>
      </c>
      <c r="AA153">
        <v>0</v>
      </c>
      <c r="AB153">
        <v>3000000</v>
      </c>
      <c r="AC153" t="s">
        <v>82</v>
      </c>
      <c r="AD153" t="s">
        <v>83</v>
      </c>
      <c r="AE153" t="s">
        <v>1923</v>
      </c>
      <c r="AF153" t="s">
        <v>1924</v>
      </c>
      <c r="AG153" t="s">
        <v>5326</v>
      </c>
      <c r="AH153" t="s">
        <v>847</v>
      </c>
      <c r="AI153" t="s">
        <v>754</v>
      </c>
      <c r="AJ153" t="s">
        <v>1</v>
      </c>
      <c r="AK153" t="s">
        <v>848</v>
      </c>
      <c r="AL153" t="s">
        <v>123</v>
      </c>
      <c r="AM153" t="s">
        <v>124</v>
      </c>
      <c r="AN153" t="s">
        <v>125</v>
      </c>
    </row>
    <row r="154" spans="1:40" x14ac:dyDescent="0.3">
      <c r="A154" t="s">
        <v>728</v>
      </c>
      <c r="B154" t="s">
        <v>1457</v>
      </c>
      <c r="C154" t="s">
        <v>729</v>
      </c>
      <c r="D154" t="s">
        <v>1458</v>
      </c>
      <c r="E154" t="s">
        <v>841</v>
      </c>
      <c r="F154" t="s">
        <v>733</v>
      </c>
      <c r="G154" t="s">
        <v>730</v>
      </c>
      <c r="H154" t="s">
        <v>1046</v>
      </c>
      <c r="I154" t="s">
        <v>12</v>
      </c>
      <c r="J154" t="s">
        <v>739</v>
      </c>
      <c r="K154" t="s">
        <v>731</v>
      </c>
      <c r="L154" t="s">
        <v>740</v>
      </c>
      <c r="M154" t="s">
        <v>101</v>
      </c>
      <c r="N154" t="s">
        <v>741</v>
      </c>
      <c r="O154" t="s">
        <v>102</v>
      </c>
      <c r="P154" t="s">
        <v>742</v>
      </c>
      <c r="Q154" t="s">
        <v>108</v>
      </c>
      <c r="R154" t="s">
        <v>745</v>
      </c>
      <c r="S154" t="s">
        <v>103</v>
      </c>
      <c r="T154" t="s">
        <v>732</v>
      </c>
      <c r="U154" t="s">
        <v>1925</v>
      </c>
      <c r="V154">
        <v>2000000</v>
      </c>
      <c r="W154">
        <v>0</v>
      </c>
      <c r="X154">
        <v>0</v>
      </c>
      <c r="Y154">
        <v>0</v>
      </c>
      <c r="Z154">
        <v>0</v>
      </c>
      <c r="AA154">
        <v>0</v>
      </c>
      <c r="AB154">
        <v>2000000</v>
      </c>
      <c r="AC154" t="s">
        <v>82</v>
      </c>
      <c r="AD154" t="s">
        <v>83</v>
      </c>
      <c r="AE154" t="s">
        <v>1926</v>
      </c>
      <c r="AF154" t="s">
        <v>1927</v>
      </c>
      <c r="AG154" t="s">
        <v>5338</v>
      </c>
      <c r="AH154" t="s">
        <v>847</v>
      </c>
      <c r="AI154" t="s">
        <v>754</v>
      </c>
      <c r="AJ154" t="s">
        <v>1</v>
      </c>
      <c r="AK154" t="s">
        <v>848</v>
      </c>
      <c r="AL154" t="s">
        <v>123</v>
      </c>
      <c r="AM154" t="s">
        <v>124</v>
      </c>
      <c r="AN154" t="s">
        <v>125</v>
      </c>
    </row>
    <row r="155" spans="1:40" x14ac:dyDescent="0.3">
      <c r="A155" t="s">
        <v>728</v>
      </c>
      <c r="B155" t="s">
        <v>1457</v>
      </c>
      <c r="C155" t="s">
        <v>729</v>
      </c>
      <c r="D155" t="s">
        <v>1458</v>
      </c>
      <c r="E155" t="s">
        <v>841</v>
      </c>
      <c r="F155" t="s">
        <v>733</v>
      </c>
      <c r="G155" t="s">
        <v>730</v>
      </c>
      <c r="H155" t="s">
        <v>1046</v>
      </c>
      <c r="I155" t="s">
        <v>12</v>
      </c>
      <c r="J155" t="s">
        <v>739</v>
      </c>
      <c r="K155" t="s">
        <v>731</v>
      </c>
      <c r="L155" t="s">
        <v>740</v>
      </c>
      <c r="M155" t="s">
        <v>101</v>
      </c>
      <c r="N155" t="s">
        <v>741</v>
      </c>
      <c r="O155" t="s">
        <v>102</v>
      </c>
      <c r="P155" t="s">
        <v>742</v>
      </c>
      <c r="Q155" t="s">
        <v>108</v>
      </c>
      <c r="R155" t="s">
        <v>745</v>
      </c>
      <c r="S155" t="s">
        <v>113</v>
      </c>
      <c r="T155" t="s">
        <v>734</v>
      </c>
      <c r="U155" t="s">
        <v>1928</v>
      </c>
      <c r="V155">
        <v>5000000</v>
      </c>
      <c r="W155">
        <v>0</v>
      </c>
      <c r="X155">
        <v>0</v>
      </c>
      <c r="Y155">
        <v>0</v>
      </c>
      <c r="Z155">
        <v>0</v>
      </c>
      <c r="AA155">
        <v>0</v>
      </c>
      <c r="AB155">
        <v>5000000</v>
      </c>
      <c r="AC155" t="s">
        <v>82</v>
      </c>
      <c r="AD155" t="s">
        <v>175</v>
      </c>
      <c r="AE155" t="s">
        <v>1929</v>
      </c>
      <c r="AF155" t="s">
        <v>1930</v>
      </c>
      <c r="AG155" t="s">
        <v>5339</v>
      </c>
      <c r="AH155" t="s">
        <v>847</v>
      </c>
      <c r="AI155" t="s">
        <v>754</v>
      </c>
      <c r="AJ155" t="s">
        <v>891</v>
      </c>
      <c r="AK155" t="s">
        <v>848</v>
      </c>
      <c r="AL155" t="s">
        <v>123</v>
      </c>
      <c r="AM155" t="s">
        <v>124</v>
      </c>
      <c r="AN155" t="s">
        <v>125</v>
      </c>
    </row>
    <row r="156" spans="1:40" x14ac:dyDescent="0.3">
      <c r="A156" t="s">
        <v>728</v>
      </c>
      <c r="B156" t="s">
        <v>1457</v>
      </c>
      <c r="C156" t="s">
        <v>729</v>
      </c>
      <c r="D156" t="s">
        <v>1458</v>
      </c>
      <c r="E156" t="s">
        <v>841</v>
      </c>
      <c r="F156" t="s">
        <v>733</v>
      </c>
      <c r="G156" t="s">
        <v>730</v>
      </c>
      <c r="H156" t="s">
        <v>1046</v>
      </c>
      <c r="I156" t="s">
        <v>12</v>
      </c>
      <c r="J156" t="s">
        <v>739</v>
      </c>
      <c r="K156" t="s">
        <v>731</v>
      </c>
      <c r="L156" t="s">
        <v>740</v>
      </c>
      <c r="M156" t="s">
        <v>101</v>
      </c>
      <c r="N156" t="s">
        <v>741</v>
      </c>
      <c r="O156" t="s">
        <v>102</v>
      </c>
      <c r="P156" t="s">
        <v>742</v>
      </c>
      <c r="Q156" t="s">
        <v>108</v>
      </c>
      <c r="R156" t="s">
        <v>745</v>
      </c>
      <c r="S156" t="s">
        <v>110</v>
      </c>
      <c r="T156" t="s">
        <v>735</v>
      </c>
      <c r="U156" t="s">
        <v>1931</v>
      </c>
      <c r="V156">
        <v>32019000</v>
      </c>
      <c r="W156">
        <v>0</v>
      </c>
      <c r="X156">
        <v>0</v>
      </c>
      <c r="Y156">
        <v>6880000</v>
      </c>
      <c r="Z156">
        <v>6880000</v>
      </c>
      <c r="AA156">
        <v>0.21487241950092134</v>
      </c>
      <c r="AB156">
        <v>25139000</v>
      </c>
      <c r="AC156" t="s">
        <v>82</v>
      </c>
      <c r="AD156" t="s">
        <v>84</v>
      </c>
      <c r="AE156" t="s">
        <v>1932</v>
      </c>
      <c r="AF156" t="s">
        <v>1933</v>
      </c>
      <c r="AG156" t="s">
        <v>5341</v>
      </c>
      <c r="AH156" t="s">
        <v>847</v>
      </c>
      <c r="AI156" t="s">
        <v>754</v>
      </c>
      <c r="AJ156" t="s">
        <v>893</v>
      </c>
      <c r="AK156" t="s">
        <v>848</v>
      </c>
      <c r="AL156" t="s">
        <v>123</v>
      </c>
      <c r="AM156" t="s">
        <v>124</v>
      </c>
      <c r="AN156" t="s">
        <v>125</v>
      </c>
    </row>
    <row r="157" spans="1:40" x14ac:dyDescent="0.3">
      <c r="A157" t="s">
        <v>728</v>
      </c>
      <c r="B157" t="s">
        <v>1457</v>
      </c>
      <c r="C157" t="s">
        <v>729</v>
      </c>
      <c r="D157" t="s">
        <v>1458</v>
      </c>
      <c r="E157" t="s">
        <v>841</v>
      </c>
      <c r="F157" t="s">
        <v>733</v>
      </c>
      <c r="G157" t="s">
        <v>730</v>
      </c>
      <c r="H157" t="s">
        <v>1046</v>
      </c>
      <c r="I157" t="s">
        <v>12</v>
      </c>
      <c r="J157" t="s">
        <v>739</v>
      </c>
      <c r="K157" t="s">
        <v>731</v>
      </c>
      <c r="L157" t="s">
        <v>740</v>
      </c>
      <c r="M157" t="s">
        <v>101</v>
      </c>
      <c r="N157" t="s">
        <v>741</v>
      </c>
      <c r="O157" t="s">
        <v>117</v>
      </c>
      <c r="P157" t="s">
        <v>746</v>
      </c>
      <c r="Q157" t="s">
        <v>2</v>
      </c>
      <c r="R157" t="s">
        <v>1232</v>
      </c>
      <c r="S157" t="s">
        <v>103</v>
      </c>
      <c r="T157" t="s">
        <v>732</v>
      </c>
      <c r="U157" t="s">
        <v>1934</v>
      </c>
      <c r="V157">
        <v>7500000</v>
      </c>
      <c r="W157">
        <v>0</v>
      </c>
      <c r="X157">
        <v>0</v>
      </c>
      <c r="Y157">
        <v>770000</v>
      </c>
      <c r="Z157">
        <v>770000</v>
      </c>
      <c r="AA157">
        <v>0.10266666666666667</v>
      </c>
      <c r="AB157">
        <v>6730000</v>
      </c>
      <c r="AC157" t="s">
        <v>85</v>
      </c>
      <c r="AD157" t="s">
        <v>86</v>
      </c>
      <c r="AE157" t="s">
        <v>1935</v>
      </c>
      <c r="AF157" t="s">
        <v>1936</v>
      </c>
      <c r="AG157" t="s">
        <v>5336</v>
      </c>
      <c r="AH157" t="s">
        <v>847</v>
      </c>
      <c r="AI157" t="s">
        <v>754</v>
      </c>
      <c r="AJ157" t="s">
        <v>1</v>
      </c>
      <c r="AK157" t="s">
        <v>848</v>
      </c>
      <c r="AL157" t="s">
        <v>123</v>
      </c>
      <c r="AM157" t="s">
        <v>124</v>
      </c>
      <c r="AN157" t="s">
        <v>127</v>
      </c>
    </row>
    <row r="158" spans="1:40" x14ac:dyDescent="0.3">
      <c r="A158" t="s">
        <v>728</v>
      </c>
      <c r="B158" t="s">
        <v>1457</v>
      </c>
      <c r="C158" t="s">
        <v>729</v>
      </c>
      <c r="D158" t="s">
        <v>1458</v>
      </c>
      <c r="E158" t="s">
        <v>841</v>
      </c>
      <c r="F158" t="s">
        <v>733</v>
      </c>
      <c r="G158" t="s">
        <v>730</v>
      </c>
      <c r="H158" t="s">
        <v>1046</v>
      </c>
      <c r="I158" t="s">
        <v>12</v>
      </c>
      <c r="J158" t="s">
        <v>739</v>
      </c>
      <c r="K158" t="s">
        <v>731</v>
      </c>
      <c r="L158" t="s">
        <v>740</v>
      </c>
      <c r="M158" t="s">
        <v>101</v>
      </c>
      <c r="N158" t="s">
        <v>741</v>
      </c>
      <c r="O158" t="s">
        <v>117</v>
      </c>
      <c r="P158" t="s">
        <v>746</v>
      </c>
      <c r="Q158" t="s">
        <v>2</v>
      </c>
      <c r="R158" t="s">
        <v>1232</v>
      </c>
      <c r="S158" t="s">
        <v>103</v>
      </c>
      <c r="T158" t="s">
        <v>732</v>
      </c>
      <c r="U158" t="s">
        <v>1937</v>
      </c>
      <c r="V158">
        <v>1500000</v>
      </c>
      <c r="W158">
        <v>0</v>
      </c>
      <c r="X158">
        <v>0</v>
      </c>
      <c r="Y158">
        <v>0</v>
      </c>
      <c r="Z158">
        <v>0</v>
      </c>
      <c r="AA158">
        <v>0</v>
      </c>
      <c r="AB158">
        <v>1500000</v>
      </c>
      <c r="AC158" t="s">
        <v>85</v>
      </c>
      <c r="AD158" t="s">
        <v>86</v>
      </c>
      <c r="AE158" t="s">
        <v>1938</v>
      </c>
      <c r="AF158" t="s">
        <v>1939</v>
      </c>
      <c r="AG158" t="s">
        <v>5258</v>
      </c>
      <c r="AH158" t="s">
        <v>847</v>
      </c>
      <c r="AI158" t="s">
        <v>754</v>
      </c>
      <c r="AJ158" t="s">
        <v>1</v>
      </c>
      <c r="AK158" t="s">
        <v>848</v>
      </c>
      <c r="AL158" t="s">
        <v>123</v>
      </c>
      <c r="AM158" t="s">
        <v>124</v>
      </c>
      <c r="AN158" t="s">
        <v>127</v>
      </c>
    </row>
    <row r="159" spans="1:40" x14ac:dyDescent="0.3">
      <c r="A159" t="s">
        <v>728</v>
      </c>
      <c r="B159" t="s">
        <v>1457</v>
      </c>
      <c r="C159" t="s">
        <v>729</v>
      </c>
      <c r="D159" t="s">
        <v>1458</v>
      </c>
      <c r="E159" t="s">
        <v>841</v>
      </c>
      <c r="F159" t="s">
        <v>733</v>
      </c>
      <c r="G159" t="s">
        <v>730</v>
      </c>
      <c r="H159" t="s">
        <v>1046</v>
      </c>
      <c r="I159" t="s">
        <v>12</v>
      </c>
      <c r="J159" t="s">
        <v>739</v>
      </c>
      <c r="K159" t="s">
        <v>731</v>
      </c>
      <c r="L159" t="s">
        <v>740</v>
      </c>
      <c r="M159" t="s">
        <v>101</v>
      </c>
      <c r="N159" t="s">
        <v>741</v>
      </c>
      <c r="O159" t="s">
        <v>117</v>
      </c>
      <c r="P159" t="s">
        <v>746</v>
      </c>
      <c r="Q159" t="s">
        <v>2</v>
      </c>
      <c r="R159" t="s">
        <v>1232</v>
      </c>
      <c r="S159" t="s">
        <v>103</v>
      </c>
      <c r="T159" t="s">
        <v>732</v>
      </c>
      <c r="U159" t="s">
        <v>1940</v>
      </c>
      <c r="V159">
        <v>1000000</v>
      </c>
      <c r="W159">
        <v>0</v>
      </c>
      <c r="X159">
        <v>0</v>
      </c>
      <c r="Y159">
        <v>0</v>
      </c>
      <c r="Z159">
        <v>0</v>
      </c>
      <c r="AA159">
        <v>0</v>
      </c>
      <c r="AB159">
        <v>1000000</v>
      </c>
      <c r="AC159" t="s">
        <v>85</v>
      </c>
      <c r="AD159" t="s">
        <v>86</v>
      </c>
      <c r="AE159" t="s">
        <v>1941</v>
      </c>
      <c r="AF159" t="s">
        <v>1942</v>
      </c>
      <c r="AG159" t="s">
        <v>931</v>
      </c>
      <c r="AH159" t="s">
        <v>847</v>
      </c>
      <c r="AI159" t="s">
        <v>754</v>
      </c>
      <c r="AJ159" t="s">
        <v>1</v>
      </c>
      <c r="AK159" t="s">
        <v>848</v>
      </c>
      <c r="AL159" t="s">
        <v>123</v>
      </c>
      <c r="AM159" t="s">
        <v>124</v>
      </c>
      <c r="AN159" t="s">
        <v>127</v>
      </c>
    </row>
    <row r="160" spans="1:40" x14ac:dyDescent="0.3">
      <c r="A160" t="s">
        <v>728</v>
      </c>
      <c r="B160" t="s">
        <v>1457</v>
      </c>
      <c r="C160" t="s">
        <v>729</v>
      </c>
      <c r="D160" t="s">
        <v>1458</v>
      </c>
      <c r="E160" t="s">
        <v>841</v>
      </c>
      <c r="F160" t="s">
        <v>733</v>
      </c>
      <c r="G160" t="s">
        <v>730</v>
      </c>
      <c r="H160" t="s">
        <v>1046</v>
      </c>
      <c r="I160" t="s">
        <v>12</v>
      </c>
      <c r="J160" t="s">
        <v>739</v>
      </c>
      <c r="K160" t="s">
        <v>731</v>
      </c>
      <c r="L160" t="s">
        <v>740</v>
      </c>
      <c r="M160" t="s">
        <v>101</v>
      </c>
      <c r="N160" t="s">
        <v>741</v>
      </c>
      <c r="O160" t="s">
        <v>117</v>
      </c>
      <c r="P160" t="s">
        <v>746</v>
      </c>
      <c r="Q160" t="s">
        <v>2</v>
      </c>
      <c r="R160" t="s">
        <v>1232</v>
      </c>
      <c r="S160" t="s">
        <v>103</v>
      </c>
      <c r="T160" t="s">
        <v>732</v>
      </c>
      <c r="U160" t="s">
        <v>1943</v>
      </c>
      <c r="V160">
        <v>1050000</v>
      </c>
      <c r="W160">
        <v>0</v>
      </c>
      <c r="X160">
        <v>0</v>
      </c>
      <c r="Y160">
        <v>0</v>
      </c>
      <c r="Z160">
        <v>0</v>
      </c>
      <c r="AA160">
        <v>0</v>
      </c>
      <c r="AB160">
        <v>1050000</v>
      </c>
      <c r="AC160" t="s">
        <v>85</v>
      </c>
      <c r="AD160" t="s">
        <v>86</v>
      </c>
      <c r="AE160" t="s">
        <v>1944</v>
      </c>
      <c r="AF160" t="s">
        <v>1945</v>
      </c>
      <c r="AG160" t="s">
        <v>5342</v>
      </c>
      <c r="AH160" t="s">
        <v>847</v>
      </c>
      <c r="AI160" t="s">
        <v>754</v>
      </c>
      <c r="AJ160" t="s">
        <v>1</v>
      </c>
      <c r="AK160" t="s">
        <v>848</v>
      </c>
      <c r="AL160" t="s">
        <v>123</v>
      </c>
      <c r="AM160" t="s">
        <v>124</v>
      </c>
      <c r="AN160" t="s">
        <v>127</v>
      </c>
    </row>
    <row r="161" spans="1:40" x14ac:dyDescent="0.3">
      <c r="A161" t="s">
        <v>728</v>
      </c>
      <c r="B161" t="s">
        <v>1457</v>
      </c>
      <c r="C161" t="s">
        <v>729</v>
      </c>
      <c r="D161" t="s">
        <v>1458</v>
      </c>
      <c r="E161" t="s">
        <v>841</v>
      </c>
      <c r="F161" t="s">
        <v>733</v>
      </c>
      <c r="G161" t="s">
        <v>730</v>
      </c>
      <c r="H161" t="s">
        <v>1046</v>
      </c>
      <c r="I161" t="s">
        <v>12</v>
      </c>
      <c r="J161" t="s">
        <v>739</v>
      </c>
      <c r="K161" t="s">
        <v>731</v>
      </c>
      <c r="L161" t="s">
        <v>740</v>
      </c>
      <c r="M161" t="s">
        <v>101</v>
      </c>
      <c r="N161" t="s">
        <v>741</v>
      </c>
      <c r="O161" t="s">
        <v>117</v>
      </c>
      <c r="P161" t="s">
        <v>746</v>
      </c>
      <c r="Q161" t="s">
        <v>2</v>
      </c>
      <c r="R161" t="s">
        <v>1232</v>
      </c>
      <c r="S161" t="s">
        <v>110</v>
      </c>
      <c r="T161" t="s">
        <v>735</v>
      </c>
      <c r="U161" t="s">
        <v>1946</v>
      </c>
      <c r="V161">
        <v>24000000</v>
      </c>
      <c r="W161">
        <v>0</v>
      </c>
      <c r="X161">
        <v>0</v>
      </c>
      <c r="Y161">
        <v>8860000</v>
      </c>
      <c r="Z161">
        <v>8860000</v>
      </c>
      <c r="AA161">
        <v>0.36916666666666664</v>
      </c>
      <c r="AB161">
        <v>15140000</v>
      </c>
      <c r="AC161" t="s">
        <v>85</v>
      </c>
      <c r="AD161" t="s">
        <v>87</v>
      </c>
      <c r="AE161" t="s">
        <v>1947</v>
      </c>
      <c r="AF161" t="s">
        <v>1948</v>
      </c>
      <c r="AG161" t="s">
        <v>5343</v>
      </c>
      <c r="AH161" t="s">
        <v>847</v>
      </c>
      <c r="AI161" t="s">
        <v>754</v>
      </c>
      <c r="AJ161" t="s">
        <v>893</v>
      </c>
      <c r="AK161" t="s">
        <v>848</v>
      </c>
      <c r="AL161" t="s">
        <v>123</v>
      </c>
      <c r="AM161" t="s">
        <v>124</v>
      </c>
      <c r="AN161" t="s">
        <v>127</v>
      </c>
    </row>
    <row r="162" spans="1:40" x14ac:dyDescent="0.3">
      <c r="A162" t="s">
        <v>728</v>
      </c>
      <c r="B162" t="s">
        <v>1457</v>
      </c>
      <c r="C162" t="s">
        <v>729</v>
      </c>
      <c r="D162" t="s">
        <v>1458</v>
      </c>
      <c r="E162" t="s">
        <v>841</v>
      </c>
      <c r="F162" t="s">
        <v>733</v>
      </c>
      <c r="G162" t="s">
        <v>730</v>
      </c>
      <c r="H162" t="s">
        <v>1046</v>
      </c>
      <c r="I162" t="s">
        <v>12</v>
      </c>
      <c r="J162" t="s">
        <v>739</v>
      </c>
      <c r="K162" t="s">
        <v>731</v>
      </c>
      <c r="L162" t="s">
        <v>740</v>
      </c>
      <c r="M162" t="s">
        <v>101</v>
      </c>
      <c r="N162" t="s">
        <v>741</v>
      </c>
      <c r="O162" t="s">
        <v>117</v>
      </c>
      <c r="P162" t="s">
        <v>746</v>
      </c>
      <c r="Q162" t="s">
        <v>108</v>
      </c>
      <c r="R162" t="s">
        <v>1233</v>
      </c>
      <c r="S162" t="s">
        <v>103</v>
      </c>
      <c r="T162" t="s">
        <v>732</v>
      </c>
      <c r="U162" t="s">
        <v>1949</v>
      </c>
      <c r="V162">
        <v>7500000</v>
      </c>
      <c r="W162">
        <v>0</v>
      </c>
      <c r="X162">
        <v>0</v>
      </c>
      <c r="Y162">
        <v>0</v>
      </c>
      <c r="Z162">
        <v>0</v>
      </c>
      <c r="AA162">
        <v>0</v>
      </c>
      <c r="AB162">
        <v>7500000</v>
      </c>
      <c r="AC162" t="s">
        <v>1010</v>
      </c>
      <c r="AD162" t="s">
        <v>1317</v>
      </c>
      <c r="AE162" t="s">
        <v>1950</v>
      </c>
      <c r="AF162" t="s">
        <v>1951</v>
      </c>
      <c r="AG162" t="s">
        <v>5336</v>
      </c>
      <c r="AH162" t="s">
        <v>847</v>
      </c>
      <c r="AI162" t="s">
        <v>754</v>
      </c>
      <c r="AJ162" t="s">
        <v>1</v>
      </c>
      <c r="AK162" t="s">
        <v>848</v>
      </c>
      <c r="AL162" t="s">
        <v>123</v>
      </c>
      <c r="AM162" t="s">
        <v>124</v>
      </c>
      <c r="AN162" t="s">
        <v>127</v>
      </c>
    </row>
    <row r="163" spans="1:40" x14ac:dyDescent="0.3">
      <c r="A163" t="s">
        <v>728</v>
      </c>
      <c r="B163" t="s">
        <v>1457</v>
      </c>
      <c r="C163" t="s">
        <v>729</v>
      </c>
      <c r="D163" t="s">
        <v>1458</v>
      </c>
      <c r="E163" t="s">
        <v>841</v>
      </c>
      <c r="F163" t="s">
        <v>733</v>
      </c>
      <c r="G163" t="s">
        <v>730</v>
      </c>
      <c r="H163" t="s">
        <v>1046</v>
      </c>
      <c r="I163" t="s">
        <v>12</v>
      </c>
      <c r="J163" t="s">
        <v>739</v>
      </c>
      <c r="K163" t="s">
        <v>731</v>
      </c>
      <c r="L163" t="s">
        <v>740</v>
      </c>
      <c r="M163" t="s">
        <v>101</v>
      </c>
      <c r="N163" t="s">
        <v>741</v>
      </c>
      <c r="O163" t="s">
        <v>117</v>
      </c>
      <c r="P163" t="s">
        <v>746</v>
      </c>
      <c r="Q163" t="s">
        <v>108</v>
      </c>
      <c r="R163" t="s">
        <v>1233</v>
      </c>
      <c r="S163" t="s">
        <v>103</v>
      </c>
      <c r="T163" t="s">
        <v>732</v>
      </c>
      <c r="U163" t="s">
        <v>1952</v>
      </c>
      <c r="V163">
        <v>3000000</v>
      </c>
      <c r="W163">
        <v>0</v>
      </c>
      <c r="X163">
        <v>0</v>
      </c>
      <c r="Y163">
        <v>0</v>
      </c>
      <c r="Z163">
        <v>0</v>
      </c>
      <c r="AA163">
        <v>0</v>
      </c>
      <c r="AB163">
        <v>3000000</v>
      </c>
      <c r="AC163" t="s">
        <v>1010</v>
      </c>
      <c r="AD163" t="s">
        <v>1317</v>
      </c>
      <c r="AE163" t="s">
        <v>1953</v>
      </c>
      <c r="AF163" t="s">
        <v>1954</v>
      </c>
      <c r="AG163" t="s">
        <v>5258</v>
      </c>
      <c r="AH163" t="s">
        <v>847</v>
      </c>
      <c r="AI163" t="s">
        <v>754</v>
      </c>
      <c r="AJ163" t="s">
        <v>1</v>
      </c>
      <c r="AK163" t="s">
        <v>848</v>
      </c>
      <c r="AL163" t="s">
        <v>123</v>
      </c>
      <c r="AM163" t="s">
        <v>124</v>
      </c>
      <c r="AN163" t="s">
        <v>127</v>
      </c>
    </row>
    <row r="164" spans="1:40" x14ac:dyDescent="0.3">
      <c r="A164" t="s">
        <v>728</v>
      </c>
      <c r="B164" t="s">
        <v>1457</v>
      </c>
      <c r="C164" t="s">
        <v>729</v>
      </c>
      <c r="D164" t="s">
        <v>1458</v>
      </c>
      <c r="E164" t="s">
        <v>841</v>
      </c>
      <c r="F164" t="s">
        <v>733</v>
      </c>
      <c r="G164" t="s">
        <v>730</v>
      </c>
      <c r="H164" t="s">
        <v>1046</v>
      </c>
      <c r="I164" t="s">
        <v>12</v>
      </c>
      <c r="J164" t="s">
        <v>739</v>
      </c>
      <c r="K164" t="s">
        <v>731</v>
      </c>
      <c r="L164" t="s">
        <v>740</v>
      </c>
      <c r="M164" t="s">
        <v>101</v>
      </c>
      <c r="N164" t="s">
        <v>741</v>
      </c>
      <c r="O164" t="s">
        <v>117</v>
      </c>
      <c r="P164" t="s">
        <v>746</v>
      </c>
      <c r="Q164" t="s">
        <v>108</v>
      </c>
      <c r="R164" t="s">
        <v>1233</v>
      </c>
      <c r="S164" t="s">
        <v>103</v>
      </c>
      <c r="T164" t="s">
        <v>732</v>
      </c>
      <c r="U164" t="s">
        <v>1955</v>
      </c>
      <c r="V164">
        <v>2000000</v>
      </c>
      <c r="W164">
        <v>0</v>
      </c>
      <c r="X164">
        <v>0</v>
      </c>
      <c r="Y164">
        <v>0</v>
      </c>
      <c r="Z164">
        <v>0</v>
      </c>
      <c r="AA164">
        <v>0</v>
      </c>
      <c r="AB164">
        <v>2000000</v>
      </c>
      <c r="AC164" t="s">
        <v>1010</v>
      </c>
      <c r="AD164" t="s">
        <v>1317</v>
      </c>
      <c r="AE164" t="s">
        <v>1956</v>
      </c>
      <c r="AF164" t="s">
        <v>1057</v>
      </c>
      <c r="AG164" t="s">
        <v>931</v>
      </c>
      <c r="AH164" t="s">
        <v>847</v>
      </c>
      <c r="AI164" t="s">
        <v>754</v>
      </c>
      <c r="AJ164" t="s">
        <v>1</v>
      </c>
      <c r="AK164" t="s">
        <v>848</v>
      </c>
      <c r="AL164" t="s">
        <v>123</v>
      </c>
      <c r="AM164" t="s">
        <v>124</v>
      </c>
      <c r="AN164" t="s">
        <v>127</v>
      </c>
    </row>
    <row r="165" spans="1:40" x14ac:dyDescent="0.3">
      <c r="A165" t="s">
        <v>728</v>
      </c>
      <c r="B165" t="s">
        <v>1457</v>
      </c>
      <c r="C165" t="s">
        <v>729</v>
      </c>
      <c r="D165" t="s">
        <v>1458</v>
      </c>
      <c r="E165" t="s">
        <v>841</v>
      </c>
      <c r="F165" t="s">
        <v>733</v>
      </c>
      <c r="G165" t="s">
        <v>730</v>
      </c>
      <c r="H165" t="s">
        <v>1046</v>
      </c>
      <c r="I165" t="s">
        <v>12</v>
      </c>
      <c r="J165" t="s">
        <v>739</v>
      </c>
      <c r="K165" t="s">
        <v>731</v>
      </c>
      <c r="L165" t="s">
        <v>740</v>
      </c>
      <c r="M165" t="s">
        <v>101</v>
      </c>
      <c r="N165" t="s">
        <v>741</v>
      </c>
      <c r="O165" t="s">
        <v>117</v>
      </c>
      <c r="P165" t="s">
        <v>746</v>
      </c>
      <c r="Q165" t="s">
        <v>108</v>
      </c>
      <c r="R165" t="s">
        <v>1233</v>
      </c>
      <c r="S165" t="s">
        <v>103</v>
      </c>
      <c r="T165" t="s">
        <v>732</v>
      </c>
      <c r="U165" t="s">
        <v>1957</v>
      </c>
      <c r="V165">
        <v>1000000</v>
      </c>
      <c r="W165">
        <v>0</v>
      </c>
      <c r="X165">
        <v>0</v>
      </c>
      <c r="Y165">
        <v>0</v>
      </c>
      <c r="Z165">
        <v>0</v>
      </c>
      <c r="AA165">
        <v>0</v>
      </c>
      <c r="AB165">
        <v>1000000</v>
      </c>
      <c r="AC165" t="s">
        <v>1010</v>
      </c>
      <c r="AD165" t="s">
        <v>1317</v>
      </c>
      <c r="AE165" t="s">
        <v>1958</v>
      </c>
      <c r="AF165" t="s">
        <v>1959</v>
      </c>
      <c r="AG165" t="s">
        <v>5344</v>
      </c>
      <c r="AH165" t="s">
        <v>847</v>
      </c>
      <c r="AI165" t="s">
        <v>754</v>
      </c>
      <c r="AJ165" t="s">
        <v>1</v>
      </c>
      <c r="AK165" t="s">
        <v>848</v>
      </c>
      <c r="AL165" t="s">
        <v>123</v>
      </c>
      <c r="AM165" t="s">
        <v>124</v>
      </c>
      <c r="AN165" t="s">
        <v>127</v>
      </c>
    </row>
    <row r="166" spans="1:40" x14ac:dyDescent="0.3">
      <c r="A166" t="s">
        <v>728</v>
      </c>
      <c r="B166" t="s">
        <v>1457</v>
      </c>
      <c r="C166" t="s">
        <v>729</v>
      </c>
      <c r="D166" t="s">
        <v>1458</v>
      </c>
      <c r="E166" t="s">
        <v>841</v>
      </c>
      <c r="F166" t="s">
        <v>733</v>
      </c>
      <c r="G166" t="s">
        <v>730</v>
      </c>
      <c r="H166" t="s">
        <v>1046</v>
      </c>
      <c r="I166" t="s">
        <v>12</v>
      </c>
      <c r="J166" t="s">
        <v>739</v>
      </c>
      <c r="K166" t="s">
        <v>731</v>
      </c>
      <c r="L166" t="s">
        <v>740</v>
      </c>
      <c r="M166" t="s">
        <v>101</v>
      </c>
      <c r="N166" t="s">
        <v>741</v>
      </c>
      <c r="O166" t="s">
        <v>117</v>
      </c>
      <c r="P166" t="s">
        <v>746</v>
      </c>
      <c r="Q166" t="s">
        <v>108</v>
      </c>
      <c r="R166" t="s">
        <v>1233</v>
      </c>
      <c r="S166" t="s">
        <v>113</v>
      </c>
      <c r="T166" t="s">
        <v>734</v>
      </c>
      <c r="U166" t="s">
        <v>1960</v>
      </c>
      <c r="V166">
        <v>4000000</v>
      </c>
      <c r="W166">
        <v>0</v>
      </c>
      <c r="X166">
        <v>0</v>
      </c>
      <c r="Y166">
        <v>0</v>
      </c>
      <c r="Z166">
        <v>0</v>
      </c>
      <c r="AA166">
        <v>0</v>
      </c>
      <c r="AB166">
        <v>4000000</v>
      </c>
      <c r="AC166" t="s">
        <v>1010</v>
      </c>
      <c r="AD166" t="s">
        <v>1318</v>
      </c>
      <c r="AE166" t="s">
        <v>1961</v>
      </c>
      <c r="AF166" t="s">
        <v>1079</v>
      </c>
      <c r="AG166" t="s">
        <v>5339</v>
      </c>
      <c r="AH166" t="s">
        <v>847</v>
      </c>
      <c r="AI166" t="s">
        <v>754</v>
      </c>
      <c r="AJ166" t="s">
        <v>891</v>
      </c>
      <c r="AK166" t="s">
        <v>848</v>
      </c>
      <c r="AL166" t="s">
        <v>123</v>
      </c>
      <c r="AM166" t="s">
        <v>124</v>
      </c>
      <c r="AN166" t="s">
        <v>127</v>
      </c>
    </row>
    <row r="167" spans="1:40" x14ac:dyDescent="0.3">
      <c r="A167" t="s">
        <v>728</v>
      </c>
      <c r="B167" t="s">
        <v>1457</v>
      </c>
      <c r="C167" t="s">
        <v>729</v>
      </c>
      <c r="D167" t="s">
        <v>1458</v>
      </c>
      <c r="E167" t="s">
        <v>841</v>
      </c>
      <c r="F167" t="s">
        <v>733</v>
      </c>
      <c r="G167" t="s">
        <v>730</v>
      </c>
      <c r="H167" t="s">
        <v>1046</v>
      </c>
      <c r="I167" t="s">
        <v>12</v>
      </c>
      <c r="J167" t="s">
        <v>739</v>
      </c>
      <c r="K167" t="s">
        <v>731</v>
      </c>
      <c r="L167" t="s">
        <v>740</v>
      </c>
      <c r="M167" t="s">
        <v>101</v>
      </c>
      <c r="N167" t="s">
        <v>741</v>
      </c>
      <c r="O167" t="s">
        <v>117</v>
      </c>
      <c r="P167" t="s">
        <v>746</v>
      </c>
      <c r="Q167" t="s">
        <v>108</v>
      </c>
      <c r="R167" t="s">
        <v>1233</v>
      </c>
      <c r="S167" t="s">
        <v>110</v>
      </c>
      <c r="T167" t="s">
        <v>735</v>
      </c>
      <c r="U167" t="s">
        <v>1962</v>
      </c>
      <c r="V167">
        <v>66252000</v>
      </c>
      <c r="W167">
        <v>0</v>
      </c>
      <c r="X167">
        <v>0</v>
      </c>
      <c r="Y167">
        <v>0</v>
      </c>
      <c r="Z167">
        <v>0</v>
      </c>
      <c r="AA167">
        <v>0</v>
      </c>
      <c r="AB167">
        <v>66252000</v>
      </c>
      <c r="AC167" t="s">
        <v>1010</v>
      </c>
      <c r="AD167" t="s">
        <v>1011</v>
      </c>
      <c r="AE167" t="s">
        <v>1963</v>
      </c>
      <c r="AF167" t="s">
        <v>1152</v>
      </c>
      <c r="AG167" t="s">
        <v>5345</v>
      </c>
      <c r="AH167" t="s">
        <v>847</v>
      </c>
      <c r="AI167" t="s">
        <v>754</v>
      </c>
      <c r="AJ167" t="s">
        <v>893</v>
      </c>
      <c r="AK167" t="s">
        <v>848</v>
      </c>
      <c r="AL167" t="s">
        <v>123</v>
      </c>
      <c r="AM167" t="s">
        <v>124</v>
      </c>
      <c r="AN167" t="s">
        <v>127</v>
      </c>
    </row>
    <row r="168" spans="1:40" x14ac:dyDescent="0.3">
      <c r="A168" t="s">
        <v>728</v>
      </c>
      <c r="B168" t="s">
        <v>1457</v>
      </c>
      <c r="C168" t="s">
        <v>729</v>
      </c>
      <c r="D168" t="s">
        <v>1458</v>
      </c>
      <c r="E168" t="s">
        <v>841</v>
      </c>
      <c r="F168" t="s">
        <v>733</v>
      </c>
      <c r="G168" t="s">
        <v>730</v>
      </c>
      <c r="H168" t="s">
        <v>1046</v>
      </c>
      <c r="I168" t="s">
        <v>12</v>
      </c>
      <c r="J168" t="s">
        <v>739</v>
      </c>
      <c r="K168" t="s">
        <v>731</v>
      </c>
      <c r="L168" t="s">
        <v>740</v>
      </c>
      <c r="M168" t="s">
        <v>101</v>
      </c>
      <c r="N168" t="s">
        <v>741</v>
      </c>
      <c r="O168" t="s">
        <v>119</v>
      </c>
      <c r="P168" t="s">
        <v>747</v>
      </c>
      <c r="Q168" t="s">
        <v>2</v>
      </c>
      <c r="R168" t="s">
        <v>1234</v>
      </c>
      <c r="S168" t="s">
        <v>103</v>
      </c>
      <c r="T168" t="s">
        <v>732</v>
      </c>
      <c r="U168" t="s">
        <v>1964</v>
      </c>
      <c r="V168">
        <v>15000000</v>
      </c>
      <c r="W168">
        <v>0</v>
      </c>
      <c r="X168">
        <v>0</v>
      </c>
      <c r="Y168">
        <v>4940000</v>
      </c>
      <c r="Z168">
        <v>4940000</v>
      </c>
      <c r="AA168">
        <v>0.32933333333333331</v>
      </c>
      <c r="AB168">
        <v>10060000</v>
      </c>
      <c r="AC168" t="s">
        <v>88</v>
      </c>
      <c r="AD168" t="s">
        <v>89</v>
      </c>
      <c r="AE168" t="s">
        <v>1965</v>
      </c>
      <c r="AF168" t="s">
        <v>1080</v>
      </c>
      <c r="AG168" t="s">
        <v>5336</v>
      </c>
      <c r="AH168" t="s">
        <v>847</v>
      </c>
      <c r="AI168" t="s">
        <v>754</v>
      </c>
      <c r="AJ168" t="s">
        <v>1</v>
      </c>
      <c r="AK168" t="s">
        <v>848</v>
      </c>
      <c r="AL168" t="s">
        <v>123</v>
      </c>
      <c r="AM168" t="s">
        <v>128</v>
      </c>
      <c r="AN168" t="s">
        <v>129</v>
      </c>
    </row>
    <row r="169" spans="1:40" x14ac:dyDescent="0.3">
      <c r="A169" t="s">
        <v>728</v>
      </c>
      <c r="B169" t="s">
        <v>1457</v>
      </c>
      <c r="C169" t="s">
        <v>729</v>
      </c>
      <c r="D169" t="s">
        <v>1458</v>
      </c>
      <c r="E169" t="s">
        <v>841</v>
      </c>
      <c r="F169" t="s">
        <v>733</v>
      </c>
      <c r="G169" t="s">
        <v>730</v>
      </c>
      <c r="H169" t="s">
        <v>1046</v>
      </c>
      <c r="I169" t="s">
        <v>12</v>
      </c>
      <c r="J169" t="s">
        <v>739</v>
      </c>
      <c r="K169" t="s">
        <v>731</v>
      </c>
      <c r="L169" t="s">
        <v>740</v>
      </c>
      <c r="M169" t="s">
        <v>101</v>
      </c>
      <c r="N169" t="s">
        <v>741</v>
      </c>
      <c r="O169" t="s">
        <v>119</v>
      </c>
      <c r="P169" t="s">
        <v>747</v>
      </c>
      <c r="Q169" t="s">
        <v>2</v>
      </c>
      <c r="R169" t="s">
        <v>1234</v>
      </c>
      <c r="S169" t="s">
        <v>103</v>
      </c>
      <c r="T169" t="s">
        <v>732</v>
      </c>
      <c r="U169" t="s">
        <v>1966</v>
      </c>
      <c r="V169">
        <v>8000000</v>
      </c>
      <c r="W169">
        <v>0</v>
      </c>
      <c r="X169">
        <v>0</v>
      </c>
      <c r="Y169">
        <v>1499200</v>
      </c>
      <c r="Z169">
        <v>1499200</v>
      </c>
      <c r="AA169">
        <v>0.18740000000000001</v>
      </c>
      <c r="AB169">
        <v>6500800</v>
      </c>
      <c r="AC169" t="s">
        <v>88</v>
      </c>
      <c r="AD169" t="s">
        <v>89</v>
      </c>
      <c r="AE169" t="s">
        <v>1967</v>
      </c>
      <c r="AF169" t="s">
        <v>1081</v>
      </c>
      <c r="AG169" t="s">
        <v>5337</v>
      </c>
      <c r="AH169" t="s">
        <v>847</v>
      </c>
      <c r="AI169" t="s">
        <v>754</v>
      </c>
      <c r="AJ169" t="s">
        <v>1</v>
      </c>
      <c r="AK169" t="s">
        <v>848</v>
      </c>
      <c r="AL169" t="s">
        <v>123</v>
      </c>
      <c r="AM169" t="s">
        <v>128</v>
      </c>
      <c r="AN169" t="s">
        <v>129</v>
      </c>
    </row>
    <row r="170" spans="1:40" x14ac:dyDescent="0.3">
      <c r="A170" t="s">
        <v>728</v>
      </c>
      <c r="B170" t="s">
        <v>1457</v>
      </c>
      <c r="C170" t="s">
        <v>729</v>
      </c>
      <c r="D170" t="s">
        <v>1458</v>
      </c>
      <c r="E170" t="s">
        <v>841</v>
      </c>
      <c r="F170" t="s">
        <v>733</v>
      </c>
      <c r="G170" t="s">
        <v>730</v>
      </c>
      <c r="H170" t="s">
        <v>1046</v>
      </c>
      <c r="I170" t="s">
        <v>12</v>
      </c>
      <c r="J170" t="s">
        <v>739</v>
      </c>
      <c r="K170" t="s">
        <v>731</v>
      </c>
      <c r="L170" t="s">
        <v>740</v>
      </c>
      <c r="M170" t="s">
        <v>101</v>
      </c>
      <c r="N170" t="s">
        <v>741</v>
      </c>
      <c r="O170" t="s">
        <v>119</v>
      </c>
      <c r="P170" t="s">
        <v>747</v>
      </c>
      <c r="Q170" t="s">
        <v>2</v>
      </c>
      <c r="R170" t="s">
        <v>1234</v>
      </c>
      <c r="S170" t="s">
        <v>103</v>
      </c>
      <c r="T170" t="s">
        <v>732</v>
      </c>
      <c r="U170" t="s">
        <v>1968</v>
      </c>
      <c r="V170">
        <v>12000000</v>
      </c>
      <c r="W170">
        <v>0</v>
      </c>
      <c r="X170">
        <v>0</v>
      </c>
      <c r="Y170">
        <v>1480000</v>
      </c>
      <c r="Z170">
        <v>1480000</v>
      </c>
      <c r="AA170">
        <v>0.12333333333333334</v>
      </c>
      <c r="AB170">
        <v>10520000</v>
      </c>
      <c r="AC170" t="s">
        <v>88</v>
      </c>
      <c r="AD170" t="s">
        <v>89</v>
      </c>
      <c r="AE170" t="s">
        <v>1969</v>
      </c>
      <c r="AF170" t="s">
        <v>1059</v>
      </c>
      <c r="AG170" t="s">
        <v>5326</v>
      </c>
      <c r="AH170" t="s">
        <v>847</v>
      </c>
      <c r="AI170" t="s">
        <v>754</v>
      </c>
      <c r="AJ170" t="s">
        <v>1</v>
      </c>
      <c r="AK170" t="s">
        <v>848</v>
      </c>
      <c r="AL170" t="s">
        <v>123</v>
      </c>
      <c r="AM170" t="s">
        <v>128</v>
      </c>
      <c r="AN170" t="s">
        <v>129</v>
      </c>
    </row>
    <row r="171" spans="1:40" x14ac:dyDescent="0.3">
      <c r="A171" t="s">
        <v>728</v>
      </c>
      <c r="B171" t="s">
        <v>1457</v>
      </c>
      <c r="C171" t="s">
        <v>729</v>
      </c>
      <c r="D171" t="s">
        <v>1458</v>
      </c>
      <c r="E171" t="s">
        <v>841</v>
      </c>
      <c r="F171" t="s">
        <v>733</v>
      </c>
      <c r="G171" t="s">
        <v>730</v>
      </c>
      <c r="H171" t="s">
        <v>1046</v>
      </c>
      <c r="I171" t="s">
        <v>12</v>
      </c>
      <c r="J171" t="s">
        <v>739</v>
      </c>
      <c r="K171" t="s">
        <v>731</v>
      </c>
      <c r="L171" t="s">
        <v>740</v>
      </c>
      <c r="M171" t="s">
        <v>101</v>
      </c>
      <c r="N171" t="s">
        <v>741</v>
      </c>
      <c r="O171" t="s">
        <v>119</v>
      </c>
      <c r="P171" t="s">
        <v>747</v>
      </c>
      <c r="Q171" t="s">
        <v>2</v>
      </c>
      <c r="R171" t="s">
        <v>1234</v>
      </c>
      <c r="S171" t="s">
        <v>103</v>
      </c>
      <c r="T171" t="s">
        <v>732</v>
      </c>
      <c r="U171" t="s">
        <v>1970</v>
      </c>
      <c r="V171">
        <v>8000000</v>
      </c>
      <c r="W171">
        <v>0</v>
      </c>
      <c r="X171">
        <v>0</v>
      </c>
      <c r="Y171">
        <v>999500</v>
      </c>
      <c r="Z171">
        <v>999500</v>
      </c>
      <c r="AA171">
        <v>0.12493750000000001</v>
      </c>
      <c r="AB171">
        <v>7000500</v>
      </c>
      <c r="AC171" t="s">
        <v>88</v>
      </c>
      <c r="AD171" t="s">
        <v>89</v>
      </c>
      <c r="AE171" t="s">
        <v>1971</v>
      </c>
      <c r="AF171" t="s">
        <v>1972</v>
      </c>
      <c r="AG171" t="s">
        <v>5338</v>
      </c>
      <c r="AH171" t="s">
        <v>847</v>
      </c>
      <c r="AI171" t="s">
        <v>754</v>
      </c>
      <c r="AJ171" t="s">
        <v>1</v>
      </c>
      <c r="AK171" t="s">
        <v>848</v>
      </c>
      <c r="AL171" t="s">
        <v>123</v>
      </c>
      <c r="AM171" t="s">
        <v>128</v>
      </c>
      <c r="AN171" t="s">
        <v>129</v>
      </c>
    </row>
    <row r="172" spans="1:40" x14ac:dyDescent="0.3">
      <c r="A172" t="s">
        <v>728</v>
      </c>
      <c r="B172" t="s">
        <v>1457</v>
      </c>
      <c r="C172" t="s">
        <v>729</v>
      </c>
      <c r="D172" t="s">
        <v>1458</v>
      </c>
      <c r="E172" t="s">
        <v>841</v>
      </c>
      <c r="F172" t="s">
        <v>733</v>
      </c>
      <c r="G172" t="s">
        <v>730</v>
      </c>
      <c r="H172" t="s">
        <v>1046</v>
      </c>
      <c r="I172" t="s">
        <v>12</v>
      </c>
      <c r="J172" t="s">
        <v>739</v>
      </c>
      <c r="K172" t="s">
        <v>731</v>
      </c>
      <c r="L172" t="s">
        <v>740</v>
      </c>
      <c r="M172" t="s">
        <v>101</v>
      </c>
      <c r="N172" t="s">
        <v>741</v>
      </c>
      <c r="O172" t="s">
        <v>119</v>
      </c>
      <c r="P172" t="s">
        <v>747</v>
      </c>
      <c r="Q172" t="s">
        <v>2</v>
      </c>
      <c r="R172" t="s">
        <v>1234</v>
      </c>
      <c r="S172" t="s">
        <v>103</v>
      </c>
      <c r="T172" t="s">
        <v>732</v>
      </c>
      <c r="U172" t="s">
        <v>1973</v>
      </c>
      <c r="V172">
        <v>31000000</v>
      </c>
      <c r="W172">
        <v>31000000</v>
      </c>
      <c r="X172">
        <v>0</v>
      </c>
      <c r="Y172">
        <v>0</v>
      </c>
      <c r="Z172">
        <v>0</v>
      </c>
      <c r="AA172">
        <v>0</v>
      </c>
      <c r="AB172">
        <v>0</v>
      </c>
      <c r="AC172" t="s">
        <v>88</v>
      </c>
      <c r="AD172" t="s">
        <v>89</v>
      </c>
      <c r="AE172" t="s">
        <v>1974</v>
      </c>
      <c r="AF172" t="s">
        <v>1082</v>
      </c>
      <c r="AG172" t="s">
        <v>5346</v>
      </c>
      <c r="AH172" t="s">
        <v>847</v>
      </c>
      <c r="AI172" t="s">
        <v>754</v>
      </c>
      <c r="AJ172" t="s">
        <v>1</v>
      </c>
      <c r="AK172" t="s">
        <v>848</v>
      </c>
      <c r="AL172" t="s">
        <v>123</v>
      </c>
      <c r="AM172" t="s">
        <v>128</v>
      </c>
      <c r="AN172" t="s">
        <v>129</v>
      </c>
    </row>
    <row r="173" spans="1:40" x14ac:dyDescent="0.3">
      <c r="A173" t="s">
        <v>728</v>
      </c>
      <c r="B173" t="s">
        <v>1457</v>
      </c>
      <c r="C173" t="s">
        <v>729</v>
      </c>
      <c r="D173" t="s">
        <v>1458</v>
      </c>
      <c r="E173" t="s">
        <v>841</v>
      </c>
      <c r="F173" t="s">
        <v>733</v>
      </c>
      <c r="G173" t="s">
        <v>730</v>
      </c>
      <c r="H173" t="s">
        <v>1046</v>
      </c>
      <c r="I173" t="s">
        <v>12</v>
      </c>
      <c r="J173" t="s">
        <v>739</v>
      </c>
      <c r="K173" t="s">
        <v>731</v>
      </c>
      <c r="L173" t="s">
        <v>740</v>
      </c>
      <c r="M173" t="s">
        <v>101</v>
      </c>
      <c r="N173" t="s">
        <v>741</v>
      </c>
      <c r="O173" t="s">
        <v>119</v>
      </c>
      <c r="P173" t="s">
        <v>747</v>
      </c>
      <c r="Q173" t="s">
        <v>2</v>
      </c>
      <c r="R173" t="s">
        <v>1234</v>
      </c>
      <c r="S173" t="s">
        <v>113</v>
      </c>
      <c r="T173" t="s">
        <v>734</v>
      </c>
      <c r="U173" t="s">
        <v>1975</v>
      </c>
      <c r="V173">
        <v>25200000</v>
      </c>
      <c r="W173">
        <v>0</v>
      </c>
      <c r="X173">
        <v>0</v>
      </c>
      <c r="Y173">
        <v>0</v>
      </c>
      <c r="Z173">
        <v>0</v>
      </c>
      <c r="AA173">
        <v>0</v>
      </c>
      <c r="AB173">
        <v>25200000</v>
      </c>
      <c r="AC173" t="s">
        <v>88</v>
      </c>
      <c r="AD173" t="s">
        <v>90</v>
      </c>
      <c r="AE173" t="s">
        <v>1976</v>
      </c>
      <c r="AF173" t="s">
        <v>1153</v>
      </c>
      <c r="AG173" t="s">
        <v>5339</v>
      </c>
      <c r="AH173" t="s">
        <v>847</v>
      </c>
      <c r="AI173" t="s">
        <v>754</v>
      </c>
      <c r="AJ173" t="s">
        <v>891</v>
      </c>
      <c r="AK173" t="s">
        <v>848</v>
      </c>
      <c r="AL173" t="s">
        <v>123</v>
      </c>
      <c r="AM173" t="s">
        <v>128</v>
      </c>
      <c r="AN173" t="s">
        <v>129</v>
      </c>
    </row>
    <row r="174" spans="1:40" x14ac:dyDescent="0.3">
      <c r="A174" t="s">
        <v>728</v>
      </c>
      <c r="B174" t="s">
        <v>1457</v>
      </c>
      <c r="C174" t="s">
        <v>729</v>
      </c>
      <c r="D174" t="s">
        <v>1458</v>
      </c>
      <c r="E174" t="s">
        <v>841</v>
      </c>
      <c r="F174" t="s">
        <v>733</v>
      </c>
      <c r="G174" t="s">
        <v>730</v>
      </c>
      <c r="H174" t="s">
        <v>1046</v>
      </c>
      <c r="I174" t="s">
        <v>12</v>
      </c>
      <c r="J174" t="s">
        <v>739</v>
      </c>
      <c r="K174" t="s">
        <v>731</v>
      </c>
      <c r="L174" t="s">
        <v>740</v>
      </c>
      <c r="M174" t="s">
        <v>101</v>
      </c>
      <c r="N174" t="s">
        <v>741</v>
      </c>
      <c r="O174" t="s">
        <v>119</v>
      </c>
      <c r="P174" t="s">
        <v>747</v>
      </c>
      <c r="Q174" t="s">
        <v>2</v>
      </c>
      <c r="R174" t="s">
        <v>1234</v>
      </c>
      <c r="S174" t="s">
        <v>110</v>
      </c>
      <c r="T174" t="s">
        <v>735</v>
      </c>
      <c r="U174" t="s">
        <v>1977</v>
      </c>
      <c r="V174">
        <v>304120000</v>
      </c>
      <c r="W174">
        <v>0</v>
      </c>
      <c r="X174">
        <v>0</v>
      </c>
      <c r="Y174">
        <v>570000</v>
      </c>
      <c r="Z174">
        <v>570000</v>
      </c>
      <c r="AA174">
        <v>1.8742601604629751E-3</v>
      </c>
      <c r="AB174">
        <v>303550000</v>
      </c>
      <c r="AC174" t="s">
        <v>88</v>
      </c>
      <c r="AD174" t="s">
        <v>91</v>
      </c>
      <c r="AE174" t="s">
        <v>1978</v>
      </c>
      <c r="AF174" t="s">
        <v>1083</v>
      </c>
      <c r="AG174" t="s">
        <v>5347</v>
      </c>
      <c r="AH174" t="s">
        <v>847</v>
      </c>
      <c r="AI174" t="s">
        <v>754</v>
      </c>
      <c r="AJ174" t="s">
        <v>893</v>
      </c>
      <c r="AK174" t="s">
        <v>848</v>
      </c>
      <c r="AL174" t="s">
        <v>123</v>
      </c>
      <c r="AM174" t="s">
        <v>128</v>
      </c>
      <c r="AN174" t="s">
        <v>129</v>
      </c>
    </row>
    <row r="175" spans="1:40" x14ac:dyDescent="0.3">
      <c r="A175" t="s">
        <v>728</v>
      </c>
      <c r="B175" t="s">
        <v>1457</v>
      </c>
      <c r="C175" t="s">
        <v>729</v>
      </c>
      <c r="D175" t="s">
        <v>1458</v>
      </c>
      <c r="E175" t="s">
        <v>841</v>
      </c>
      <c r="F175" t="s">
        <v>733</v>
      </c>
      <c r="G175" t="s">
        <v>730</v>
      </c>
      <c r="H175" t="s">
        <v>1046</v>
      </c>
      <c r="I175" t="s">
        <v>12</v>
      </c>
      <c r="J175" t="s">
        <v>739</v>
      </c>
      <c r="K175" t="s">
        <v>731</v>
      </c>
      <c r="L175" t="s">
        <v>740</v>
      </c>
      <c r="M175" t="s">
        <v>101</v>
      </c>
      <c r="N175" t="s">
        <v>741</v>
      </c>
      <c r="O175" t="s">
        <v>119</v>
      </c>
      <c r="P175" t="s">
        <v>747</v>
      </c>
      <c r="Q175" t="s">
        <v>2</v>
      </c>
      <c r="R175" t="s">
        <v>1234</v>
      </c>
      <c r="S175" t="s">
        <v>104</v>
      </c>
      <c r="T175" t="s">
        <v>105</v>
      </c>
      <c r="U175" t="s">
        <v>1979</v>
      </c>
      <c r="V175">
        <v>1500000</v>
      </c>
      <c r="W175">
        <v>0</v>
      </c>
      <c r="X175">
        <v>0</v>
      </c>
      <c r="Y175">
        <v>0</v>
      </c>
      <c r="Z175">
        <v>0</v>
      </c>
      <c r="AA175">
        <v>0</v>
      </c>
      <c r="AB175">
        <v>1500000</v>
      </c>
      <c r="AC175" t="s">
        <v>88</v>
      </c>
      <c r="AD175" t="s">
        <v>92</v>
      </c>
      <c r="AE175" t="s">
        <v>1980</v>
      </c>
      <c r="AF175" t="s">
        <v>1058</v>
      </c>
      <c r="AG175" t="s">
        <v>5348</v>
      </c>
      <c r="AH175" t="s">
        <v>847</v>
      </c>
      <c r="AI175" t="s">
        <v>754</v>
      </c>
      <c r="AJ175" t="s">
        <v>893</v>
      </c>
      <c r="AK175" t="s">
        <v>848</v>
      </c>
      <c r="AL175" t="s">
        <v>123</v>
      </c>
      <c r="AM175" t="s">
        <v>128</v>
      </c>
      <c r="AN175" t="s">
        <v>129</v>
      </c>
    </row>
    <row r="176" spans="1:40" x14ac:dyDescent="0.3">
      <c r="A176" t="s">
        <v>728</v>
      </c>
      <c r="B176" t="s">
        <v>1457</v>
      </c>
      <c r="C176" t="s">
        <v>729</v>
      </c>
      <c r="D176" t="s">
        <v>1458</v>
      </c>
      <c r="E176" t="s">
        <v>841</v>
      </c>
      <c r="F176" t="s">
        <v>733</v>
      </c>
      <c r="G176" t="s">
        <v>730</v>
      </c>
      <c r="H176" t="s">
        <v>1046</v>
      </c>
      <c r="I176" t="s">
        <v>12</v>
      </c>
      <c r="J176" t="s">
        <v>739</v>
      </c>
      <c r="K176" t="s">
        <v>731</v>
      </c>
      <c r="L176" t="s">
        <v>740</v>
      </c>
      <c r="M176" t="s">
        <v>101</v>
      </c>
      <c r="N176" t="s">
        <v>741</v>
      </c>
      <c r="O176" t="s">
        <v>119</v>
      </c>
      <c r="P176" t="s">
        <v>747</v>
      </c>
      <c r="Q176" t="s">
        <v>108</v>
      </c>
      <c r="R176" t="s">
        <v>1235</v>
      </c>
      <c r="S176" t="s">
        <v>103</v>
      </c>
      <c r="T176" t="s">
        <v>732</v>
      </c>
      <c r="U176" t="s">
        <v>1981</v>
      </c>
      <c r="V176">
        <v>5625000</v>
      </c>
      <c r="W176">
        <v>0</v>
      </c>
      <c r="X176">
        <v>0</v>
      </c>
      <c r="Y176">
        <v>0</v>
      </c>
      <c r="Z176">
        <v>0</v>
      </c>
      <c r="AA176">
        <v>0</v>
      </c>
      <c r="AB176">
        <v>5625000</v>
      </c>
      <c r="AC176" t="s">
        <v>93</v>
      </c>
      <c r="AD176" t="s">
        <v>94</v>
      </c>
      <c r="AE176" t="s">
        <v>1982</v>
      </c>
      <c r="AF176" t="s">
        <v>1145</v>
      </c>
      <c r="AG176" t="s">
        <v>5336</v>
      </c>
      <c r="AH176" t="s">
        <v>847</v>
      </c>
      <c r="AI176" t="s">
        <v>754</v>
      </c>
      <c r="AJ176" t="s">
        <v>1</v>
      </c>
      <c r="AK176" t="s">
        <v>848</v>
      </c>
      <c r="AL176" t="s">
        <v>123</v>
      </c>
      <c r="AM176" t="s">
        <v>128</v>
      </c>
      <c r="AN176" t="s">
        <v>129</v>
      </c>
    </row>
    <row r="177" spans="1:40" x14ac:dyDescent="0.3">
      <c r="A177" t="s">
        <v>728</v>
      </c>
      <c r="B177" t="s">
        <v>1457</v>
      </c>
      <c r="C177" t="s">
        <v>729</v>
      </c>
      <c r="D177" t="s">
        <v>1458</v>
      </c>
      <c r="E177" t="s">
        <v>841</v>
      </c>
      <c r="F177" t="s">
        <v>733</v>
      </c>
      <c r="G177" t="s">
        <v>730</v>
      </c>
      <c r="H177" t="s">
        <v>1046</v>
      </c>
      <c r="I177" t="s">
        <v>12</v>
      </c>
      <c r="J177" t="s">
        <v>739</v>
      </c>
      <c r="K177" t="s">
        <v>731</v>
      </c>
      <c r="L177" t="s">
        <v>740</v>
      </c>
      <c r="M177" t="s">
        <v>101</v>
      </c>
      <c r="N177" t="s">
        <v>741</v>
      </c>
      <c r="O177" t="s">
        <v>119</v>
      </c>
      <c r="P177" t="s">
        <v>747</v>
      </c>
      <c r="Q177" t="s">
        <v>108</v>
      </c>
      <c r="R177" t="s">
        <v>1235</v>
      </c>
      <c r="S177" t="s">
        <v>103</v>
      </c>
      <c r="T177" t="s">
        <v>732</v>
      </c>
      <c r="U177" t="s">
        <v>1983</v>
      </c>
      <c r="V177">
        <v>6000000</v>
      </c>
      <c r="W177">
        <v>0</v>
      </c>
      <c r="X177">
        <v>0</v>
      </c>
      <c r="Y177">
        <v>0</v>
      </c>
      <c r="Z177">
        <v>0</v>
      </c>
      <c r="AA177">
        <v>0</v>
      </c>
      <c r="AB177">
        <v>6000000</v>
      </c>
      <c r="AC177" t="s">
        <v>93</v>
      </c>
      <c r="AD177" t="s">
        <v>94</v>
      </c>
      <c r="AE177" t="s">
        <v>1984</v>
      </c>
      <c r="AF177" t="s">
        <v>1985</v>
      </c>
      <c r="AG177" t="s">
        <v>5337</v>
      </c>
      <c r="AH177" t="s">
        <v>847</v>
      </c>
      <c r="AI177" t="s">
        <v>754</v>
      </c>
      <c r="AJ177" t="s">
        <v>1</v>
      </c>
      <c r="AK177" t="s">
        <v>848</v>
      </c>
      <c r="AL177" t="s">
        <v>123</v>
      </c>
      <c r="AM177" t="s">
        <v>128</v>
      </c>
      <c r="AN177" t="s">
        <v>129</v>
      </c>
    </row>
    <row r="178" spans="1:40" x14ac:dyDescent="0.3">
      <c r="A178" t="s">
        <v>728</v>
      </c>
      <c r="B178" t="s">
        <v>1457</v>
      </c>
      <c r="C178" t="s">
        <v>729</v>
      </c>
      <c r="D178" t="s">
        <v>1458</v>
      </c>
      <c r="E178" t="s">
        <v>841</v>
      </c>
      <c r="F178" t="s">
        <v>733</v>
      </c>
      <c r="G178" t="s">
        <v>730</v>
      </c>
      <c r="H178" t="s">
        <v>1046</v>
      </c>
      <c r="I178" t="s">
        <v>12</v>
      </c>
      <c r="J178" t="s">
        <v>739</v>
      </c>
      <c r="K178" t="s">
        <v>731</v>
      </c>
      <c r="L178" t="s">
        <v>740</v>
      </c>
      <c r="M178" t="s">
        <v>101</v>
      </c>
      <c r="N178" t="s">
        <v>741</v>
      </c>
      <c r="O178" t="s">
        <v>119</v>
      </c>
      <c r="P178" t="s">
        <v>747</v>
      </c>
      <c r="Q178" t="s">
        <v>108</v>
      </c>
      <c r="R178" t="s">
        <v>1235</v>
      </c>
      <c r="S178" t="s">
        <v>103</v>
      </c>
      <c r="T178" t="s">
        <v>732</v>
      </c>
      <c r="U178" t="s">
        <v>1986</v>
      </c>
      <c r="V178">
        <v>6000000</v>
      </c>
      <c r="W178">
        <v>0</v>
      </c>
      <c r="X178">
        <v>0</v>
      </c>
      <c r="Y178">
        <v>0</v>
      </c>
      <c r="Z178">
        <v>0</v>
      </c>
      <c r="AA178">
        <v>0</v>
      </c>
      <c r="AB178">
        <v>6000000</v>
      </c>
      <c r="AC178" t="s">
        <v>93</v>
      </c>
      <c r="AD178" t="s">
        <v>94</v>
      </c>
      <c r="AE178" t="s">
        <v>1987</v>
      </c>
      <c r="AF178" t="s">
        <v>1088</v>
      </c>
      <c r="AG178" t="s">
        <v>5326</v>
      </c>
      <c r="AH178" t="s">
        <v>847</v>
      </c>
      <c r="AI178" t="s">
        <v>754</v>
      </c>
      <c r="AJ178" t="s">
        <v>1</v>
      </c>
      <c r="AK178" t="s">
        <v>848</v>
      </c>
      <c r="AL178" t="s">
        <v>123</v>
      </c>
      <c r="AM178" t="s">
        <v>128</v>
      </c>
      <c r="AN178" t="s">
        <v>129</v>
      </c>
    </row>
    <row r="179" spans="1:40" x14ac:dyDescent="0.3">
      <c r="A179" t="s">
        <v>728</v>
      </c>
      <c r="B179" t="s">
        <v>1457</v>
      </c>
      <c r="C179" t="s">
        <v>729</v>
      </c>
      <c r="D179" t="s">
        <v>1458</v>
      </c>
      <c r="E179" t="s">
        <v>841</v>
      </c>
      <c r="F179" t="s">
        <v>733</v>
      </c>
      <c r="G179" t="s">
        <v>730</v>
      </c>
      <c r="H179" t="s">
        <v>1046</v>
      </c>
      <c r="I179" t="s">
        <v>12</v>
      </c>
      <c r="J179" t="s">
        <v>739</v>
      </c>
      <c r="K179" t="s">
        <v>731</v>
      </c>
      <c r="L179" t="s">
        <v>740</v>
      </c>
      <c r="M179" t="s">
        <v>101</v>
      </c>
      <c r="N179" t="s">
        <v>741</v>
      </c>
      <c r="O179" t="s">
        <v>119</v>
      </c>
      <c r="P179" t="s">
        <v>747</v>
      </c>
      <c r="Q179" t="s">
        <v>108</v>
      </c>
      <c r="R179" t="s">
        <v>1235</v>
      </c>
      <c r="S179" t="s">
        <v>103</v>
      </c>
      <c r="T179" t="s">
        <v>732</v>
      </c>
      <c r="U179" t="s">
        <v>1988</v>
      </c>
      <c r="V179">
        <v>5000000</v>
      </c>
      <c r="W179">
        <v>0</v>
      </c>
      <c r="X179">
        <v>0</v>
      </c>
      <c r="Y179">
        <v>0</v>
      </c>
      <c r="Z179">
        <v>0</v>
      </c>
      <c r="AA179">
        <v>0</v>
      </c>
      <c r="AB179">
        <v>5000000</v>
      </c>
      <c r="AC179" t="s">
        <v>93</v>
      </c>
      <c r="AD179" t="s">
        <v>94</v>
      </c>
      <c r="AE179" t="s">
        <v>1989</v>
      </c>
      <c r="AF179" t="s">
        <v>1087</v>
      </c>
      <c r="AG179" t="s">
        <v>5338</v>
      </c>
      <c r="AH179" t="s">
        <v>847</v>
      </c>
      <c r="AI179" t="s">
        <v>754</v>
      </c>
      <c r="AJ179" t="s">
        <v>1</v>
      </c>
      <c r="AK179" t="s">
        <v>848</v>
      </c>
      <c r="AL179" t="s">
        <v>123</v>
      </c>
      <c r="AM179" t="s">
        <v>128</v>
      </c>
      <c r="AN179" t="s">
        <v>129</v>
      </c>
    </row>
    <row r="180" spans="1:40" x14ac:dyDescent="0.3">
      <c r="A180" t="s">
        <v>728</v>
      </c>
      <c r="B180" t="s">
        <v>1457</v>
      </c>
      <c r="C180" t="s">
        <v>729</v>
      </c>
      <c r="D180" t="s">
        <v>1458</v>
      </c>
      <c r="E180" t="s">
        <v>841</v>
      </c>
      <c r="F180" t="s">
        <v>733</v>
      </c>
      <c r="G180" t="s">
        <v>730</v>
      </c>
      <c r="H180" t="s">
        <v>1046</v>
      </c>
      <c r="I180" t="s">
        <v>12</v>
      </c>
      <c r="J180" t="s">
        <v>739</v>
      </c>
      <c r="K180" t="s">
        <v>731</v>
      </c>
      <c r="L180" t="s">
        <v>740</v>
      </c>
      <c r="M180" t="s">
        <v>101</v>
      </c>
      <c r="N180" t="s">
        <v>741</v>
      </c>
      <c r="O180" t="s">
        <v>119</v>
      </c>
      <c r="P180" t="s">
        <v>747</v>
      </c>
      <c r="Q180" t="s">
        <v>108</v>
      </c>
      <c r="R180" t="s">
        <v>1235</v>
      </c>
      <c r="S180" t="s">
        <v>113</v>
      </c>
      <c r="T180" t="s">
        <v>734</v>
      </c>
      <c r="U180" t="s">
        <v>1990</v>
      </c>
      <c r="V180">
        <v>7200000</v>
      </c>
      <c r="W180">
        <v>0</v>
      </c>
      <c r="X180">
        <v>0</v>
      </c>
      <c r="Y180">
        <v>0</v>
      </c>
      <c r="Z180">
        <v>0</v>
      </c>
      <c r="AA180">
        <v>0</v>
      </c>
      <c r="AB180">
        <v>7200000</v>
      </c>
      <c r="AC180" t="s">
        <v>93</v>
      </c>
      <c r="AD180" t="s">
        <v>95</v>
      </c>
      <c r="AE180" t="s">
        <v>1991</v>
      </c>
      <c r="AF180" t="s">
        <v>1992</v>
      </c>
      <c r="AG180" t="s">
        <v>5339</v>
      </c>
      <c r="AH180" t="s">
        <v>847</v>
      </c>
      <c r="AI180" t="s">
        <v>754</v>
      </c>
      <c r="AJ180" t="s">
        <v>891</v>
      </c>
      <c r="AK180" t="s">
        <v>848</v>
      </c>
      <c r="AL180" t="s">
        <v>123</v>
      </c>
      <c r="AM180" t="s">
        <v>128</v>
      </c>
      <c r="AN180" t="s">
        <v>129</v>
      </c>
    </row>
    <row r="181" spans="1:40" x14ac:dyDescent="0.3">
      <c r="A181" t="s">
        <v>728</v>
      </c>
      <c r="B181" t="s">
        <v>1457</v>
      </c>
      <c r="C181" t="s">
        <v>729</v>
      </c>
      <c r="D181" t="s">
        <v>1458</v>
      </c>
      <c r="E181" t="s">
        <v>841</v>
      </c>
      <c r="F181" t="s">
        <v>733</v>
      </c>
      <c r="G181" t="s">
        <v>730</v>
      </c>
      <c r="H181" t="s">
        <v>1046</v>
      </c>
      <c r="I181" t="s">
        <v>12</v>
      </c>
      <c r="J181" t="s">
        <v>739</v>
      </c>
      <c r="K181" t="s">
        <v>731</v>
      </c>
      <c r="L181" t="s">
        <v>740</v>
      </c>
      <c r="M181" t="s">
        <v>101</v>
      </c>
      <c r="N181" t="s">
        <v>741</v>
      </c>
      <c r="O181" t="s">
        <v>119</v>
      </c>
      <c r="P181" t="s">
        <v>747</v>
      </c>
      <c r="Q181" t="s">
        <v>108</v>
      </c>
      <c r="R181" t="s">
        <v>1235</v>
      </c>
      <c r="S181" t="s">
        <v>110</v>
      </c>
      <c r="T181" t="s">
        <v>735</v>
      </c>
      <c r="U181" t="s">
        <v>1993</v>
      </c>
      <c r="V181">
        <v>40691000</v>
      </c>
      <c r="W181">
        <v>0</v>
      </c>
      <c r="X181">
        <v>0</v>
      </c>
      <c r="Y181">
        <v>0</v>
      </c>
      <c r="Z181">
        <v>0</v>
      </c>
      <c r="AA181">
        <v>0</v>
      </c>
      <c r="AB181">
        <v>40691000</v>
      </c>
      <c r="AC181" t="s">
        <v>93</v>
      </c>
      <c r="AD181" t="s">
        <v>96</v>
      </c>
      <c r="AE181" t="s">
        <v>1994</v>
      </c>
      <c r="AF181" t="s">
        <v>1995</v>
      </c>
      <c r="AG181" t="s">
        <v>5349</v>
      </c>
      <c r="AH181" t="s">
        <v>847</v>
      </c>
      <c r="AI181" t="s">
        <v>754</v>
      </c>
      <c r="AJ181" t="s">
        <v>893</v>
      </c>
      <c r="AK181" t="s">
        <v>848</v>
      </c>
      <c r="AL181" t="s">
        <v>123</v>
      </c>
      <c r="AM181" t="s">
        <v>128</v>
      </c>
      <c r="AN181" t="s">
        <v>129</v>
      </c>
    </row>
    <row r="182" spans="1:40" x14ac:dyDescent="0.3">
      <c r="A182" t="s">
        <v>728</v>
      </c>
      <c r="B182" t="s">
        <v>1457</v>
      </c>
      <c r="C182" t="s">
        <v>729</v>
      </c>
      <c r="D182" t="s">
        <v>1458</v>
      </c>
      <c r="E182" t="s">
        <v>841</v>
      </c>
      <c r="F182" t="s">
        <v>733</v>
      </c>
      <c r="G182" t="s">
        <v>730</v>
      </c>
      <c r="H182" t="s">
        <v>1046</v>
      </c>
      <c r="I182" t="s">
        <v>12</v>
      </c>
      <c r="J182" t="s">
        <v>739</v>
      </c>
      <c r="K182" t="s">
        <v>731</v>
      </c>
      <c r="L182" t="s">
        <v>740</v>
      </c>
      <c r="M182" t="s">
        <v>101</v>
      </c>
      <c r="N182" t="s">
        <v>741</v>
      </c>
      <c r="O182" t="s">
        <v>120</v>
      </c>
      <c r="P182" t="s">
        <v>749</v>
      </c>
      <c r="Q182" t="s">
        <v>2</v>
      </c>
      <c r="R182" t="s">
        <v>1236</v>
      </c>
      <c r="S182" t="s">
        <v>103</v>
      </c>
      <c r="T182" t="s">
        <v>732</v>
      </c>
      <c r="U182" t="s">
        <v>1996</v>
      </c>
      <c r="V182">
        <v>18750000</v>
      </c>
      <c r="W182">
        <v>0</v>
      </c>
      <c r="X182">
        <v>0</v>
      </c>
      <c r="Y182">
        <v>440000</v>
      </c>
      <c r="Z182">
        <v>440000</v>
      </c>
      <c r="AA182">
        <v>2.3466666666666667E-2</v>
      </c>
      <c r="AB182">
        <v>18310000</v>
      </c>
      <c r="AC182" t="s">
        <v>97</v>
      </c>
      <c r="AD182" t="s">
        <v>98</v>
      </c>
      <c r="AE182" t="s">
        <v>1997</v>
      </c>
      <c r="AF182" t="s">
        <v>1061</v>
      </c>
      <c r="AG182" t="s">
        <v>5336</v>
      </c>
      <c r="AH182" t="s">
        <v>847</v>
      </c>
      <c r="AI182" t="s">
        <v>754</v>
      </c>
      <c r="AJ182" t="s">
        <v>1</v>
      </c>
      <c r="AK182" t="s">
        <v>848</v>
      </c>
      <c r="AL182" t="s">
        <v>123</v>
      </c>
      <c r="AM182" t="s">
        <v>128</v>
      </c>
      <c r="AN182" t="s">
        <v>131</v>
      </c>
    </row>
    <row r="183" spans="1:40" x14ac:dyDescent="0.3">
      <c r="A183" t="s">
        <v>728</v>
      </c>
      <c r="B183" t="s">
        <v>1457</v>
      </c>
      <c r="C183" t="s">
        <v>729</v>
      </c>
      <c r="D183" t="s">
        <v>1458</v>
      </c>
      <c r="E183" t="s">
        <v>841</v>
      </c>
      <c r="F183" t="s">
        <v>733</v>
      </c>
      <c r="G183" t="s">
        <v>730</v>
      </c>
      <c r="H183" t="s">
        <v>1046</v>
      </c>
      <c r="I183" t="s">
        <v>12</v>
      </c>
      <c r="J183" t="s">
        <v>739</v>
      </c>
      <c r="K183" t="s">
        <v>731</v>
      </c>
      <c r="L183" t="s">
        <v>740</v>
      </c>
      <c r="M183" t="s">
        <v>101</v>
      </c>
      <c r="N183" t="s">
        <v>741</v>
      </c>
      <c r="O183" t="s">
        <v>120</v>
      </c>
      <c r="P183" t="s">
        <v>749</v>
      </c>
      <c r="Q183" t="s">
        <v>2</v>
      </c>
      <c r="R183" t="s">
        <v>1236</v>
      </c>
      <c r="S183" t="s">
        <v>103</v>
      </c>
      <c r="T183" t="s">
        <v>732</v>
      </c>
      <c r="U183" t="s">
        <v>1998</v>
      </c>
      <c r="V183">
        <v>12000000</v>
      </c>
      <c r="W183">
        <v>0</v>
      </c>
      <c r="X183">
        <v>0</v>
      </c>
      <c r="Y183">
        <v>0</v>
      </c>
      <c r="Z183">
        <v>0</v>
      </c>
      <c r="AA183">
        <v>0</v>
      </c>
      <c r="AB183">
        <v>12000000</v>
      </c>
      <c r="AC183" t="s">
        <v>97</v>
      </c>
      <c r="AD183" t="s">
        <v>98</v>
      </c>
      <c r="AE183" t="s">
        <v>1999</v>
      </c>
      <c r="AF183" t="s">
        <v>1054</v>
      </c>
      <c r="AG183" t="s">
        <v>5337</v>
      </c>
      <c r="AH183" t="s">
        <v>847</v>
      </c>
      <c r="AI183" t="s">
        <v>754</v>
      </c>
      <c r="AJ183" t="s">
        <v>1</v>
      </c>
      <c r="AK183" t="s">
        <v>848</v>
      </c>
      <c r="AL183" t="s">
        <v>123</v>
      </c>
      <c r="AM183" t="s">
        <v>128</v>
      </c>
      <c r="AN183" t="s">
        <v>131</v>
      </c>
    </row>
    <row r="184" spans="1:40" x14ac:dyDescent="0.3">
      <c r="A184" t="s">
        <v>728</v>
      </c>
      <c r="B184" t="s">
        <v>1457</v>
      </c>
      <c r="C184" t="s">
        <v>729</v>
      </c>
      <c r="D184" t="s">
        <v>1458</v>
      </c>
      <c r="E184" t="s">
        <v>841</v>
      </c>
      <c r="F184" t="s">
        <v>733</v>
      </c>
      <c r="G184" t="s">
        <v>730</v>
      </c>
      <c r="H184" t="s">
        <v>1046</v>
      </c>
      <c r="I184" t="s">
        <v>12</v>
      </c>
      <c r="J184" t="s">
        <v>739</v>
      </c>
      <c r="K184" t="s">
        <v>731</v>
      </c>
      <c r="L184" t="s">
        <v>740</v>
      </c>
      <c r="M184" t="s">
        <v>101</v>
      </c>
      <c r="N184" t="s">
        <v>741</v>
      </c>
      <c r="O184" t="s">
        <v>120</v>
      </c>
      <c r="P184" t="s">
        <v>749</v>
      </c>
      <c r="Q184" t="s">
        <v>2</v>
      </c>
      <c r="R184" t="s">
        <v>1236</v>
      </c>
      <c r="S184" t="s">
        <v>103</v>
      </c>
      <c r="T184" t="s">
        <v>732</v>
      </c>
      <c r="U184" t="s">
        <v>2000</v>
      </c>
      <c r="V184">
        <v>12000000</v>
      </c>
      <c r="W184">
        <v>0</v>
      </c>
      <c r="X184">
        <v>0</v>
      </c>
      <c r="Y184">
        <v>0</v>
      </c>
      <c r="Z184">
        <v>0</v>
      </c>
      <c r="AA184">
        <v>0</v>
      </c>
      <c r="AB184">
        <v>12000000</v>
      </c>
      <c r="AC184" t="s">
        <v>97</v>
      </c>
      <c r="AD184" t="s">
        <v>98</v>
      </c>
      <c r="AE184" t="s">
        <v>2001</v>
      </c>
      <c r="AF184" t="s">
        <v>1146</v>
      </c>
      <c r="AG184" t="s">
        <v>5326</v>
      </c>
      <c r="AH184" t="s">
        <v>847</v>
      </c>
      <c r="AI184" t="s">
        <v>754</v>
      </c>
      <c r="AJ184" t="s">
        <v>1</v>
      </c>
      <c r="AK184" t="s">
        <v>848</v>
      </c>
      <c r="AL184" t="s">
        <v>123</v>
      </c>
      <c r="AM184" t="s">
        <v>128</v>
      </c>
      <c r="AN184" t="s">
        <v>131</v>
      </c>
    </row>
    <row r="185" spans="1:40" x14ac:dyDescent="0.3">
      <c r="A185" t="s">
        <v>728</v>
      </c>
      <c r="B185" t="s">
        <v>1457</v>
      </c>
      <c r="C185" t="s">
        <v>729</v>
      </c>
      <c r="D185" t="s">
        <v>1458</v>
      </c>
      <c r="E185" t="s">
        <v>841</v>
      </c>
      <c r="F185" t="s">
        <v>733</v>
      </c>
      <c r="G185" t="s">
        <v>730</v>
      </c>
      <c r="H185" t="s">
        <v>1046</v>
      </c>
      <c r="I185" t="s">
        <v>12</v>
      </c>
      <c r="J185" t="s">
        <v>739</v>
      </c>
      <c r="K185" t="s">
        <v>731</v>
      </c>
      <c r="L185" t="s">
        <v>740</v>
      </c>
      <c r="M185" t="s">
        <v>101</v>
      </c>
      <c r="N185" t="s">
        <v>741</v>
      </c>
      <c r="O185" t="s">
        <v>120</v>
      </c>
      <c r="P185" t="s">
        <v>749</v>
      </c>
      <c r="Q185" t="s">
        <v>2</v>
      </c>
      <c r="R185" t="s">
        <v>1236</v>
      </c>
      <c r="S185" t="s">
        <v>103</v>
      </c>
      <c r="T185" t="s">
        <v>732</v>
      </c>
      <c r="U185" t="s">
        <v>2002</v>
      </c>
      <c r="V185">
        <v>8000000</v>
      </c>
      <c r="W185">
        <v>0</v>
      </c>
      <c r="X185">
        <v>0</v>
      </c>
      <c r="Y185">
        <v>0</v>
      </c>
      <c r="Z185">
        <v>0</v>
      </c>
      <c r="AA185">
        <v>0</v>
      </c>
      <c r="AB185">
        <v>8000000</v>
      </c>
      <c r="AC185" t="s">
        <v>97</v>
      </c>
      <c r="AD185" t="s">
        <v>98</v>
      </c>
      <c r="AE185" t="s">
        <v>2003</v>
      </c>
      <c r="AF185" t="s">
        <v>1180</v>
      </c>
      <c r="AG185" t="s">
        <v>5338</v>
      </c>
      <c r="AH185" t="s">
        <v>847</v>
      </c>
      <c r="AI185" t="s">
        <v>754</v>
      </c>
      <c r="AJ185" t="s">
        <v>1</v>
      </c>
      <c r="AK185" t="s">
        <v>848</v>
      </c>
      <c r="AL185" t="s">
        <v>123</v>
      </c>
      <c r="AM185" t="s">
        <v>128</v>
      </c>
      <c r="AN185" t="s">
        <v>131</v>
      </c>
    </row>
    <row r="186" spans="1:40" x14ac:dyDescent="0.3">
      <c r="A186" t="s">
        <v>728</v>
      </c>
      <c r="B186" t="s">
        <v>1457</v>
      </c>
      <c r="C186" t="s">
        <v>729</v>
      </c>
      <c r="D186" t="s">
        <v>1458</v>
      </c>
      <c r="E186" t="s">
        <v>841</v>
      </c>
      <c r="F186" t="s">
        <v>733</v>
      </c>
      <c r="G186" t="s">
        <v>730</v>
      </c>
      <c r="H186" t="s">
        <v>1046</v>
      </c>
      <c r="I186" t="s">
        <v>12</v>
      </c>
      <c r="J186" t="s">
        <v>739</v>
      </c>
      <c r="K186" t="s">
        <v>731</v>
      </c>
      <c r="L186" t="s">
        <v>740</v>
      </c>
      <c r="M186" t="s">
        <v>101</v>
      </c>
      <c r="N186" t="s">
        <v>741</v>
      </c>
      <c r="O186" t="s">
        <v>120</v>
      </c>
      <c r="P186" t="s">
        <v>749</v>
      </c>
      <c r="Q186" t="s">
        <v>2</v>
      </c>
      <c r="R186" t="s">
        <v>1236</v>
      </c>
      <c r="S186" t="s">
        <v>110</v>
      </c>
      <c r="T186" t="s">
        <v>735</v>
      </c>
      <c r="U186" t="s">
        <v>2004</v>
      </c>
      <c r="V186">
        <v>66000000</v>
      </c>
      <c r="W186">
        <v>0</v>
      </c>
      <c r="X186">
        <v>0</v>
      </c>
      <c r="Y186">
        <v>0</v>
      </c>
      <c r="Z186">
        <v>0</v>
      </c>
      <c r="AA186">
        <v>0</v>
      </c>
      <c r="AB186">
        <v>66000000</v>
      </c>
      <c r="AC186" t="s">
        <v>97</v>
      </c>
      <c r="AD186" t="s">
        <v>176</v>
      </c>
      <c r="AE186" t="s">
        <v>2005</v>
      </c>
      <c r="AF186" t="s">
        <v>1053</v>
      </c>
      <c r="AG186" t="s">
        <v>5350</v>
      </c>
      <c r="AH186" t="s">
        <v>847</v>
      </c>
      <c r="AI186" t="s">
        <v>754</v>
      </c>
      <c r="AJ186" t="s">
        <v>893</v>
      </c>
      <c r="AK186" t="s">
        <v>848</v>
      </c>
      <c r="AL186" t="s">
        <v>123</v>
      </c>
      <c r="AM186" t="s">
        <v>128</v>
      </c>
      <c r="AN186" t="s">
        <v>131</v>
      </c>
    </row>
    <row r="187" spans="1:40" x14ac:dyDescent="0.3">
      <c r="A187" t="s">
        <v>728</v>
      </c>
      <c r="B187" t="s">
        <v>1457</v>
      </c>
      <c r="C187" t="s">
        <v>729</v>
      </c>
      <c r="D187" t="s">
        <v>1458</v>
      </c>
      <c r="E187" t="s">
        <v>841</v>
      </c>
      <c r="F187" t="s">
        <v>733</v>
      </c>
      <c r="G187" t="s">
        <v>730</v>
      </c>
      <c r="H187" t="s">
        <v>1046</v>
      </c>
      <c r="I187" t="s">
        <v>12</v>
      </c>
      <c r="J187" t="s">
        <v>739</v>
      </c>
      <c r="K187" t="s">
        <v>731</v>
      </c>
      <c r="L187" t="s">
        <v>740</v>
      </c>
      <c r="M187" t="s">
        <v>101</v>
      </c>
      <c r="N187" t="s">
        <v>741</v>
      </c>
      <c r="O187" t="s">
        <v>120</v>
      </c>
      <c r="P187" t="s">
        <v>749</v>
      </c>
      <c r="Q187" t="s">
        <v>108</v>
      </c>
      <c r="R187" t="s">
        <v>1237</v>
      </c>
      <c r="S187" t="s">
        <v>103</v>
      </c>
      <c r="T187" t="s">
        <v>732</v>
      </c>
      <c r="U187" t="s">
        <v>2006</v>
      </c>
      <c r="V187">
        <v>6750000</v>
      </c>
      <c r="W187">
        <v>0</v>
      </c>
      <c r="X187">
        <v>0</v>
      </c>
      <c r="Y187">
        <v>0</v>
      </c>
      <c r="Z187">
        <v>0</v>
      </c>
      <c r="AA187">
        <v>0</v>
      </c>
      <c r="AB187">
        <v>6750000</v>
      </c>
      <c r="AC187" t="s">
        <v>1427</v>
      </c>
      <c r="AD187" t="s">
        <v>1319</v>
      </c>
      <c r="AE187" t="s">
        <v>2007</v>
      </c>
      <c r="AF187" t="s">
        <v>1185</v>
      </c>
      <c r="AG187" t="s">
        <v>5336</v>
      </c>
      <c r="AH187" t="s">
        <v>847</v>
      </c>
      <c r="AI187" t="s">
        <v>754</v>
      </c>
      <c r="AJ187" t="s">
        <v>1</v>
      </c>
      <c r="AK187" t="s">
        <v>848</v>
      </c>
      <c r="AL187" t="s">
        <v>123</v>
      </c>
      <c r="AM187" t="s">
        <v>128</v>
      </c>
      <c r="AN187" t="s">
        <v>131</v>
      </c>
    </row>
    <row r="188" spans="1:40" x14ac:dyDescent="0.3">
      <c r="A188" t="s">
        <v>728</v>
      </c>
      <c r="B188" t="s">
        <v>1457</v>
      </c>
      <c r="C188" t="s">
        <v>729</v>
      </c>
      <c r="D188" t="s">
        <v>1458</v>
      </c>
      <c r="E188" t="s">
        <v>841</v>
      </c>
      <c r="F188" t="s">
        <v>733</v>
      </c>
      <c r="G188" t="s">
        <v>730</v>
      </c>
      <c r="H188" t="s">
        <v>1046</v>
      </c>
      <c r="I188" t="s">
        <v>12</v>
      </c>
      <c r="J188" t="s">
        <v>739</v>
      </c>
      <c r="K188" t="s">
        <v>731</v>
      </c>
      <c r="L188" t="s">
        <v>740</v>
      </c>
      <c r="M188" t="s">
        <v>101</v>
      </c>
      <c r="N188" t="s">
        <v>741</v>
      </c>
      <c r="O188" t="s">
        <v>120</v>
      </c>
      <c r="P188" t="s">
        <v>749</v>
      </c>
      <c r="Q188" t="s">
        <v>108</v>
      </c>
      <c r="R188" t="s">
        <v>1237</v>
      </c>
      <c r="S188" t="s">
        <v>103</v>
      </c>
      <c r="T188" t="s">
        <v>732</v>
      </c>
      <c r="U188" t="s">
        <v>2008</v>
      </c>
      <c r="V188">
        <v>3000000</v>
      </c>
      <c r="W188">
        <v>0</v>
      </c>
      <c r="X188">
        <v>0</v>
      </c>
      <c r="Y188">
        <v>0</v>
      </c>
      <c r="Z188">
        <v>0</v>
      </c>
      <c r="AA188">
        <v>0</v>
      </c>
      <c r="AB188">
        <v>3000000</v>
      </c>
      <c r="AC188" t="s">
        <v>1427</v>
      </c>
      <c r="AD188" t="s">
        <v>1319</v>
      </c>
      <c r="AE188" t="s">
        <v>2009</v>
      </c>
      <c r="AF188" t="s">
        <v>1055</v>
      </c>
      <c r="AG188" t="s">
        <v>5337</v>
      </c>
      <c r="AH188" t="s">
        <v>847</v>
      </c>
      <c r="AI188" t="s">
        <v>754</v>
      </c>
      <c r="AJ188" t="s">
        <v>1</v>
      </c>
      <c r="AK188" t="s">
        <v>848</v>
      </c>
      <c r="AL188" t="s">
        <v>123</v>
      </c>
      <c r="AM188" t="s">
        <v>128</v>
      </c>
      <c r="AN188" t="s">
        <v>131</v>
      </c>
    </row>
    <row r="189" spans="1:40" x14ac:dyDescent="0.3">
      <c r="A189" t="s">
        <v>728</v>
      </c>
      <c r="B189" t="s">
        <v>1457</v>
      </c>
      <c r="C189" t="s">
        <v>729</v>
      </c>
      <c r="D189" t="s">
        <v>1458</v>
      </c>
      <c r="E189" t="s">
        <v>841</v>
      </c>
      <c r="F189" t="s">
        <v>733</v>
      </c>
      <c r="G189" t="s">
        <v>730</v>
      </c>
      <c r="H189" t="s">
        <v>1046</v>
      </c>
      <c r="I189" t="s">
        <v>12</v>
      </c>
      <c r="J189" t="s">
        <v>739</v>
      </c>
      <c r="K189" t="s">
        <v>731</v>
      </c>
      <c r="L189" t="s">
        <v>740</v>
      </c>
      <c r="M189" t="s">
        <v>101</v>
      </c>
      <c r="N189" t="s">
        <v>741</v>
      </c>
      <c r="O189" t="s">
        <v>120</v>
      </c>
      <c r="P189" t="s">
        <v>749</v>
      </c>
      <c r="Q189" t="s">
        <v>108</v>
      </c>
      <c r="R189" t="s">
        <v>1237</v>
      </c>
      <c r="S189" t="s">
        <v>103</v>
      </c>
      <c r="T189" t="s">
        <v>732</v>
      </c>
      <c r="U189" t="s">
        <v>2010</v>
      </c>
      <c r="V189">
        <v>3000000</v>
      </c>
      <c r="W189">
        <v>0</v>
      </c>
      <c r="X189">
        <v>0</v>
      </c>
      <c r="Y189">
        <v>3000000</v>
      </c>
      <c r="Z189">
        <v>3000000</v>
      </c>
      <c r="AA189">
        <v>1</v>
      </c>
      <c r="AB189">
        <v>0</v>
      </c>
      <c r="AC189" t="s">
        <v>1427</v>
      </c>
      <c r="AD189" t="s">
        <v>1319</v>
      </c>
      <c r="AE189" t="s">
        <v>2011</v>
      </c>
      <c r="AF189" t="s">
        <v>1056</v>
      </c>
      <c r="AG189" t="s">
        <v>5326</v>
      </c>
      <c r="AH189" t="s">
        <v>847</v>
      </c>
      <c r="AI189" t="s">
        <v>754</v>
      </c>
      <c r="AJ189" t="s">
        <v>1</v>
      </c>
      <c r="AK189" t="s">
        <v>848</v>
      </c>
      <c r="AL189" t="s">
        <v>123</v>
      </c>
      <c r="AM189" t="s">
        <v>128</v>
      </c>
      <c r="AN189" t="s">
        <v>131</v>
      </c>
    </row>
    <row r="190" spans="1:40" x14ac:dyDescent="0.3">
      <c r="A190" t="s">
        <v>728</v>
      </c>
      <c r="B190" t="s">
        <v>1457</v>
      </c>
      <c r="C190" t="s">
        <v>729</v>
      </c>
      <c r="D190" t="s">
        <v>1458</v>
      </c>
      <c r="E190" t="s">
        <v>841</v>
      </c>
      <c r="F190" t="s">
        <v>733</v>
      </c>
      <c r="G190" t="s">
        <v>730</v>
      </c>
      <c r="H190" t="s">
        <v>1046</v>
      </c>
      <c r="I190" t="s">
        <v>12</v>
      </c>
      <c r="J190" t="s">
        <v>739</v>
      </c>
      <c r="K190" t="s">
        <v>731</v>
      </c>
      <c r="L190" t="s">
        <v>740</v>
      </c>
      <c r="M190" t="s">
        <v>101</v>
      </c>
      <c r="N190" t="s">
        <v>741</v>
      </c>
      <c r="O190" t="s">
        <v>120</v>
      </c>
      <c r="P190" t="s">
        <v>749</v>
      </c>
      <c r="Q190" t="s">
        <v>108</v>
      </c>
      <c r="R190" t="s">
        <v>1237</v>
      </c>
      <c r="S190" t="s">
        <v>103</v>
      </c>
      <c r="T190" t="s">
        <v>732</v>
      </c>
      <c r="U190" t="s">
        <v>2012</v>
      </c>
      <c r="V190">
        <v>2000000</v>
      </c>
      <c r="W190">
        <v>0</v>
      </c>
      <c r="X190">
        <v>0</v>
      </c>
      <c r="Y190">
        <v>1997000</v>
      </c>
      <c r="Z190">
        <v>1997000</v>
      </c>
      <c r="AA190">
        <v>0.99850000000000005</v>
      </c>
      <c r="AB190">
        <v>3000</v>
      </c>
      <c r="AC190" t="s">
        <v>1427</v>
      </c>
      <c r="AD190" t="s">
        <v>1319</v>
      </c>
      <c r="AE190" t="s">
        <v>2013</v>
      </c>
      <c r="AF190" t="s">
        <v>1099</v>
      </c>
      <c r="AG190" t="s">
        <v>5338</v>
      </c>
      <c r="AH190" t="s">
        <v>847</v>
      </c>
      <c r="AI190" t="s">
        <v>754</v>
      </c>
      <c r="AJ190" t="s">
        <v>1</v>
      </c>
      <c r="AK190" t="s">
        <v>848</v>
      </c>
      <c r="AL190" t="s">
        <v>123</v>
      </c>
      <c r="AM190" t="s">
        <v>128</v>
      </c>
      <c r="AN190" t="s">
        <v>131</v>
      </c>
    </row>
    <row r="191" spans="1:40" x14ac:dyDescent="0.3">
      <c r="A191" t="s">
        <v>728</v>
      </c>
      <c r="B191" t="s">
        <v>1457</v>
      </c>
      <c r="C191" t="s">
        <v>729</v>
      </c>
      <c r="D191" t="s">
        <v>1458</v>
      </c>
      <c r="E191" t="s">
        <v>841</v>
      </c>
      <c r="F191" t="s">
        <v>733</v>
      </c>
      <c r="G191" t="s">
        <v>730</v>
      </c>
      <c r="H191" t="s">
        <v>1046</v>
      </c>
      <c r="I191" t="s">
        <v>12</v>
      </c>
      <c r="J191" t="s">
        <v>739</v>
      </c>
      <c r="K191" t="s">
        <v>731</v>
      </c>
      <c r="L191" t="s">
        <v>740</v>
      </c>
      <c r="M191" t="s">
        <v>101</v>
      </c>
      <c r="N191" t="s">
        <v>741</v>
      </c>
      <c r="O191" t="s">
        <v>120</v>
      </c>
      <c r="P191" t="s">
        <v>749</v>
      </c>
      <c r="Q191" t="s">
        <v>108</v>
      </c>
      <c r="R191" t="s">
        <v>1237</v>
      </c>
      <c r="S191" t="s">
        <v>103</v>
      </c>
      <c r="T191" t="s">
        <v>732</v>
      </c>
      <c r="U191" t="s">
        <v>2014</v>
      </c>
      <c r="V191">
        <v>9000000</v>
      </c>
      <c r="W191">
        <v>0</v>
      </c>
      <c r="X191">
        <v>0</v>
      </c>
      <c r="Y191">
        <v>0</v>
      </c>
      <c r="Z191">
        <v>0</v>
      </c>
      <c r="AA191">
        <v>0</v>
      </c>
      <c r="AB191">
        <v>9000000</v>
      </c>
      <c r="AC191" t="s">
        <v>1427</v>
      </c>
      <c r="AD191" t="s">
        <v>1319</v>
      </c>
      <c r="AE191" t="s">
        <v>2015</v>
      </c>
      <c r="AF191" t="s">
        <v>2016</v>
      </c>
      <c r="AG191" t="s">
        <v>5351</v>
      </c>
      <c r="AH191" t="s">
        <v>847</v>
      </c>
      <c r="AI191" t="s">
        <v>754</v>
      </c>
      <c r="AJ191" t="s">
        <v>1</v>
      </c>
      <c r="AK191" t="s">
        <v>848</v>
      </c>
      <c r="AL191" t="s">
        <v>123</v>
      </c>
      <c r="AM191" t="s">
        <v>128</v>
      </c>
      <c r="AN191" t="s">
        <v>131</v>
      </c>
    </row>
    <row r="192" spans="1:40" x14ac:dyDescent="0.3">
      <c r="A192" t="s">
        <v>728</v>
      </c>
      <c r="B192" t="s">
        <v>1457</v>
      </c>
      <c r="C192" t="s">
        <v>729</v>
      </c>
      <c r="D192" t="s">
        <v>1458</v>
      </c>
      <c r="E192" t="s">
        <v>841</v>
      </c>
      <c r="F192" t="s">
        <v>733</v>
      </c>
      <c r="G192" t="s">
        <v>730</v>
      </c>
      <c r="H192" t="s">
        <v>1046</v>
      </c>
      <c r="I192" t="s">
        <v>12</v>
      </c>
      <c r="J192" t="s">
        <v>739</v>
      </c>
      <c r="K192" t="s">
        <v>731</v>
      </c>
      <c r="L192" t="s">
        <v>740</v>
      </c>
      <c r="M192" t="s">
        <v>101</v>
      </c>
      <c r="N192" t="s">
        <v>741</v>
      </c>
      <c r="O192" t="s">
        <v>120</v>
      </c>
      <c r="P192" t="s">
        <v>749</v>
      </c>
      <c r="Q192" t="s">
        <v>108</v>
      </c>
      <c r="R192" t="s">
        <v>1237</v>
      </c>
      <c r="S192" t="s">
        <v>113</v>
      </c>
      <c r="T192" t="s">
        <v>734</v>
      </c>
      <c r="U192" t="s">
        <v>2017</v>
      </c>
      <c r="V192">
        <v>10000000</v>
      </c>
      <c r="W192">
        <v>0</v>
      </c>
      <c r="X192">
        <v>0</v>
      </c>
      <c r="Y192">
        <v>0</v>
      </c>
      <c r="Z192">
        <v>0</v>
      </c>
      <c r="AA192">
        <v>0</v>
      </c>
      <c r="AB192">
        <v>10000000</v>
      </c>
      <c r="AC192" t="s">
        <v>1427</v>
      </c>
      <c r="AD192" t="s">
        <v>1320</v>
      </c>
      <c r="AE192" t="s">
        <v>2018</v>
      </c>
      <c r="AF192" t="s">
        <v>1052</v>
      </c>
      <c r="AG192" t="s">
        <v>5339</v>
      </c>
      <c r="AH192" t="s">
        <v>847</v>
      </c>
      <c r="AI192" t="s">
        <v>754</v>
      </c>
      <c r="AJ192" t="s">
        <v>891</v>
      </c>
      <c r="AK192" t="s">
        <v>848</v>
      </c>
      <c r="AL192" t="s">
        <v>123</v>
      </c>
      <c r="AM192" t="s">
        <v>128</v>
      </c>
      <c r="AN192" t="s">
        <v>131</v>
      </c>
    </row>
    <row r="193" spans="1:40" x14ac:dyDescent="0.3">
      <c r="A193" t="s">
        <v>728</v>
      </c>
      <c r="B193" t="s">
        <v>1457</v>
      </c>
      <c r="C193" t="s">
        <v>729</v>
      </c>
      <c r="D193" t="s">
        <v>1458</v>
      </c>
      <c r="E193" t="s">
        <v>841</v>
      </c>
      <c r="F193" t="s">
        <v>733</v>
      </c>
      <c r="G193" t="s">
        <v>730</v>
      </c>
      <c r="H193" t="s">
        <v>1046</v>
      </c>
      <c r="I193" t="s">
        <v>12</v>
      </c>
      <c r="J193" t="s">
        <v>739</v>
      </c>
      <c r="K193" t="s">
        <v>731</v>
      </c>
      <c r="L193" t="s">
        <v>740</v>
      </c>
      <c r="M193" t="s">
        <v>101</v>
      </c>
      <c r="N193" t="s">
        <v>741</v>
      </c>
      <c r="O193" t="s">
        <v>120</v>
      </c>
      <c r="P193" t="s">
        <v>749</v>
      </c>
      <c r="Q193" t="s">
        <v>108</v>
      </c>
      <c r="R193" t="s">
        <v>1237</v>
      </c>
      <c r="S193" t="s">
        <v>110</v>
      </c>
      <c r="T193" t="s">
        <v>735</v>
      </c>
      <c r="U193" t="s">
        <v>2019</v>
      </c>
      <c r="V193">
        <v>69170000</v>
      </c>
      <c r="W193">
        <v>0</v>
      </c>
      <c r="X193">
        <v>0</v>
      </c>
      <c r="Y193">
        <v>0</v>
      </c>
      <c r="Z193">
        <v>0</v>
      </c>
      <c r="AA193">
        <v>0</v>
      </c>
      <c r="AB193">
        <v>69170000</v>
      </c>
      <c r="AC193" t="s">
        <v>1427</v>
      </c>
      <c r="AD193" t="s">
        <v>1321</v>
      </c>
      <c r="AE193" t="s">
        <v>2020</v>
      </c>
      <c r="AF193" t="s">
        <v>1192</v>
      </c>
      <c r="AG193" t="s">
        <v>5352</v>
      </c>
      <c r="AH193" t="s">
        <v>847</v>
      </c>
      <c r="AI193" t="s">
        <v>754</v>
      </c>
      <c r="AJ193" t="s">
        <v>893</v>
      </c>
      <c r="AK193" t="s">
        <v>848</v>
      </c>
      <c r="AL193" t="s">
        <v>123</v>
      </c>
      <c r="AM193" t="s">
        <v>128</v>
      </c>
      <c r="AN193" t="s">
        <v>131</v>
      </c>
    </row>
    <row r="194" spans="1:40" x14ac:dyDescent="0.3">
      <c r="A194" t="s">
        <v>728</v>
      </c>
      <c r="B194" t="s">
        <v>1457</v>
      </c>
      <c r="C194" t="s">
        <v>729</v>
      </c>
      <c r="D194" t="s">
        <v>1458</v>
      </c>
      <c r="E194" t="s">
        <v>841</v>
      </c>
      <c r="F194" t="s">
        <v>733</v>
      </c>
      <c r="G194" t="s">
        <v>750</v>
      </c>
      <c r="H194" t="s">
        <v>1013</v>
      </c>
      <c r="I194" t="s">
        <v>13</v>
      </c>
      <c r="J194" t="s">
        <v>751</v>
      </c>
      <c r="K194" t="s">
        <v>755</v>
      </c>
      <c r="L194" t="s">
        <v>756</v>
      </c>
      <c r="M194" t="s">
        <v>101</v>
      </c>
      <c r="N194" t="s">
        <v>1459</v>
      </c>
      <c r="O194" t="s">
        <v>178</v>
      </c>
      <c r="P194" t="s">
        <v>757</v>
      </c>
      <c r="Q194" t="s">
        <v>2</v>
      </c>
      <c r="R194" t="s">
        <v>1238</v>
      </c>
      <c r="S194" t="s">
        <v>121</v>
      </c>
      <c r="T194" t="s">
        <v>738</v>
      </c>
      <c r="U194" t="s">
        <v>2021</v>
      </c>
      <c r="V194">
        <v>260000000</v>
      </c>
      <c r="W194">
        <v>0</v>
      </c>
      <c r="X194">
        <v>0</v>
      </c>
      <c r="Y194">
        <v>0</v>
      </c>
      <c r="Z194">
        <v>0</v>
      </c>
      <c r="AA194">
        <v>0</v>
      </c>
      <c r="AB194">
        <v>260000000</v>
      </c>
      <c r="AC194" t="s">
        <v>179</v>
      </c>
      <c r="AD194" t="s">
        <v>180</v>
      </c>
      <c r="AE194" t="s">
        <v>2022</v>
      </c>
      <c r="AF194" t="s">
        <v>1155</v>
      </c>
      <c r="AG194" t="s">
        <v>5353</v>
      </c>
      <c r="AH194" t="s">
        <v>807</v>
      </c>
      <c r="AI194" t="s">
        <v>807</v>
      </c>
      <c r="AJ194" t="s">
        <v>815</v>
      </c>
      <c r="AK194" t="s">
        <v>848</v>
      </c>
      <c r="AL194" t="s">
        <v>123</v>
      </c>
      <c r="AM194" t="s">
        <v>165</v>
      </c>
      <c r="AN194" t="s">
        <v>149</v>
      </c>
    </row>
    <row r="195" spans="1:40" x14ac:dyDescent="0.3">
      <c r="A195" t="s">
        <v>728</v>
      </c>
      <c r="B195" t="s">
        <v>1457</v>
      </c>
      <c r="C195" t="s">
        <v>729</v>
      </c>
      <c r="D195" t="s">
        <v>1458</v>
      </c>
      <c r="E195" t="s">
        <v>841</v>
      </c>
      <c r="F195" t="s">
        <v>733</v>
      </c>
      <c r="G195" t="s">
        <v>750</v>
      </c>
      <c r="H195" t="s">
        <v>1013</v>
      </c>
      <c r="I195" t="s">
        <v>13</v>
      </c>
      <c r="J195" t="s">
        <v>751</v>
      </c>
      <c r="K195" t="s">
        <v>758</v>
      </c>
      <c r="L195" t="s">
        <v>759</v>
      </c>
      <c r="M195" t="s">
        <v>880</v>
      </c>
      <c r="N195" t="s">
        <v>935</v>
      </c>
      <c r="O195" t="s">
        <v>177</v>
      </c>
      <c r="P195" t="s">
        <v>936</v>
      </c>
      <c r="Q195" t="s">
        <v>2</v>
      </c>
      <c r="R195" t="s">
        <v>981</v>
      </c>
      <c r="S195" t="s">
        <v>103</v>
      </c>
      <c r="T195" t="s">
        <v>732</v>
      </c>
      <c r="U195" t="s">
        <v>2023</v>
      </c>
      <c r="V195">
        <v>2250000</v>
      </c>
      <c r="W195">
        <v>0</v>
      </c>
      <c r="X195">
        <v>0</v>
      </c>
      <c r="Y195">
        <v>0</v>
      </c>
      <c r="Z195">
        <v>0</v>
      </c>
      <c r="AA195">
        <v>0</v>
      </c>
      <c r="AB195">
        <v>2250000</v>
      </c>
      <c r="AC195" t="s">
        <v>181</v>
      </c>
      <c r="AD195" t="s">
        <v>182</v>
      </c>
      <c r="AE195" t="s">
        <v>2024</v>
      </c>
      <c r="AF195" t="s">
        <v>1154</v>
      </c>
      <c r="AG195" t="s">
        <v>5354</v>
      </c>
      <c r="AH195" t="s">
        <v>847</v>
      </c>
      <c r="AI195" t="s">
        <v>754</v>
      </c>
      <c r="AJ195" t="s">
        <v>1</v>
      </c>
      <c r="AK195" t="s">
        <v>848</v>
      </c>
      <c r="AL195" t="s">
        <v>846</v>
      </c>
    </row>
    <row r="196" spans="1:40" x14ac:dyDescent="0.3">
      <c r="A196" t="s">
        <v>728</v>
      </c>
      <c r="B196" t="s">
        <v>1457</v>
      </c>
      <c r="C196" t="s">
        <v>729</v>
      </c>
      <c r="D196" t="s">
        <v>1458</v>
      </c>
      <c r="E196" t="s">
        <v>841</v>
      </c>
      <c r="F196" t="s">
        <v>733</v>
      </c>
      <c r="G196" t="s">
        <v>750</v>
      </c>
      <c r="H196" t="s">
        <v>1013</v>
      </c>
      <c r="I196" t="s">
        <v>13</v>
      </c>
      <c r="J196" t="s">
        <v>751</v>
      </c>
      <c r="K196" t="s">
        <v>758</v>
      </c>
      <c r="L196" t="s">
        <v>759</v>
      </c>
      <c r="M196" t="s">
        <v>880</v>
      </c>
      <c r="N196" t="s">
        <v>935</v>
      </c>
      <c r="O196" t="s">
        <v>177</v>
      </c>
      <c r="P196" t="s">
        <v>936</v>
      </c>
      <c r="Q196" t="s">
        <v>2</v>
      </c>
      <c r="R196" t="s">
        <v>981</v>
      </c>
      <c r="S196" t="s">
        <v>103</v>
      </c>
      <c r="T196" t="s">
        <v>732</v>
      </c>
      <c r="U196" t="s">
        <v>2025</v>
      </c>
      <c r="V196">
        <v>2250000</v>
      </c>
      <c r="W196">
        <v>0</v>
      </c>
      <c r="X196">
        <v>0</v>
      </c>
      <c r="Y196">
        <v>0</v>
      </c>
      <c r="Z196">
        <v>0</v>
      </c>
      <c r="AA196">
        <v>0</v>
      </c>
      <c r="AB196">
        <v>2250000</v>
      </c>
      <c r="AC196" t="s">
        <v>181</v>
      </c>
      <c r="AD196" t="s">
        <v>182</v>
      </c>
      <c r="AE196" t="s">
        <v>2026</v>
      </c>
      <c r="AF196" t="s">
        <v>2027</v>
      </c>
      <c r="AG196" t="s">
        <v>5355</v>
      </c>
      <c r="AH196" t="s">
        <v>847</v>
      </c>
      <c r="AI196" t="s">
        <v>754</v>
      </c>
      <c r="AJ196" t="s">
        <v>1</v>
      </c>
      <c r="AK196" t="s">
        <v>848</v>
      </c>
      <c r="AL196" t="s">
        <v>846</v>
      </c>
    </row>
    <row r="197" spans="1:40" x14ac:dyDescent="0.3">
      <c r="A197" t="s">
        <v>728</v>
      </c>
      <c r="B197" t="s">
        <v>1457</v>
      </c>
      <c r="C197" t="s">
        <v>729</v>
      </c>
      <c r="D197" t="s">
        <v>1458</v>
      </c>
      <c r="E197" t="s">
        <v>841</v>
      </c>
      <c r="F197" t="s">
        <v>733</v>
      </c>
      <c r="G197" t="s">
        <v>750</v>
      </c>
      <c r="H197" t="s">
        <v>1013</v>
      </c>
      <c r="I197" t="s">
        <v>13</v>
      </c>
      <c r="J197" t="s">
        <v>751</v>
      </c>
      <c r="K197" t="s">
        <v>758</v>
      </c>
      <c r="L197" t="s">
        <v>759</v>
      </c>
      <c r="M197" t="s">
        <v>880</v>
      </c>
      <c r="N197" t="s">
        <v>935</v>
      </c>
      <c r="O197" t="s">
        <v>177</v>
      </c>
      <c r="P197" t="s">
        <v>936</v>
      </c>
      <c r="Q197" t="s">
        <v>2</v>
      </c>
      <c r="R197" t="s">
        <v>981</v>
      </c>
      <c r="S197" t="s">
        <v>130</v>
      </c>
      <c r="T197" t="s">
        <v>748</v>
      </c>
      <c r="U197" t="s">
        <v>2028</v>
      </c>
      <c r="V197">
        <v>12000000</v>
      </c>
      <c r="W197">
        <v>0</v>
      </c>
      <c r="X197">
        <v>0</v>
      </c>
      <c r="Y197">
        <v>0</v>
      </c>
      <c r="Z197">
        <v>0</v>
      </c>
      <c r="AA197">
        <v>0</v>
      </c>
      <c r="AB197">
        <v>12000000</v>
      </c>
      <c r="AC197" t="s">
        <v>181</v>
      </c>
      <c r="AD197" t="s">
        <v>183</v>
      </c>
      <c r="AE197" t="s">
        <v>2029</v>
      </c>
      <c r="AF197" t="s">
        <v>1147</v>
      </c>
      <c r="AG197" t="s">
        <v>5257</v>
      </c>
      <c r="AH197" t="s">
        <v>847</v>
      </c>
      <c r="AI197" t="s">
        <v>754</v>
      </c>
      <c r="AJ197" t="s">
        <v>901</v>
      </c>
      <c r="AK197" t="s">
        <v>848</v>
      </c>
      <c r="AL197" t="s">
        <v>846</v>
      </c>
    </row>
    <row r="198" spans="1:40" x14ac:dyDescent="0.3">
      <c r="A198" t="s">
        <v>728</v>
      </c>
      <c r="B198" t="s">
        <v>1457</v>
      </c>
      <c r="C198" t="s">
        <v>729</v>
      </c>
      <c r="D198" t="s">
        <v>1458</v>
      </c>
      <c r="E198" t="s">
        <v>841</v>
      </c>
      <c r="F198" t="s">
        <v>733</v>
      </c>
      <c r="G198" t="s">
        <v>750</v>
      </c>
      <c r="H198" t="s">
        <v>1013</v>
      </c>
      <c r="I198" t="s">
        <v>13</v>
      </c>
      <c r="J198" t="s">
        <v>751</v>
      </c>
      <c r="K198" t="s">
        <v>758</v>
      </c>
      <c r="L198" t="s">
        <v>759</v>
      </c>
      <c r="M198" t="s">
        <v>880</v>
      </c>
      <c r="N198" t="s">
        <v>935</v>
      </c>
      <c r="O198" t="s">
        <v>177</v>
      </c>
      <c r="P198" t="s">
        <v>936</v>
      </c>
      <c r="Q198" t="s">
        <v>2</v>
      </c>
      <c r="R198" t="s">
        <v>981</v>
      </c>
      <c r="S198" t="s">
        <v>130</v>
      </c>
      <c r="T198" t="s">
        <v>748</v>
      </c>
      <c r="U198" t="s">
        <v>2030</v>
      </c>
      <c r="V198">
        <v>12000000</v>
      </c>
      <c r="W198">
        <v>0</v>
      </c>
      <c r="X198">
        <v>0</v>
      </c>
      <c r="Y198">
        <v>0</v>
      </c>
      <c r="Z198">
        <v>0</v>
      </c>
      <c r="AA198">
        <v>0</v>
      </c>
      <c r="AB198">
        <v>12000000</v>
      </c>
      <c r="AC198" t="s">
        <v>181</v>
      </c>
      <c r="AD198" t="s">
        <v>183</v>
      </c>
      <c r="AE198" t="s">
        <v>2031</v>
      </c>
      <c r="AF198" t="s">
        <v>1157</v>
      </c>
      <c r="AG198" t="s">
        <v>5356</v>
      </c>
      <c r="AH198" t="s">
        <v>847</v>
      </c>
      <c r="AI198" t="s">
        <v>754</v>
      </c>
      <c r="AJ198" t="s">
        <v>901</v>
      </c>
      <c r="AK198" t="s">
        <v>848</v>
      </c>
      <c r="AL198" t="s">
        <v>846</v>
      </c>
    </row>
    <row r="199" spans="1:40" x14ac:dyDescent="0.3">
      <c r="A199" t="s">
        <v>728</v>
      </c>
      <c r="B199" t="s">
        <v>1457</v>
      </c>
      <c r="C199" t="s">
        <v>729</v>
      </c>
      <c r="D199" t="s">
        <v>1458</v>
      </c>
      <c r="E199" t="s">
        <v>841</v>
      </c>
      <c r="F199" t="s">
        <v>733</v>
      </c>
      <c r="G199" t="s">
        <v>750</v>
      </c>
      <c r="H199" t="s">
        <v>1013</v>
      </c>
      <c r="I199" t="s">
        <v>13</v>
      </c>
      <c r="J199" t="s">
        <v>751</v>
      </c>
      <c r="K199" t="s">
        <v>758</v>
      </c>
      <c r="L199" t="s">
        <v>759</v>
      </c>
      <c r="M199" t="s">
        <v>880</v>
      </c>
      <c r="N199" t="s">
        <v>935</v>
      </c>
      <c r="O199" t="s">
        <v>177</v>
      </c>
      <c r="P199" t="s">
        <v>936</v>
      </c>
      <c r="Q199" t="s">
        <v>2</v>
      </c>
      <c r="R199" t="s">
        <v>981</v>
      </c>
      <c r="S199" t="s">
        <v>113</v>
      </c>
      <c r="T199" t="s">
        <v>734</v>
      </c>
      <c r="U199" t="s">
        <v>2032</v>
      </c>
      <c r="V199">
        <v>10800000</v>
      </c>
      <c r="W199">
        <v>0</v>
      </c>
      <c r="X199">
        <v>0</v>
      </c>
      <c r="Y199">
        <v>0</v>
      </c>
      <c r="Z199">
        <v>0</v>
      </c>
      <c r="AA199">
        <v>0</v>
      </c>
      <c r="AB199">
        <v>10800000</v>
      </c>
      <c r="AC199" t="s">
        <v>181</v>
      </c>
      <c r="AD199" t="s">
        <v>1322</v>
      </c>
      <c r="AE199" t="s">
        <v>2033</v>
      </c>
      <c r="AF199" t="s">
        <v>1158</v>
      </c>
      <c r="AG199" t="s">
        <v>5357</v>
      </c>
      <c r="AH199" t="s">
        <v>847</v>
      </c>
      <c r="AI199" t="s">
        <v>754</v>
      </c>
      <c r="AJ199" t="s">
        <v>891</v>
      </c>
      <c r="AK199" t="s">
        <v>848</v>
      </c>
      <c r="AL199" t="s">
        <v>846</v>
      </c>
    </row>
    <row r="200" spans="1:40" x14ac:dyDescent="0.3">
      <c r="A200" t="s">
        <v>728</v>
      </c>
      <c r="B200" t="s">
        <v>1457</v>
      </c>
      <c r="C200" t="s">
        <v>729</v>
      </c>
      <c r="D200" t="s">
        <v>1458</v>
      </c>
      <c r="E200" t="s">
        <v>841</v>
      </c>
      <c r="F200" t="s">
        <v>733</v>
      </c>
      <c r="G200" t="s">
        <v>750</v>
      </c>
      <c r="H200" t="s">
        <v>1013</v>
      </c>
      <c r="I200" t="s">
        <v>13</v>
      </c>
      <c r="J200" t="s">
        <v>751</v>
      </c>
      <c r="K200" t="s">
        <v>758</v>
      </c>
      <c r="L200" t="s">
        <v>759</v>
      </c>
      <c r="M200" t="s">
        <v>880</v>
      </c>
      <c r="N200" t="s">
        <v>935</v>
      </c>
      <c r="O200" t="s">
        <v>177</v>
      </c>
      <c r="P200" t="s">
        <v>936</v>
      </c>
      <c r="Q200" t="s">
        <v>2</v>
      </c>
      <c r="R200" t="s">
        <v>981</v>
      </c>
      <c r="S200" t="s">
        <v>110</v>
      </c>
      <c r="T200" t="s">
        <v>735</v>
      </c>
      <c r="U200" t="s">
        <v>2034</v>
      </c>
      <c r="V200">
        <v>201480000</v>
      </c>
      <c r="W200">
        <v>0</v>
      </c>
      <c r="X200">
        <v>21841204</v>
      </c>
      <c r="Y200">
        <v>0</v>
      </c>
      <c r="Z200">
        <v>21841204</v>
      </c>
      <c r="AA200">
        <v>0.10840383164582093</v>
      </c>
      <c r="AB200">
        <v>179638796</v>
      </c>
      <c r="AC200" t="s">
        <v>181</v>
      </c>
      <c r="AD200" t="s">
        <v>184</v>
      </c>
      <c r="AE200" t="s">
        <v>2035</v>
      </c>
      <c r="AF200" t="s">
        <v>1159</v>
      </c>
      <c r="AG200" t="s">
        <v>5358</v>
      </c>
      <c r="AH200" t="s">
        <v>847</v>
      </c>
      <c r="AI200" t="s">
        <v>754</v>
      </c>
      <c r="AJ200" t="s">
        <v>893</v>
      </c>
      <c r="AK200" t="s">
        <v>848</v>
      </c>
      <c r="AL200" t="s">
        <v>846</v>
      </c>
    </row>
    <row r="201" spans="1:40" x14ac:dyDescent="0.3">
      <c r="A201" t="s">
        <v>728</v>
      </c>
      <c r="B201" t="s">
        <v>1457</v>
      </c>
      <c r="C201" t="s">
        <v>729</v>
      </c>
      <c r="D201" t="s">
        <v>1458</v>
      </c>
      <c r="E201" t="s">
        <v>841</v>
      </c>
      <c r="F201" t="s">
        <v>733</v>
      </c>
      <c r="G201" t="s">
        <v>750</v>
      </c>
      <c r="H201" t="s">
        <v>1013</v>
      </c>
      <c r="I201" t="s">
        <v>13</v>
      </c>
      <c r="J201" t="s">
        <v>751</v>
      </c>
      <c r="K201" t="s">
        <v>758</v>
      </c>
      <c r="L201" t="s">
        <v>759</v>
      </c>
      <c r="M201" t="s">
        <v>880</v>
      </c>
      <c r="N201" t="s">
        <v>935</v>
      </c>
      <c r="O201" t="s">
        <v>177</v>
      </c>
      <c r="P201" t="s">
        <v>936</v>
      </c>
      <c r="Q201" t="s">
        <v>108</v>
      </c>
      <c r="R201" t="s">
        <v>982</v>
      </c>
      <c r="S201" t="s">
        <v>103</v>
      </c>
      <c r="T201" t="s">
        <v>732</v>
      </c>
      <c r="U201" t="s">
        <v>2036</v>
      </c>
      <c r="V201">
        <v>2920000</v>
      </c>
      <c r="W201">
        <v>0</v>
      </c>
      <c r="X201">
        <v>0</v>
      </c>
      <c r="Y201">
        <v>0</v>
      </c>
      <c r="Z201">
        <v>0</v>
      </c>
      <c r="AA201">
        <v>0</v>
      </c>
      <c r="AB201">
        <v>2920000</v>
      </c>
      <c r="AC201" t="s">
        <v>185</v>
      </c>
      <c r="AD201" t="s">
        <v>186</v>
      </c>
      <c r="AE201" t="s">
        <v>2037</v>
      </c>
      <c r="AF201" t="s">
        <v>1161</v>
      </c>
      <c r="AG201" t="s">
        <v>883</v>
      </c>
      <c r="AH201" t="s">
        <v>847</v>
      </c>
      <c r="AI201" t="s">
        <v>754</v>
      </c>
      <c r="AJ201" t="s">
        <v>1</v>
      </c>
      <c r="AK201" t="s">
        <v>848</v>
      </c>
      <c r="AL201" t="s">
        <v>846</v>
      </c>
    </row>
    <row r="202" spans="1:40" x14ac:dyDescent="0.3">
      <c r="A202" t="s">
        <v>728</v>
      </c>
      <c r="B202" t="s">
        <v>1457</v>
      </c>
      <c r="C202" t="s">
        <v>729</v>
      </c>
      <c r="D202" t="s">
        <v>1458</v>
      </c>
      <c r="E202" t="s">
        <v>841</v>
      </c>
      <c r="F202" t="s">
        <v>733</v>
      </c>
      <c r="G202" t="s">
        <v>750</v>
      </c>
      <c r="H202" t="s">
        <v>1013</v>
      </c>
      <c r="I202" t="s">
        <v>13</v>
      </c>
      <c r="J202" t="s">
        <v>751</v>
      </c>
      <c r="K202" t="s">
        <v>758</v>
      </c>
      <c r="L202" t="s">
        <v>759</v>
      </c>
      <c r="M202" t="s">
        <v>880</v>
      </c>
      <c r="N202" t="s">
        <v>935</v>
      </c>
      <c r="O202" t="s">
        <v>177</v>
      </c>
      <c r="P202" t="s">
        <v>936</v>
      </c>
      <c r="Q202" t="s">
        <v>108</v>
      </c>
      <c r="R202" t="s">
        <v>982</v>
      </c>
      <c r="S202" t="s">
        <v>130</v>
      </c>
      <c r="T202" t="s">
        <v>748</v>
      </c>
      <c r="U202" t="s">
        <v>2038</v>
      </c>
      <c r="V202">
        <v>12000000</v>
      </c>
      <c r="W202">
        <v>0</v>
      </c>
      <c r="X202">
        <v>0</v>
      </c>
      <c r="Y202">
        <v>0</v>
      </c>
      <c r="Z202">
        <v>0</v>
      </c>
      <c r="AA202">
        <v>0</v>
      </c>
      <c r="AB202">
        <v>12000000</v>
      </c>
      <c r="AC202" t="s">
        <v>185</v>
      </c>
      <c r="AD202" t="s">
        <v>187</v>
      </c>
      <c r="AE202" t="s">
        <v>2039</v>
      </c>
      <c r="AF202" t="s">
        <v>1100</v>
      </c>
      <c r="AG202" t="s">
        <v>5257</v>
      </c>
      <c r="AH202" t="s">
        <v>847</v>
      </c>
      <c r="AI202" t="s">
        <v>754</v>
      </c>
      <c r="AJ202" t="s">
        <v>901</v>
      </c>
      <c r="AK202" t="s">
        <v>848</v>
      </c>
      <c r="AL202" t="s">
        <v>846</v>
      </c>
    </row>
    <row r="203" spans="1:40" x14ac:dyDescent="0.3">
      <c r="A203" t="s">
        <v>728</v>
      </c>
      <c r="B203" t="s">
        <v>1457</v>
      </c>
      <c r="C203" t="s">
        <v>729</v>
      </c>
      <c r="D203" t="s">
        <v>1458</v>
      </c>
      <c r="E203" t="s">
        <v>841</v>
      </c>
      <c r="F203" t="s">
        <v>733</v>
      </c>
      <c r="G203" t="s">
        <v>750</v>
      </c>
      <c r="H203" t="s">
        <v>1013</v>
      </c>
      <c r="I203" t="s">
        <v>13</v>
      </c>
      <c r="J203" t="s">
        <v>751</v>
      </c>
      <c r="K203" t="s">
        <v>758</v>
      </c>
      <c r="L203" t="s">
        <v>759</v>
      </c>
      <c r="M203" t="s">
        <v>880</v>
      </c>
      <c r="N203" t="s">
        <v>935</v>
      </c>
      <c r="O203" t="s">
        <v>177</v>
      </c>
      <c r="P203" t="s">
        <v>936</v>
      </c>
      <c r="Q203" t="s">
        <v>108</v>
      </c>
      <c r="R203" t="s">
        <v>982</v>
      </c>
      <c r="S203" t="s">
        <v>130</v>
      </c>
      <c r="T203" t="s">
        <v>748</v>
      </c>
      <c r="U203" t="s">
        <v>2040</v>
      </c>
      <c r="V203">
        <v>12000000</v>
      </c>
      <c r="W203">
        <v>0</v>
      </c>
      <c r="X203">
        <v>0</v>
      </c>
      <c r="Y203">
        <v>0</v>
      </c>
      <c r="Z203">
        <v>0</v>
      </c>
      <c r="AA203">
        <v>0</v>
      </c>
      <c r="AB203">
        <v>12000000</v>
      </c>
      <c r="AC203" t="s">
        <v>185</v>
      </c>
      <c r="AD203" t="s">
        <v>187</v>
      </c>
      <c r="AE203" t="s">
        <v>2041</v>
      </c>
      <c r="AF203" t="s">
        <v>1101</v>
      </c>
      <c r="AG203" t="s">
        <v>5359</v>
      </c>
      <c r="AH203" t="s">
        <v>847</v>
      </c>
      <c r="AI203" t="s">
        <v>754</v>
      </c>
      <c r="AJ203" t="s">
        <v>901</v>
      </c>
      <c r="AK203" t="s">
        <v>848</v>
      </c>
      <c r="AL203" t="s">
        <v>846</v>
      </c>
    </row>
    <row r="204" spans="1:40" x14ac:dyDescent="0.3">
      <c r="A204" t="s">
        <v>728</v>
      </c>
      <c r="B204" t="s">
        <v>1457</v>
      </c>
      <c r="C204" t="s">
        <v>729</v>
      </c>
      <c r="D204" t="s">
        <v>1458</v>
      </c>
      <c r="E204" t="s">
        <v>841</v>
      </c>
      <c r="F204" t="s">
        <v>733</v>
      </c>
      <c r="G204" t="s">
        <v>750</v>
      </c>
      <c r="H204" t="s">
        <v>1013</v>
      </c>
      <c r="I204" t="s">
        <v>13</v>
      </c>
      <c r="J204" t="s">
        <v>751</v>
      </c>
      <c r="K204" t="s">
        <v>758</v>
      </c>
      <c r="L204" t="s">
        <v>759</v>
      </c>
      <c r="M204" t="s">
        <v>880</v>
      </c>
      <c r="N204" t="s">
        <v>935</v>
      </c>
      <c r="O204" t="s">
        <v>177</v>
      </c>
      <c r="P204" t="s">
        <v>936</v>
      </c>
      <c r="Q204" t="s">
        <v>108</v>
      </c>
      <c r="R204" t="s">
        <v>982</v>
      </c>
      <c r="S204" t="s">
        <v>113</v>
      </c>
      <c r="T204" t="s">
        <v>734</v>
      </c>
      <c r="U204" t="s">
        <v>2042</v>
      </c>
      <c r="V204">
        <v>10800000</v>
      </c>
      <c r="W204">
        <v>0</v>
      </c>
      <c r="X204">
        <v>0</v>
      </c>
      <c r="Y204">
        <v>0</v>
      </c>
      <c r="Z204">
        <v>0</v>
      </c>
      <c r="AA204">
        <v>0</v>
      </c>
      <c r="AB204">
        <v>10800000</v>
      </c>
      <c r="AC204" t="s">
        <v>185</v>
      </c>
      <c r="AD204" t="s">
        <v>188</v>
      </c>
      <c r="AE204" t="s">
        <v>2043</v>
      </c>
      <c r="AF204" t="s">
        <v>1188</v>
      </c>
      <c r="AG204" t="s">
        <v>5360</v>
      </c>
      <c r="AH204" t="s">
        <v>847</v>
      </c>
      <c r="AI204" t="s">
        <v>754</v>
      </c>
      <c r="AJ204" t="s">
        <v>891</v>
      </c>
      <c r="AK204" t="s">
        <v>848</v>
      </c>
      <c r="AL204" t="s">
        <v>846</v>
      </c>
    </row>
    <row r="205" spans="1:40" x14ac:dyDescent="0.3">
      <c r="A205" t="s">
        <v>728</v>
      </c>
      <c r="B205" t="s">
        <v>1457</v>
      </c>
      <c r="C205" t="s">
        <v>729</v>
      </c>
      <c r="D205" t="s">
        <v>1458</v>
      </c>
      <c r="E205" t="s">
        <v>841</v>
      </c>
      <c r="F205" t="s">
        <v>733</v>
      </c>
      <c r="G205" t="s">
        <v>750</v>
      </c>
      <c r="H205" t="s">
        <v>1013</v>
      </c>
      <c r="I205" t="s">
        <v>13</v>
      </c>
      <c r="J205" t="s">
        <v>751</v>
      </c>
      <c r="K205" t="s">
        <v>758</v>
      </c>
      <c r="L205" t="s">
        <v>759</v>
      </c>
      <c r="M205" t="s">
        <v>880</v>
      </c>
      <c r="N205" t="s">
        <v>935</v>
      </c>
      <c r="O205" t="s">
        <v>177</v>
      </c>
      <c r="P205" t="s">
        <v>936</v>
      </c>
      <c r="Q205" t="s">
        <v>108</v>
      </c>
      <c r="R205" t="s">
        <v>982</v>
      </c>
      <c r="S205" t="s">
        <v>110</v>
      </c>
      <c r="T205" t="s">
        <v>735</v>
      </c>
      <c r="U205" t="s">
        <v>2044</v>
      </c>
      <c r="V205">
        <v>126000000</v>
      </c>
      <c r="W205">
        <v>0</v>
      </c>
      <c r="X205">
        <v>0</v>
      </c>
      <c r="Y205">
        <v>0</v>
      </c>
      <c r="Z205">
        <v>0</v>
      </c>
      <c r="AA205">
        <v>0</v>
      </c>
      <c r="AB205">
        <v>126000000</v>
      </c>
      <c r="AC205" t="s">
        <v>185</v>
      </c>
      <c r="AD205" t="s">
        <v>189</v>
      </c>
      <c r="AE205" t="s">
        <v>2045</v>
      </c>
      <c r="AF205" t="s">
        <v>1189</v>
      </c>
      <c r="AG205" t="s">
        <v>5361</v>
      </c>
      <c r="AH205" t="s">
        <v>847</v>
      </c>
      <c r="AI205" t="s">
        <v>754</v>
      </c>
      <c r="AJ205" t="s">
        <v>893</v>
      </c>
      <c r="AK205" t="s">
        <v>848</v>
      </c>
      <c r="AL205" t="s">
        <v>846</v>
      </c>
    </row>
    <row r="206" spans="1:40" x14ac:dyDescent="0.3">
      <c r="A206" t="s">
        <v>728</v>
      </c>
      <c r="B206" t="s">
        <v>1457</v>
      </c>
      <c r="C206" t="s">
        <v>729</v>
      </c>
      <c r="D206" t="s">
        <v>1458</v>
      </c>
      <c r="E206" t="s">
        <v>841</v>
      </c>
      <c r="F206" t="s">
        <v>733</v>
      </c>
      <c r="G206" t="s">
        <v>750</v>
      </c>
      <c r="H206" t="s">
        <v>1013</v>
      </c>
      <c r="I206" t="s">
        <v>13</v>
      </c>
      <c r="J206" t="s">
        <v>751</v>
      </c>
      <c r="K206" t="s">
        <v>758</v>
      </c>
      <c r="L206" t="s">
        <v>759</v>
      </c>
      <c r="M206" t="s">
        <v>880</v>
      </c>
      <c r="N206" t="s">
        <v>935</v>
      </c>
      <c r="O206" t="s">
        <v>177</v>
      </c>
      <c r="P206" t="s">
        <v>936</v>
      </c>
      <c r="Q206" t="s">
        <v>108</v>
      </c>
      <c r="R206" t="s">
        <v>982</v>
      </c>
      <c r="S206" t="s">
        <v>104</v>
      </c>
      <c r="T206" t="s">
        <v>105</v>
      </c>
      <c r="U206" t="s">
        <v>2046</v>
      </c>
      <c r="V206">
        <v>3600000</v>
      </c>
      <c r="W206">
        <v>0</v>
      </c>
      <c r="X206">
        <v>0</v>
      </c>
      <c r="Y206">
        <v>0</v>
      </c>
      <c r="Z206">
        <v>0</v>
      </c>
      <c r="AA206">
        <v>0</v>
      </c>
      <c r="AB206">
        <v>3600000</v>
      </c>
      <c r="AC206" t="s">
        <v>185</v>
      </c>
      <c r="AD206" t="s">
        <v>190</v>
      </c>
      <c r="AE206" t="s">
        <v>2047</v>
      </c>
      <c r="AF206" t="s">
        <v>1186</v>
      </c>
      <c r="AG206" t="s">
        <v>5362</v>
      </c>
      <c r="AH206" t="s">
        <v>847</v>
      </c>
      <c r="AI206" t="s">
        <v>754</v>
      </c>
      <c r="AJ206" t="s">
        <v>893</v>
      </c>
      <c r="AK206" t="s">
        <v>848</v>
      </c>
      <c r="AL206" t="s">
        <v>846</v>
      </c>
    </row>
    <row r="207" spans="1:40" x14ac:dyDescent="0.3">
      <c r="A207" t="s">
        <v>728</v>
      </c>
      <c r="B207" t="s">
        <v>1457</v>
      </c>
      <c r="C207" t="s">
        <v>729</v>
      </c>
      <c r="D207" t="s">
        <v>1458</v>
      </c>
      <c r="E207" t="s">
        <v>841</v>
      </c>
      <c r="F207" t="s">
        <v>733</v>
      </c>
      <c r="G207" t="s">
        <v>750</v>
      </c>
      <c r="H207" t="s">
        <v>1013</v>
      </c>
      <c r="I207" t="s">
        <v>13</v>
      </c>
      <c r="J207" t="s">
        <v>751</v>
      </c>
      <c r="K207" t="s">
        <v>758</v>
      </c>
      <c r="L207" t="s">
        <v>759</v>
      </c>
      <c r="M207" t="s">
        <v>880</v>
      </c>
      <c r="N207" t="s">
        <v>935</v>
      </c>
      <c r="O207" t="s">
        <v>177</v>
      </c>
      <c r="P207" t="s">
        <v>936</v>
      </c>
      <c r="Q207" t="s">
        <v>109</v>
      </c>
      <c r="R207" t="s">
        <v>983</v>
      </c>
      <c r="S207" t="s">
        <v>103</v>
      </c>
      <c r="T207" t="s">
        <v>732</v>
      </c>
      <c r="U207" t="s">
        <v>2048</v>
      </c>
      <c r="V207">
        <v>10000000</v>
      </c>
      <c r="W207">
        <v>0</v>
      </c>
      <c r="X207">
        <v>0</v>
      </c>
      <c r="Y207">
        <v>0</v>
      </c>
      <c r="Z207">
        <v>0</v>
      </c>
      <c r="AA207">
        <v>0</v>
      </c>
      <c r="AB207">
        <v>10000000</v>
      </c>
      <c r="AC207" t="s">
        <v>191</v>
      </c>
      <c r="AD207" t="s">
        <v>192</v>
      </c>
      <c r="AE207" t="s">
        <v>2049</v>
      </c>
      <c r="AF207" t="s">
        <v>1190</v>
      </c>
      <c r="AG207" t="s">
        <v>883</v>
      </c>
      <c r="AH207" t="s">
        <v>847</v>
      </c>
      <c r="AI207" t="s">
        <v>754</v>
      </c>
      <c r="AJ207" t="s">
        <v>1</v>
      </c>
      <c r="AK207" t="s">
        <v>848</v>
      </c>
      <c r="AL207" t="s">
        <v>846</v>
      </c>
    </row>
    <row r="208" spans="1:40" x14ac:dyDescent="0.3">
      <c r="A208" t="s">
        <v>728</v>
      </c>
      <c r="B208" t="s">
        <v>1457</v>
      </c>
      <c r="C208" t="s">
        <v>729</v>
      </c>
      <c r="D208" t="s">
        <v>1458</v>
      </c>
      <c r="E208" t="s">
        <v>841</v>
      </c>
      <c r="F208" t="s">
        <v>733</v>
      </c>
      <c r="G208" t="s">
        <v>750</v>
      </c>
      <c r="H208" t="s">
        <v>1013</v>
      </c>
      <c r="I208" t="s">
        <v>13</v>
      </c>
      <c r="J208" t="s">
        <v>751</v>
      </c>
      <c r="K208" t="s">
        <v>758</v>
      </c>
      <c r="L208" t="s">
        <v>759</v>
      </c>
      <c r="M208" t="s">
        <v>880</v>
      </c>
      <c r="N208" t="s">
        <v>935</v>
      </c>
      <c r="O208" t="s">
        <v>177</v>
      </c>
      <c r="P208" t="s">
        <v>936</v>
      </c>
      <c r="Q208" t="s">
        <v>109</v>
      </c>
      <c r="R208" t="s">
        <v>983</v>
      </c>
      <c r="S208" t="s">
        <v>112</v>
      </c>
      <c r="T208" t="s">
        <v>766</v>
      </c>
      <c r="U208" t="s">
        <v>2050</v>
      </c>
      <c r="V208">
        <v>16800000</v>
      </c>
      <c r="W208">
        <v>0</v>
      </c>
      <c r="X208">
        <v>0</v>
      </c>
      <c r="Y208">
        <v>0</v>
      </c>
      <c r="Z208">
        <v>0</v>
      </c>
      <c r="AA208">
        <v>0</v>
      </c>
      <c r="AB208">
        <v>16800000</v>
      </c>
      <c r="AC208" t="s">
        <v>191</v>
      </c>
      <c r="AD208" t="s">
        <v>193</v>
      </c>
      <c r="AE208" t="s">
        <v>2051</v>
      </c>
      <c r="AF208" t="s">
        <v>1191</v>
      </c>
      <c r="AG208" t="s">
        <v>5363</v>
      </c>
      <c r="AH208" t="s">
        <v>847</v>
      </c>
      <c r="AI208" t="s">
        <v>754</v>
      </c>
      <c r="AJ208" t="s">
        <v>900</v>
      </c>
      <c r="AK208" t="s">
        <v>907</v>
      </c>
      <c r="AL208" t="s">
        <v>846</v>
      </c>
    </row>
    <row r="209" spans="1:38" x14ac:dyDescent="0.3">
      <c r="A209" t="s">
        <v>728</v>
      </c>
      <c r="B209" t="s">
        <v>1457</v>
      </c>
      <c r="C209" t="s">
        <v>729</v>
      </c>
      <c r="D209" t="s">
        <v>1458</v>
      </c>
      <c r="E209" t="s">
        <v>841</v>
      </c>
      <c r="F209" t="s">
        <v>733</v>
      </c>
      <c r="G209" t="s">
        <v>750</v>
      </c>
      <c r="H209" t="s">
        <v>1013</v>
      </c>
      <c r="I209" t="s">
        <v>13</v>
      </c>
      <c r="J209" t="s">
        <v>751</v>
      </c>
      <c r="K209" t="s">
        <v>758</v>
      </c>
      <c r="L209" t="s">
        <v>759</v>
      </c>
      <c r="M209" t="s">
        <v>880</v>
      </c>
      <c r="N209" t="s">
        <v>935</v>
      </c>
      <c r="O209" t="s">
        <v>177</v>
      </c>
      <c r="P209" t="s">
        <v>936</v>
      </c>
      <c r="Q209" t="s">
        <v>109</v>
      </c>
      <c r="R209" t="s">
        <v>983</v>
      </c>
      <c r="S209" t="s">
        <v>112</v>
      </c>
      <c r="T209" t="s">
        <v>766</v>
      </c>
      <c r="U209" t="s">
        <v>2052</v>
      </c>
      <c r="V209">
        <v>3600000</v>
      </c>
      <c r="W209">
        <v>0</v>
      </c>
      <c r="X209">
        <v>0</v>
      </c>
      <c r="Y209">
        <v>0</v>
      </c>
      <c r="Z209">
        <v>0</v>
      </c>
      <c r="AA209">
        <v>0</v>
      </c>
      <c r="AB209">
        <v>3600000</v>
      </c>
      <c r="AC209" t="s">
        <v>191</v>
      </c>
      <c r="AD209" t="s">
        <v>193</v>
      </c>
      <c r="AE209" t="s">
        <v>2053</v>
      </c>
      <c r="AF209" t="s">
        <v>2054</v>
      </c>
      <c r="AG209" t="s">
        <v>5364</v>
      </c>
      <c r="AH209" t="s">
        <v>847</v>
      </c>
      <c r="AI209" t="s">
        <v>754</v>
      </c>
      <c r="AJ209" t="s">
        <v>900</v>
      </c>
      <c r="AK209" t="s">
        <v>907</v>
      </c>
      <c r="AL209" t="s">
        <v>846</v>
      </c>
    </row>
    <row r="210" spans="1:38" x14ac:dyDescent="0.3">
      <c r="A210" t="s">
        <v>728</v>
      </c>
      <c r="B210" t="s">
        <v>1457</v>
      </c>
      <c r="C210" t="s">
        <v>729</v>
      </c>
      <c r="D210" t="s">
        <v>1458</v>
      </c>
      <c r="E210" t="s">
        <v>841</v>
      </c>
      <c r="F210" t="s">
        <v>733</v>
      </c>
      <c r="G210" t="s">
        <v>750</v>
      </c>
      <c r="H210" t="s">
        <v>1013</v>
      </c>
      <c r="I210" t="s">
        <v>13</v>
      </c>
      <c r="J210" t="s">
        <v>751</v>
      </c>
      <c r="K210" t="s">
        <v>758</v>
      </c>
      <c r="L210" t="s">
        <v>759</v>
      </c>
      <c r="M210" t="s">
        <v>880</v>
      </c>
      <c r="N210" t="s">
        <v>935</v>
      </c>
      <c r="O210" t="s">
        <v>177</v>
      </c>
      <c r="P210" t="s">
        <v>936</v>
      </c>
      <c r="Q210" t="s">
        <v>109</v>
      </c>
      <c r="R210" t="s">
        <v>983</v>
      </c>
      <c r="S210" t="s">
        <v>130</v>
      </c>
      <c r="T210" t="s">
        <v>748</v>
      </c>
      <c r="U210" t="s">
        <v>2055</v>
      </c>
      <c r="V210">
        <v>12000000</v>
      </c>
      <c r="W210">
        <v>0</v>
      </c>
      <c r="X210">
        <v>0</v>
      </c>
      <c r="Y210">
        <v>0</v>
      </c>
      <c r="Z210">
        <v>0</v>
      </c>
      <c r="AA210">
        <v>0</v>
      </c>
      <c r="AB210">
        <v>12000000</v>
      </c>
      <c r="AC210" t="s">
        <v>191</v>
      </c>
      <c r="AD210" t="s">
        <v>194</v>
      </c>
      <c r="AE210" t="s">
        <v>2056</v>
      </c>
      <c r="AF210" t="s">
        <v>1218</v>
      </c>
      <c r="AG210" t="s">
        <v>5257</v>
      </c>
      <c r="AH210" t="s">
        <v>847</v>
      </c>
      <c r="AI210" t="s">
        <v>754</v>
      </c>
      <c r="AJ210" t="s">
        <v>901</v>
      </c>
      <c r="AK210" t="s">
        <v>848</v>
      </c>
      <c r="AL210" t="s">
        <v>846</v>
      </c>
    </row>
    <row r="211" spans="1:38" x14ac:dyDescent="0.3">
      <c r="A211" t="s">
        <v>728</v>
      </c>
      <c r="B211" t="s">
        <v>1457</v>
      </c>
      <c r="C211" t="s">
        <v>729</v>
      </c>
      <c r="D211" t="s">
        <v>1458</v>
      </c>
      <c r="E211" t="s">
        <v>841</v>
      </c>
      <c r="F211" t="s">
        <v>733</v>
      </c>
      <c r="G211" t="s">
        <v>750</v>
      </c>
      <c r="H211" t="s">
        <v>1013</v>
      </c>
      <c r="I211" t="s">
        <v>13</v>
      </c>
      <c r="J211" t="s">
        <v>751</v>
      </c>
      <c r="K211" t="s">
        <v>758</v>
      </c>
      <c r="L211" t="s">
        <v>759</v>
      </c>
      <c r="M211" t="s">
        <v>880</v>
      </c>
      <c r="N211" t="s">
        <v>935</v>
      </c>
      <c r="O211" t="s">
        <v>177</v>
      </c>
      <c r="P211" t="s">
        <v>936</v>
      </c>
      <c r="Q211" t="s">
        <v>109</v>
      </c>
      <c r="R211" t="s">
        <v>983</v>
      </c>
      <c r="S211" t="s">
        <v>130</v>
      </c>
      <c r="T211" t="s">
        <v>748</v>
      </c>
      <c r="U211" t="s">
        <v>2057</v>
      </c>
      <c r="V211">
        <v>12000000</v>
      </c>
      <c r="W211">
        <v>0</v>
      </c>
      <c r="X211">
        <v>0</v>
      </c>
      <c r="Y211">
        <v>0</v>
      </c>
      <c r="Z211">
        <v>0</v>
      </c>
      <c r="AA211">
        <v>0</v>
      </c>
      <c r="AB211">
        <v>12000000</v>
      </c>
      <c r="AC211" t="s">
        <v>191</v>
      </c>
      <c r="AD211" t="s">
        <v>194</v>
      </c>
      <c r="AE211" t="s">
        <v>2058</v>
      </c>
      <c r="AF211" t="s">
        <v>1096</v>
      </c>
      <c r="AG211" t="s">
        <v>5359</v>
      </c>
      <c r="AH211" t="s">
        <v>847</v>
      </c>
      <c r="AI211" t="s">
        <v>754</v>
      </c>
      <c r="AJ211" t="s">
        <v>901</v>
      </c>
      <c r="AK211" t="s">
        <v>848</v>
      </c>
      <c r="AL211" t="s">
        <v>846</v>
      </c>
    </row>
    <row r="212" spans="1:38" x14ac:dyDescent="0.3">
      <c r="A212" t="s">
        <v>728</v>
      </c>
      <c r="B212" t="s">
        <v>1457</v>
      </c>
      <c r="C212" t="s">
        <v>729</v>
      </c>
      <c r="D212" t="s">
        <v>1458</v>
      </c>
      <c r="E212" t="s">
        <v>841</v>
      </c>
      <c r="F212" t="s">
        <v>733</v>
      </c>
      <c r="G212" t="s">
        <v>750</v>
      </c>
      <c r="H212" t="s">
        <v>1013</v>
      </c>
      <c r="I212" t="s">
        <v>13</v>
      </c>
      <c r="J212" t="s">
        <v>751</v>
      </c>
      <c r="K212" t="s">
        <v>758</v>
      </c>
      <c r="L212" t="s">
        <v>759</v>
      </c>
      <c r="M212" t="s">
        <v>880</v>
      </c>
      <c r="N212" t="s">
        <v>935</v>
      </c>
      <c r="O212" t="s">
        <v>177</v>
      </c>
      <c r="P212" t="s">
        <v>936</v>
      </c>
      <c r="Q212" t="s">
        <v>109</v>
      </c>
      <c r="R212" t="s">
        <v>983</v>
      </c>
      <c r="S212" t="s">
        <v>113</v>
      </c>
      <c r="T212" t="s">
        <v>734</v>
      </c>
      <c r="U212" t="s">
        <v>2059</v>
      </c>
      <c r="V212">
        <v>14400000</v>
      </c>
      <c r="W212">
        <v>0</v>
      </c>
      <c r="X212">
        <v>0</v>
      </c>
      <c r="Y212">
        <v>0</v>
      </c>
      <c r="Z212">
        <v>0</v>
      </c>
      <c r="AA212">
        <v>0</v>
      </c>
      <c r="AB212">
        <v>14400000</v>
      </c>
      <c r="AC212" t="s">
        <v>191</v>
      </c>
      <c r="AD212" t="s">
        <v>195</v>
      </c>
      <c r="AE212" t="s">
        <v>2060</v>
      </c>
      <c r="AF212" t="s">
        <v>1047</v>
      </c>
      <c r="AG212" t="s">
        <v>5365</v>
      </c>
      <c r="AH212" t="s">
        <v>847</v>
      </c>
      <c r="AI212" t="s">
        <v>754</v>
      </c>
      <c r="AJ212" t="s">
        <v>891</v>
      </c>
      <c r="AK212" t="s">
        <v>848</v>
      </c>
      <c r="AL212" t="s">
        <v>846</v>
      </c>
    </row>
    <row r="213" spans="1:38" x14ac:dyDescent="0.3">
      <c r="A213" t="s">
        <v>728</v>
      </c>
      <c r="B213" t="s">
        <v>1457</v>
      </c>
      <c r="C213" t="s">
        <v>729</v>
      </c>
      <c r="D213" t="s">
        <v>1458</v>
      </c>
      <c r="E213" t="s">
        <v>841</v>
      </c>
      <c r="F213" t="s">
        <v>733</v>
      </c>
      <c r="G213" t="s">
        <v>750</v>
      </c>
      <c r="H213" t="s">
        <v>1013</v>
      </c>
      <c r="I213" t="s">
        <v>13</v>
      </c>
      <c r="J213" t="s">
        <v>751</v>
      </c>
      <c r="K213" t="s">
        <v>758</v>
      </c>
      <c r="L213" t="s">
        <v>759</v>
      </c>
      <c r="M213" t="s">
        <v>880</v>
      </c>
      <c r="N213" t="s">
        <v>935</v>
      </c>
      <c r="O213" t="s">
        <v>177</v>
      </c>
      <c r="P213" t="s">
        <v>936</v>
      </c>
      <c r="Q213" t="s">
        <v>109</v>
      </c>
      <c r="R213" t="s">
        <v>983</v>
      </c>
      <c r="S213" t="s">
        <v>110</v>
      </c>
      <c r="T213" t="s">
        <v>735</v>
      </c>
      <c r="U213" t="s">
        <v>2061</v>
      </c>
      <c r="V213">
        <v>192000000</v>
      </c>
      <c r="W213">
        <v>0</v>
      </c>
      <c r="X213">
        <v>0</v>
      </c>
      <c r="Y213">
        <v>0</v>
      </c>
      <c r="Z213">
        <v>0</v>
      </c>
      <c r="AA213">
        <v>0</v>
      </c>
      <c r="AB213">
        <v>192000000</v>
      </c>
      <c r="AC213" t="s">
        <v>191</v>
      </c>
      <c r="AD213" t="s">
        <v>196</v>
      </c>
      <c r="AE213" t="s">
        <v>2062</v>
      </c>
      <c r="AF213" t="s">
        <v>1048</v>
      </c>
      <c r="AG213" t="s">
        <v>5366</v>
      </c>
      <c r="AH213" t="s">
        <v>847</v>
      </c>
      <c r="AI213" t="s">
        <v>754</v>
      </c>
      <c r="AJ213" t="s">
        <v>893</v>
      </c>
      <c r="AK213" t="s">
        <v>848</v>
      </c>
      <c r="AL213" t="s">
        <v>846</v>
      </c>
    </row>
    <row r="214" spans="1:38" x14ac:dyDescent="0.3">
      <c r="A214" t="s">
        <v>728</v>
      </c>
      <c r="B214" t="s">
        <v>1457</v>
      </c>
      <c r="C214" t="s">
        <v>729</v>
      </c>
      <c r="D214" t="s">
        <v>1458</v>
      </c>
      <c r="E214" t="s">
        <v>841</v>
      </c>
      <c r="F214" t="s">
        <v>733</v>
      </c>
      <c r="G214" t="s">
        <v>750</v>
      </c>
      <c r="H214" t="s">
        <v>1013</v>
      </c>
      <c r="I214" t="s">
        <v>13</v>
      </c>
      <c r="J214" t="s">
        <v>751</v>
      </c>
      <c r="K214" t="s">
        <v>758</v>
      </c>
      <c r="L214" t="s">
        <v>759</v>
      </c>
      <c r="M214" t="s">
        <v>880</v>
      </c>
      <c r="N214" t="s">
        <v>935</v>
      </c>
      <c r="O214" t="s">
        <v>177</v>
      </c>
      <c r="P214" t="s">
        <v>936</v>
      </c>
      <c r="Q214" t="s">
        <v>109</v>
      </c>
      <c r="R214" t="s">
        <v>983</v>
      </c>
      <c r="S214" t="s">
        <v>110</v>
      </c>
      <c r="T214" t="s">
        <v>735</v>
      </c>
      <c r="U214" t="s">
        <v>2063</v>
      </c>
      <c r="V214">
        <v>168000000</v>
      </c>
      <c r="W214">
        <v>0</v>
      </c>
      <c r="X214">
        <v>0</v>
      </c>
      <c r="Y214">
        <v>0</v>
      </c>
      <c r="Z214">
        <v>0</v>
      </c>
      <c r="AA214">
        <v>0</v>
      </c>
      <c r="AB214">
        <v>168000000</v>
      </c>
      <c r="AC214" t="s">
        <v>191</v>
      </c>
      <c r="AD214" t="s">
        <v>196</v>
      </c>
      <c r="AE214" t="s">
        <v>2064</v>
      </c>
      <c r="AF214" t="s">
        <v>1049</v>
      </c>
      <c r="AG214" t="s">
        <v>5367</v>
      </c>
      <c r="AH214" t="s">
        <v>847</v>
      </c>
      <c r="AI214" t="s">
        <v>754</v>
      </c>
      <c r="AJ214" t="s">
        <v>893</v>
      </c>
      <c r="AK214" t="s">
        <v>848</v>
      </c>
      <c r="AL214" t="s">
        <v>846</v>
      </c>
    </row>
    <row r="215" spans="1:38" x14ac:dyDescent="0.3">
      <c r="A215" t="s">
        <v>728</v>
      </c>
      <c r="B215" t="s">
        <v>1457</v>
      </c>
      <c r="C215" t="s">
        <v>729</v>
      </c>
      <c r="D215" t="s">
        <v>1458</v>
      </c>
      <c r="E215" t="s">
        <v>841</v>
      </c>
      <c r="F215" t="s">
        <v>733</v>
      </c>
      <c r="G215" t="s">
        <v>750</v>
      </c>
      <c r="H215" t="s">
        <v>1013</v>
      </c>
      <c r="I215" t="s">
        <v>13</v>
      </c>
      <c r="J215" t="s">
        <v>751</v>
      </c>
      <c r="K215" t="s">
        <v>758</v>
      </c>
      <c r="L215" t="s">
        <v>759</v>
      </c>
      <c r="M215" t="s">
        <v>880</v>
      </c>
      <c r="N215" t="s">
        <v>935</v>
      </c>
      <c r="O215" t="s">
        <v>177</v>
      </c>
      <c r="P215" t="s">
        <v>936</v>
      </c>
      <c r="Q215" t="s">
        <v>109</v>
      </c>
      <c r="R215" t="s">
        <v>983</v>
      </c>
      <c r="S215" t="s">
        <v>104</v>
      </c>
      <c r="T215" t="s">
        <v>105</v>
      </c>
      <c r="U215" t="s">
        <v>2065</v>
      </c>
      <c r="V215">
        <v>6750000</v>
      </c>
      <c r="W215">
        <v>0</v>
      </c>
      <c r="X215">
        <v>0</v>
      </c>
      <c r="Y215">
        <v>0</v>
      </c>
      <c r="Z215">
        <v>0</v>
      </c>
      <c r="AA215">
        <v>0</v>
      </c>
      <c r="AB215">
        <v>6750000</v>
      </c>
      <c r="AC215" t="s">
        <v>191</v>
      </c>
      <c r="AD215" t="s">
        <v>197</v>
      </c>
      <c r="AE215" t="s">
        <v>2066</v>
      </c>
      <c r="AF215" t="s">
        <v>2067</v>
      </c>
      <c r="AG215" t="s">
        <v>5348</v>
      </c>
      <c r="AH215" t="s">
        <v>847</v>
      </c>
      <c r="AI215" t="s">
        <v>754</v>
      </c>
      <c r="AJ215" t="s">
        <v>893</v>
      </c>
      <c r="AK215" t="s">
        <v>848</v>
      </c>
      <c r="AL215" t="s">
        <v>846</v>
      </c>
    </row>
    <row r="216" spans="1:38" x14ac:dyDescent="0.3">
      <c r="A216" t="s">
        <v>728</v>
      </c>
      <c r="B216" t="s">
        <v>1457</v>
      </c>
      <c r="C216" t="s">
        <v>729</v>
      </c>
      <c r="D216" t="s">
        <v>1458</v>
      </c>
      <c r="E216" t="s">
        <v>841</v>
      </c>
      <c r="F216" t="s">
        <v>733</v>
      </c>
      <c r="G216" t="s">
        <v>750</v>
      </c>
      <c r="H216" t="s">
        <v>1013</v>
      </c>
      <c r="I216" t="s">
        <v>13</v>
      </c>
      <c r="J216" t="s">
        <v>751</v>
      </c>
      <c r="K216" t="s">
        <v>758</v>
      </c>
      <c r="L216" t="s">
        <v>759</v>
      </c>
      <c r="M216" t="s">
        <v>880</v>
      </c>
      <c r="N216" t="s">
        <v>935</v>
      </c>
      <c r="O216" t="s">
        <v>177</v>
      </c>
      <c r="P216" t="s">
        <v>936</v>
      </c>
      <c r="Q216" t="s">
        <v>109</v>
      </c>
      <c r="R216" t="s">
        <v>983</v>
      </c>
      <c r="S216" t="s">
        <v>106</v>
      </c>
      <c r="T216" t="s">
        <v>906</v>
      </c>
      <c r="U216" t="s">
        <v>2068</v>
      </c>
      <c r="V216">
        <v>7560000</v>
      </c>
      <c r="W216">
        <v>0</v>
      </c>
      <c r="X216">
        <v>0</v>
      </c>
      <c r="Y216">
        <v>0</v>
      </c>
      <c r="Z216">
        <v>0</v>
      </c>
      <c r="AA216">
        <v>0</v>
      </c>
      <c r="AB216">
        <v>7560000</v>
      </c>
      <c r="AC216" t="s">
        <v>191</v>
      </c>
      <c r="AD216" t="s">
        <v>198</v>
      </c>
      <c r="AE216" t="s">
        <v>2069</v>
      </c>
      <c r="AF216" t="s">
        <v>1183</v>
      </c>
      <c r="AG216" t="s">
        <v>5368</v>
      </c>
      <c r="AH216" t="s">
        <v>847</v>
      </c>
      <c r="AI216" t="s">
        <v>754</v>
      </c>
      <c r="AJ216" t="s">
        <v>893</v>
      </c>
      <c r="AK216" t="s">
        <v>848</v>
      </c>
      <c r="AL216" t="s">
        <v>846</v>
      </c>
    </row>
    <row r="217" spans="1:38" x14ac:dyDescent="0.3">
      <c r="A217" t="s">
        <v>728</v>
      </c>
      <c r="B217" t="s">
        <v>1457</v>
      </c>
      <c r="C217" t="s">
        <v>729</v>
      </c>
      <c r="D217" t="s">
        <v>1458</v>
      </c>
      <c r="E217" t="s">
        <v>841</v>
      </c>
      <c r="F217" t="s">
        <v>733</v>
      </c>
      <c r="G217" t="s">
        <v>750</v>
      </c>
      <c r="H217" t="s">
        <v>1013</v>
      </c>
      <c r="I217" t="s">
        <v>13</v>
      </c>
      <c r="J217" t="s">
        <v>751</v>
      </c>
      <c r="K217" t="s">
        <v>758</v>
      </c>
      <c r="L217" t="s">
        <v>759</v>
      </c>
      <c r="M217" t="s">
        <v>880</v>
      </c>
      <c r="N217" t="s">
        <v>935</v>
      </c>
      <c r="O217" t="s">
        <v>177</v>
      </c>
      <c r="P217" t="s">
        <v>936</v>
      </c>
      <c r="Q217" t="s">
        <v>109</v>
      </c>
      <c r="R217" t="s">
        <v>983</v>
      </c>
      <c r="S217" t="s">
        <v>106</v>
      </c>
      <c r="T217" t="s">
        <v>906</v>
      </c>
      <c r="U217" t="s">
        <v>2070</v>
      </c>
      <c r="V217">
        <v>5400000</v>
      </c>
      <c r="W217">
        <v>0</v>
      </c>
      <c r="X217">
        <v>0</v>
      </c>
      <c r="Y217">
        <v>0</v>
      </c>
      <c r="Z217">
        <v>0</v>
      </c>
      <c r="AA217">
        <v>0</v>
      </c>
      <c r="AB217">
        <v>5400000</v>
      </c>
      <c r="AC217" t="s">
        <v>191</v>
      </c>
      <c r="AD217" t="s">
        <v>198</v>
      </c>
      <c r="AE217" t="s">
        <v>2071</v>
      </c>
      <c r="AF217" t="s">
        <v>2072</v>
      </c>
      <c r="AG217" t="s">
        <v>5369</v>
      </c>
      <c r="AH217" t="s">
        <v>847</v>
      </c>
      <c r="AI217" t="s">
        <v>754</v>
      </c>
      <c r="AJ217" t="s">
        <v>893</v>
      </c>
      <c r="AK217" t="s">
        <v>848</v>
      </c>
      <c r="AL217" t="s">
        <v>846</v>
      </c>
    </row>
    <row r="218" spans="1:38" x14ac:dyDescent="0.3">
      <c r="A218" t="s">
        <v>728</v>
      </c>
      <c r="B218" t="s">
        <v>1457</v>
      </c>
      <c r="C218" t="s">
        <v>729</v>
      </c>
      <c r="D218" t="s">
        <v>1458</v>
      </c>
      <c r="E218" t="s">
        <v>841</v>
      </c>
      <c r="F218" t="s">
        <v>733</v>
      </c>
      <c r="G218" t="s">
        <v>750</v>
      </c>
      <c r="H218" t="s">
        <v>1013</v>
      </c>
      <c r="I218" t="s">
        <v>13</v>
      </c>
      <c r="J218" t="s">
        <v>751</v>
      </c>
      <c r="K218" t="s">
        <v>758</v>
      </c>
      <c r="L218" t="s">
        <v>759</v>
      </c>
      <c r="M218" t="s">
        <v>880</v>
      </c>
      <c r="N218" t="s">
        <v>935</v>
      </c>
      <c r="O218" t="s">
        <v>177</v>
      </c>
      <c r="P218" t="s">
        <v>936</v>
      </c>
      <c r="Q218" t="s">
        <v>111</v>
      </c>
      <c r="R218" t="s">
        <v>984</v>
      </c>
      <c r="S218" t="s">
        <v>103</v>
      </c>
      <c r="T218" t="s">
        <v>732</v>
      </c>
      <c r="U218" t="s">
        <v>2073</v>
      </c>
      <c r="V218">
        <v>1000000</v>
      </c>
      <c r="W218">
        <v>0</v>
      </c>
      <c r="X218">
        <v>0</v>
      </c>
      <c r="Y218">
        <v>0</v>
      </c>
      <c r="Z218">
        <v>0</v>
      </c>
      <c r="AA218">
        <v>0</v>
      </c>
      <c r="AB218">
        <v>1000000</v>
      </c>
      <c r="AC218" t="s">
        <v>199</v>
      </c>
      <c r="AD218" t="s">
        <v>200</v>
      </c>
      <c r="AE218" t="s">
        <v>2074</v>
      </c>
      <c r="AF218" t="s">
        <v>2075</v>
      </c>
      <c r="AG218" t="s">
        <v>5257</v>
      </c>
      <c r="AH218" t="s">
        <v>847</v>
      </c>
      <c r="AI218" t="s">
        <v>754</v>
      </c>
      <c r="AJ218" t="s">
        <v>1</v>
      </c>
      <c r="AK218" t="s">
        <v>848</v>
      </c>
      <c r="AL218" t="s">
        <v>846</v>
      </c>
    </row>
    <row r="219" spans="1:38" x14ac:dyDescent="0.3">
      <c r="A219" t="s">
        <v>728</v>
      </c>
      <c r="B219" t="s">
        <v>1457</v>
      </c>
      <c r="C219" t="s">
        <v>729</v>
      </c>
      <c r="D219" t="s">
        <v>1458</v>
      </c>
      <c r="E219" t="s">
        <v>841</v>
      </c>
      <c r="F219" t="s">
        <v>733</v>
      </c>
      <c r="G219" t="s">
        <v>750</v>
      </c>
      <c r="H219" t="s">
        <v>1013</v>
      </c>
      <c r="I219" t="s">
        <v>13</v>
      </c>
      <c r="J219" t="s">
        <v>751</v>
      </c>
      <c r="K219" t="s">
        <v>758</v>
      </c>
      <c r="L219" t="s">
        <v>759</v>
      </c>
      <c r="M219" t="s">
        <v>880</v>
      </c>
      <c r="N219" t="s">
        <v>935</v>
      </c>
      <c r="O219" t="s">
        <v>177</v>
      </c>
      <c r="P219" t="s">
        <v>936</v>
      </c>
      <c r="Q219" t="s">
        <v>111</v>
      </c>
      <c r="R219" t="s">
        <v>984</v>
      </c>
      <c r="S219" t="s">
        <v>103</v>
      </c>
      <c r="T219" t="s">
        <v>732</v>
      </c>
      <c r="U219" t="s">
        <v>2076</v>
      </c>
      <c r="V219">
        <v>1000000</v>
      </c>
      <c r="W219">
        <v>0</v>
      </c>
      <c r="X219">
        <v>0</v>
      </c>
      <c r="Y219">
        <v>0</v>
      </c>
      <c r="Z219">
        <v>0</v>
      </c>
      <c r="AA219">
        <v>0</v>
      </c>
      <c r="AB219">
        <v>1000000</v>
      </c>
      <c r="AC219" t="s">
        <v>199</v>
      </c>
      <c r="AD219" t="s">
        <v>200</v>
      </c>
      <c r="AE219" t="s">
        <v>2077</v>
      </c>
      <c r="AF219" t="s">
        <v>1050</v>
      </c>
      <c r="AG219" t="s">
        <v>5359</v>
      </c>
      <c r="AH219" t="s">
        <v>847</v>
      </c>
      <c r="AI219" t="s">
        <v>754</v>
      </c>
      <c r="AJ219" t="s">
        <v>1</v>
      </c>
      <c r="AK219" t="s">
        <v>848</v>
      </c>
      <c r="AL219" t="s">
        <v>846</v>
      </c>
    </row>
    <row r="220" spans="1:38" x14ac:dyDescent="0.3">
      <c r="A220" t="s">
        <v>728</v>
      </c>
      <c r="B220" t="s">
        <v>1457</v>
      </c>
      <c r="C220" t="s">
        <v>729</v>
      </c>
      <c r="D220" t="s">
        <v>1458</v>
      </c>
      <c r="E220" t="s">
        <v>841</v>
      </c>
      <c r="F220" t="s">
        <v>733</v>
      </c>
      <c r="G220" t="s">
        <v>750</v>
      </c>
      <c r="H220" t="s">
        <v>1013</v>
      </c>
      <c r="I220" t="s">
        <v>13</v>
      </c>
      <c r="J220" t="s">
        <v>751</v>
      </c>
      <c r="K220" t="s">
        <v>758</v>
      </c>
      <c r="L220" t="s">
        <v>759</v>
      </c>
      <c r="M220" t="s">
        <v>880</v>
      </c>
      <c r="N220" t="s">
        <v>935</v>
      </c>
      <c r="O220" t="s">
        <v>177</v>
      </c>
      <c r="P220" t="s">
        <v>936</v>
      </c>
      <c r="Q220" t="s">
        <v>111</v>
      </c>
      <c r="R220" t="s">
        <v>984</v>
      </c>
      <c r="S220" t="s">
        <v>103</v>
      </c>
      <c r="T220" t="s">
        <v>732</v>
      </c>
      <c r="U220" t="s">
        <v>2078</v>
      </c>
      <c r="V220">
        <v>1000000</v>
      </c>
      <c r="W220">
        <v>0</v>
      </c>
      <c r="X220">
        <v>0</v>
      </c>
      <c r="Y220">
        <v>0</v>
      </c>
      <c r="Z220">
        <v>0</v>
      </c>
      <c r="AA220">
        <v>0</v>
      </c>
      <c r="AB220">
        <v>1000000</v>
      </c>
      <c r="AC220" t="s">
        <v>199</v>
      </c>
      <c r="AD220" t="s">
        <v>200</v>
      </c>
      <c r="AE220" t="s">
        <v>2079</v>
      </c>
      <c r="AF220" t="s">
        <v>2080</v>
      </c>
      <c r="AG220" t="s">
        <v>5259</v>
      </c>
      <c r="AH220" t="s">
        <v>847</v>
      </c>
      <c r="AI220" t="s">
        <v>754</v>
      </c>
      <c r="AJ220" t="s">
        <v>1</v>
      </c>
      <c r="AK220" t="s">
        <v>848</v>
      </c>
      <c r="AL220" t="s">
        <v>846</v>
      </c>
    </row>
    <row r="221" spans="1:38" x14ac:dyDescent="0.3">
      <c r="A221" t="s">
        <v>728</v>
      </c>
      <c r="B221" t="s">
        <v>1457</v>
      </c>
      <c r="C221" t="s">
        <v>729</v>
      </c>
      <c r="D221" t="s">
        <v>1458</v>
      </c>
      <c r="E221" t="s">
        <v>841</v>
      </c>
      <c r="F221" t="s">
        <v>733</v>
      </c>
      <c r="G221" t="s">
        <v>750</v>
      </c>
      <c r="H221" t="s">
        <v>1013</v>
      </c>
      <c r="I221" t="s">
        <v>13</v>
      </c>
      <c r="J221" t="s">
        <v>751</v>
      </c>
      <c r="K221" t="s">
        <v>758</v>
      </c>
      <c r="L221" t="s">
        <v>759</v>
      </c>
      <c r="M221" t="s">
        <v>880</v>
      </c>
      <c r="N221" t="s">
        <v>935</v>
      </c>
      <c r="O221" t="s">
        <v>177</v>
      </c>
      <c r="P221" t="s">
        <v>936</v>
      </c>
      <c r="Q221" t="s">
        <v>111</v>
      </c>
      <c r="R221" t="s">
        <v>984</v>
      </c>
      <c r="S221" t="s">
        <v>103</v>
      </c>
      <c r="T221" t="s">
        <v>732</v>
      </c>
      <c r="U221" t="s">
        <v>2081</v>
      </c>
      <c r="V221">
        <v>1001000</v>
      </c>
      <c r="W221">
        <v>0</v>
      </c>
      <c r="X221">
        <v>0</v>
      </c>
      <c r="Y221">
        <v>0</v>
      </c>
      <c r="Z221">
        <v>0</v>
      </c>
      <c r="AA221">
        <v>0</v>
      </c>
      <c r="AB221">
        <v>1001000</v>
      </c>
      <c r="AC221" t="s">
        <v>199</v>
      </c>
      <c r="AD221" t="s">
        <v>200</v>
      </c>
      <c r="AE221" t="s">
        <v>2082</v>
      </c>
      <c r="AF221" t="s">
        <v>2083</v>
      </c>
      <c r="AG221" t="s">
        <v>5370</v>
      </c>
      <c r="AH221" t="s">
        <v>847</v>
      </c>
      <c r="AI221" t="s">
        <v>754</v>
      </c>
      <c r="AJ221" t="s">
        <v>1</v>
      </c>
      <c r="AK221" t="s">
        <v>848</v>
      </c>
      <c r="AL221" t="s">
        <v>846</v>
      </c>
    </row>
    <row r="222" spans="1:38" x14ac:dyDescent="0.3">
      <c r="A222" t="s">
        <v>728</v>
      </c>
      <c r="B222" t="s">
        <v>1457</v>
      </c>
      <c r="C222" t="s">
        <v>729</v>
      </c>
      <c r="D222" t="s">
        <v>1458</v>
      </c>
      <c r="E222" t="s">
        <v>841</v>
      </c>
      <c r="F222" t="s">
        <v>733</v>
      </c>
      <c r="G222" t="s">
        <v>750</v>
      </c>
      <c r="H222" t="s">
        <v>1013</v>
      </c>
      <c r="I222" t="s">
        <v>13</v>
      </c>
      <c r="J222" t="s">
        <v>751</v>
      </c>
      <c r="K222" t="s">
        <v>758</v>
      </c>
      <c r="L222" t="s">
        <v>759</v>
      </c>
      <c r="M222" t="s">
        <v>880</v>
      </c>
      <c r="N222" t="s">
        <v>935</v>
      </c>
      <c r="O222" t="s">
        <v>177</v>
      </c>
      <c r="P222" t="s">
        <v>936</v>
      </c>
      <c r="Q222" t="s">
        <v>111</v>
      </c>
      <c r="R222" t="s">
        <v>984</v>
      </c>
      <c r="S222" t="s">
        <v>103</v>
      </c>
      <c r="T222" t="s">
        <v>732</v>
      </c>
      <c r="U222" t="s">
        <v>2084</v>
      </c>
      <c r="V222">
        <v>40250000</v>
      </c>
      <c r="W222">
        <v>0</v>
      </c>
      <c r="X222">
        <v>0</v>
      </c>
      <c r="Y222">
        <v>0</v>
      </c>
      <c r="Z222">
        <v>0</v>
      </c>
      <c r="AA222">
        <v>0</v>
      </c>
      <c r="AB222">
        <v>40250000</v>
      </c>
      <c r="AC222" t="s">
        <v>199</v>
      </c>
      <c r="AD222" t="s">
        <v>200</v>
      </c>
      <c r="AE222" t="s">
        <v>2085</v>
      </c>
      <c r="AF222" t="s">
        <v>2086</v>
      </c>
      <c r="AG222" t="s">
        <v>5371</v>
      </c>
      <c r="AH222" t="s">
        <v>847</v>
      </c>
      <c r="AI222" t="s">
        <v>754</v>
      </c>
      <c r="AJ222" t="s">
        <v>1</v>
      </c>
      <c r="AK222" t="s">
        <v>848</v>
      </c>
      <c r="AL222" t="s">
        <v>846</v>
      </c>
    </row>
    <row r="223" spans="1:38" x14ac:dyDescent="0.3">
      <c r="A223" t="s">
        <v>728</v>
      </c>
      <c r="B223" t="s">
        <v>1457</v>
      </c>
      <c r="C223" t="s">
        <v>729</v>
      </c>
      <c r="D223" t="s">
        <v>1458</v>
      </c>
      <c r="E223" t="s">
        <v>841</v>
      </c>
      <c r="F223" t="s">
        <v>733</v>
      </c>
      <c r="G223" t="s">
        <v>750</v>
      </c>
      <c r="H223" t="s">
        <v>1013</v>
      </c>
      <c r="I223" t="s">
        <v>13</v>
      </c>
      <c r="J223" t="s">
        <v>751</v>
      </c>
      <c r="K223" t="s">
        <v>758</v>
      </c>
      <c r="L223" t="s">
        <v>759</v>
      </c>
      <c r="M223" t="s">
        <v>880</v>
      </c>
      <c r="N223" t="s">
        <v>935</v>
      </c>
      <c r="O223" t="s">
        <v>177</v>
      </c>
      <c r="P223" t="s">
        <v>936</v>
      </c>
      <c r="Q223" t="s">
        <v>111</v>
      </c>
      <c r="R223" t="s">
        <v>984</v>
      </c>
      <c r="S223" t="s">
        <v>113</v>
      </c>
      <c r="T223" t="s">
        <v>734</v>
      </c>
      <c r="U223" t="s">
        <v>2087</v>
      </c>
      <c r="V223">
        <v>2000000</v>
      </c>
      <c r="W223">
        <v>0</v>
      </c>
      <c r="X223">
        <v>0</v>
      </c>
      <c r="Y223">
        <v>0</v>
      </c>
      <c r="Z223">
        <v>0</v>
      </c>
      <c r="AA223">
        <v>0</v>
      </c>
      <c r="AB223">
        <v>2000000</v>
      </c>
      <c r="AC223" t="s">
        <v>199</v>
      </c>
      <c r="AD223" t="s">
        <v>201</v>
      </c>
      <c r="AE223" t="s">
        <v>2088</v>
      </c>
      <c r="AF223" t="s">
        <v>2089</v>
      </c>
      <c r="AG223" t="s">
        <v>5372</v>
      </c>
      <c r="AH223" t="s">
        <v>847</v>
      </c>
      <c r="AI223" t="s">
        <v>754</v>
      </c>
      <c r="AJ223" t="s">
        <v>891</v>
      </c>
      <c r="AK223" t="s">
        <v>848</v>
      </c>
      <c r="AL223" t="s">
        <v>846</v>
      </c>
    </row>
    <row r="224" spans="1:38" x14ac:dyDescent="0.3">
      <c r="A224" t="s">
        <v>728</v>
      </c>
      <c r="B224" t="s">
        <v>1457</v>
      </c>
      <c r="C224" t="s">
        <v>729</v>
      </c>
      <c r="D224" t="s">
        <v>1458</v>
      </c>
      <c r="E224" t="s">
        <v>841</v>
      </c>
      <c r="F224" t="s">
        <v>733</v>
      </c>
      <c r="G224" t="s">
        <v>750</v>
      </c>
      <c r="H224" t="s">
        <v>1013</v>
      </c>
      <c r="I224" t="s">
        <v>13</v>
      </c>
      <c r="J224" t="s">
        <v>751</v>
      </c>
      <c r="K224" t="s">
        <v>758</v>
      </c>
      <c r="L224" t="s">
        <v>759</v>
      </c>
      <c r="M224" t="s">
        <v>880</v>
      </c>
      <c r="N224" t="s">
        <v>935</v>
      </c>
      <c r="O224" t="s">
        <v>177</v>
      </c>
      <c r="P224" t="s">
        <v>936</v>
      </c>
      <c r="Q224" t="s">
        <v>111</v>
      </c>
      <c r="R224" t="s">
        <v>984</v>
      </c>
      <c r="S224" t="s">
        <v>113</v>
      </c>
      <c r="T224" t="s">
        <v>734</v>
      </c>
      <c r="U224" t="s">
        <v>2090</v>
      </c>
      <c r="V224">
        <v>7200000</v>
      </c>
      <c r="W224">
        <v>0</v>
      </c>
      <c r="X224">
        <v>0</v>
      </c>
      <c r="Y224">
        <v>0</v>
      </c>
      <c r="Z224">
        <v>0</v>
      </c>
      <c r="AA224">
        <v>0</v>
      </c>
      <c r="AB224">
        <v>7200000</v>
      </c>
      <c r="AC224" t="s">
        <v>199</v>
      </c>
      <c r="AD224" t="s">
        <v>201</v>
      </c>
      <c r="AE224" t="s">
        <v>2091</v>
      </c>
      <c r="AF224" t="s">
        <v>2092</v>
      </c>
      <c r="AG224" t="s">
        <v>5373</v>
      </c>
      <c r="AH224" t="s">
        <v>847</v>
      </c>
      <c r="AI224" t="s">
        <v>754</v>
      </c>
      <c r="AJ224" t="s">
        <v>891</v>
      </c>
      <c r="AK224" t="s">
        <v>848</v>
      </c>
      <c r="AL224" t="s">
        <v>846</v>
      </c>
    </row>
    <row r="225" spans="1:38" x14ac:dyDescent="0.3">
      <c r="A225" t="s">
        <v>728</v>
      </c>
      <c r="B225" t="s">
        <v>1457</v>
      </c>
      <c r="C225" t="s">
        <v>729</v>
      </c>
      <c r="D225" t="s">
        <v>1458</v>
      </c>
      <c r="E225" t="s">
        <v>841</v>
      </c>
      <c r="F225" t="s">
        <v>733</v>
      </c>
      <c r="G225" t="s">
        <v>750</v>
      </c>
      <c r="H225" t="s">
        <v>1013</v>
      </c>
      <c r="I225" t="s">
        <v>13</v>
      </c>
      <c r="J225" t="s">
        <v>751</v>
      </c>
      <c r="K225" t="s">
        <v>758</v>
      </c>
      <c r="L225" t="s">
        <v>759</v>
      </c>
      <c r="M225" t="s">
        <v>880</v>
      </c>
      <c r="N225" t="s">
        <v>935</v>
      </c>
      <c r="O225" t="s">
        <v>177</v>
      </c>
      <c r="P225" t="s">
        <v>936</v>
      </c>
      <c r="Q225" t="s">
        <v>111</v>
      </c>
      <c r="R225" t="s">
        <v>984</v>
      </c>
      <c r="S225" t="s">
        <v>110</v>
      </c>
      <c r="T225" t="s">
        <v>735</v>
      </c>
      <c r="U225" t="s">
        <v>2093</v>
      </c>
      <c r="V225">
        <v>283072000</v>
      </c>
      <c r="W225">
        <v>0</v>
      </c>
      <c r="X225">
        <v>0</v>
      </c>
      <c r="Y225">
        <v>0</v>
      </c>
      <c r="Z225">
        <v>0</v>
      </c>
      <c r="AA225">
        <v>0</v>
      </c>
      <c r="AB225">
        <v>283072000</v>
      </c>
      <c r="AC225" t="s">
        <v>199</v>
      </c>
      <c r="AD225" t="s">
        <v>202</v>
      </c>
      <c r="AE225" t="s">
        <v>2094</v>
      </c>
      <c r="AF225" t="s">
        <v>2095</v>
      </c>
      <c r="AG225" t="s">
        <v>5374</v>
      </c>
      <c r="AH225" t="s">
        <v>847</v>
      </c>
      <c r="AI225" t="s">
        <v>754</v>
      </c>
      <c r="AJ225" t="s">
        <v>893</v>
      </c>
      <c r="AK225" t="s">
        <v>848</v>
      </c>
      <c r="AL225" t="s">
        <v>846</v>
      </c>
    </row>
    <row r="226" spans="1:38" x14ac:dyDescent="0.3">
      <c r="A226" t="s">
        <v>728</v>
      </c>
      <c r="B226" t="s">
        <v>1457</v>
      </c>
      <c r="C226" t="s">
        <v>729</v>
      </c>
      <c r="D226" t="s">
        <v>1458</v>
      </c>
      <c r="E226" t="s">
        <v>841</v>
      </c>
      <c r="F226" t="s">
        <v>733</v>
      </c>
      <c r="G226" t="s">
        <v>750</v>
      </c>
      <c r="H226" t="s">
        <v>1013</v>
      </c>
      <c r="I226" t="s">
        <v>13</v>
      </c>
      <c r="J226" t="s">
        <v>751</v>
      </c>
      <c r="K226" t="s">
        <v>758</v>
      </c>
      <c r="L226" t="s">
        <v>759</v>
      </c>
      <c r="M226" t="s">
        <v>880</v>
      </c>
      <c r="N226" t="s">
        <v>935</v>
      </c>
      <c r="O226" t="s">
        <v>177</v>
      </c>
      <c r="P226" t="s">
        <v>936</v>
      </c>
      <c r="Q226" t="s">
        <v>116</v>
      </c>
      <c r="R226" t="s">
        <v>985</v>
      </c>
      <c r="S226" t="s">
        <v>103</v>
      </c>
      <c r="T226" t="s">
        <v>732</v>
      </c>
      <c r="U226" t="s">
        <v>2096</v>
      </c>
      <c r="V226">
        <v>3000000</v>
      </c>
      <c r="W226">
        <v>0</v>
      </c>
      <c r="X226">
        <v>0</v>
      </c>
      <c r="Y226">
        <v>0</v>
      </c>
      <c r="Z226">
        <v>0</v>
      </c>
      <c r="AA226">
        <v>0</v>
      </c>
      <c r="AB226">
        <v>3000000</v>
      </c>
      <c r="AC226" t="s">
        <v>203</v>
      </c>
      <c r="AD226" t="s">
        <v>204</v>
      </c>
      <c r="AE226" t="s">
        <v>2097</v>
      </c>
      <c r="AF226" t="s">
        <v>2098</v>
      </c>
      <c r="AG226" t="s">
        <v>883</v>
      </c>
      <c r="AH226" t="s">
        <v>847</v>
      </c>
      <c r="AI226" t="s">
        <v>754</v>
      </c>
      <c r="AJ226" t="s">
        <v>1</v>
      </c>
      <c r="AK226" t="s">
        <v>848</v>
      </c>
      <c r="AL226" t="s">
        <v>846</v>
      </c>
    </row>
    <row r="227" spans="1:38" x14ac:dyDescent="0.3">
      <c r="A227" t="s">
        <v>728</v>
      </c>
      <c r="B227" t="s">
        <v>1457</v>
      </c>
      <c r="C227" t="s">
        <v>729</v>
      </c>
      <c r="D227" t="s">
        <v>1458</v>
      </c>
      <c r="E227" t="s">
        <v>841</v>
      </c>
      <c r="F227" t="s">
        <v>733</v>
      </c>
      <c r="G227" t="s">
        <v>750</v>
      </c>
      <c r="H227" t="s">
        <v>1013</v>
      </c>
      <c r="I227" t="s">
        <v>13</v>
      </c>
      <c r="J227" t="s">
        <v>751</v>
      </c>
      <c r="K227" t="s">
        <v>758</v>
      </c>
      <c r="L227" t="s">
        <v>759</v>
      </c>
      <c r="M227" t="s">
        <v>880</v>
      </c>
      <c r="N227" t="s">
        <v>935</v>
      </c>
      <c r="O227" t="s">
        <v>177</v>
      </c>
      <c r="P227" t="s">
        <v>936</v>
      </c>
      <c r="Q227" t="s">
        <v>116</v>
      </c>
      <c r="R227" t="s">
        <v>985</v>
      </c>
      <c r="S227" t="s">
        <v>130</v>
      </c>
      <c r="T227" t="s">
        <v>748</v>
      </c>
      <c r="U227" t="s">
        <v>2099</v>
      </c>
      <c r="V227">
        <v>12000000</v>
      </c>
      <c r="W227">
        <v>0</v>
      </c>
      <c r="X227">
        <v>0</v>
      </c>
      <c r="Y227">
        <v>0</v>
      </c>
      <c r="Z227">
        <v>0</v>
      </c>
      <c r="AA227">
        <v>0</v>
      </c>
      <c r="AB227">
        <v>12000000</v>
      </c>
      <c r="AC227" t="s">
        <v>203</v>
      </c>
      <c r="AD227" t="s">
        <v>205</v>
      </c>
      <c r="AE227" t="s">
        <v>2100</v>
      </c>
      <c r="AF227" t="s">
        <v>2101</v>
      </c>
      <c r="AG227" t="s">
        <v>5257</v>
      </c>
      <c r="AH227" t="s">
        <v>847</v>
      </c>
      <c r="AI227" t="s">
        <v>754</v>
      </c>
      <c r="AJ227" t="s">
        <v>901</v>
      </c>
      <c r="AK227" t="s">
        <v>848</v>
      </c>
      <c r="AL227" t="s">
        <v>846</v>
      </c>
    </row>
    <row r="228" spans="1:38" x14ac:dyDescent="0.3">
      <c r="A228" t="s">
        <v>728</v>
      </c>
      <c r="B228" t="s">
        <v>1457</v>
      </c>
      <c r="C228" t="s">
        <v>729</v>
      </c>
      <c r="D228" t="s">
        <v>1458</v>
      </c>
      <c r="E228" t="s">
        <v>841</v>
      </c>
      <c r="F228" t="s">
        <v>733</v>
      </c>
      <c r="G228" t="s">
        <v>750</v>
      </c>
      <c r="H228" t="s">
        <v>1013</v>
      </c>
      <c r="I228" t="s">
        <v>13</v>
      </c>
      <c r="J228" t="s">
        <v>751</v>
      </c>
      <c r="K228" t="s">
        <v>758</v>
      </c>
      <c r="L228" t="s">
        <v>759</v>
      </c>
      <c r="M228" t="s">
        <v>880</v>
      </c>
      <c r="N228" t="s">
        <v>935</v>
      </c>
      <c r="O228" t="s">
        <v>177</v>
      </c>
      <c r="P228" t="s">
        <v>936</v>
      </c>
      <c r="Q228" t="s">
        <v>116</v>
      </c>
      <c r="R228" t="s">
        <v>985</v>
      </c>
      <c r="S228" t="s">
        <v>130</v>
      </c>
      <c r="T228" t="s">
        <v>748</v>
      </c>
      <c r="U228" t="s">
        <v>2102</v>
      </c>
      <c r="V228">
        <v>12000000</v>
      </c>
      <c r="W228">
        <v>0</v>
      </c>
      <c r="X228">
        <v>0</v>
      </c>
      <c r="Y228">
        <v>0</v>
      </c>
      <c r="Z228">
        <v>0</v>
      </c>
      <c r="AA228">
        <v>0</v>
      </c>
      <c r="AB228">
        <v>12000000</v>
      </c>
      <c r="AC228" t="s">
        <v>203</v>
      </c>
      <c r="AD228" t="s">
        <v>205</v>
      </c>
      <c r="AE228" t="s">
        <v>2103</v>
      </c>
      <c r="AF228" t="s">
        <v>2104</v>
      </c>
      <c r="AG228" t="s">
        <v>5359</v>
      </c>
      <c r="AH228" t="s">
        <v>847</v>
      </c>
      <c r="AI228" t="s">
        <v>754</v>
      </c>
      <c r="AJ228" t="s">
        <v>901</v>
      </c>
      <c r="AK228" t="s">
        <v>848</v>
      </c>
      <c r="AL228" t="s">
        <v>846</v>
      </c>
    </row>
    <row r="229" spans="1:38" x14ac:dyDescent="0.3">
      <c r="A229" t="s">
        <v>728</v>
      </c>
      <c r="B229" t="s">
        <v>1457</v>
      </c>
      <c r="C229" t="s">
        <v>729</v>
      </c>
      <c r="D229" t="s">
        <v>1458</v>
      </c>
      <c r="E229" t="s">
        <v>841</v>
      </c>
      <c r="F229" t="s">
        <v>733</v>
      </c>
      <c r="G229" t="s">
        <v>750</v>
      </c>
      <c r="H229" t="s">
        <v>1013</v>
      </c>
      <c r="I229" t="s">
        <v>13</v>
      </c>
      <c r="J229" t="s">
        <v>751</v>
      </c>
      <c r="K229" t="s">
        <v>758</v>
      </c>
      <c r="L229" t="s">
        <v>759</v>
      </c>
      <c r="M229" t="s">
        <v>880</v>
      </c>
      <c r="N229" t="s">
        <v>935</v>
      </c>
      <c r="O229" t="s">
        <v>177</v>
      </c>
      <c r="P229" t="s">
        <v>936</v>
      </c>
      <c r="Q229" t="s">
        <v>116</v>
      </c>
      <c r="R229" t="s">
        <v>985</v>
      </c>
      <c r="S229" t="s">
        <v>113</v>
      </c>
      <c r="T229" t="s">
        <v>734</v>
      </c>
      <c r="U229" t="s">
        <v>2105</v>
      </c>
      <c r="V229">
        <v>7200000</v>
      </c>
      <c r="W229">
        <v>0</v>
      </c>
      <c r="X229">
        <v>0</v>
      </c>
      <c r="Y229">
        <v>0</v>
      </c>
      <c r="Z229">
        <v>0</v>
      </c>
      <c r="AA229">
        <v>0</v>
      </c>
      <c r="AB229">
        <v>7200000</v>
      </c>
      <c r="AC229" t="s">
        <v>203</v>
      </c>
      <c r="AD229" t="s">
        <v>206</v>
      </c>
      <c r="AE229" t="s">
        <v>2106</v>
      </c>
      <c r="AF229" t="s">
        <v>2107</v>
      </c>
      <c r="AG229" t="s">
        <v>5375</v>
      </c>
      <c r="AH229" t="s">
        <v>847</v>
      </c>
      <c r="AI229" t="s">
        <v>754</v>
      </c>
      <c r="AJ229" t="s">
        <v>891</v>
      </c>
      <c r="AK229" t="s">
        <v>848</v>
      </c>
      <c r="AL229" t="s">
        <v>846</v>
      </c>
    </row>
    <row r="230" spans="1:38" x14ac:dyDescent="0.3">
      <c r="A230" t="s">
        <v>728</v>
      </c>
      <c r="B230" t="s">
        <v>1457</v>
      </c>
      <c r="C230" t="s">
        <v>729</v>
      </c>
      <c r="D230" t="s">
        <v>1458</v>
      </c>
      <c r="E230" t="s">
        <v>841</v>
      </c>
      <c r="F230" t="s">
        <v>733</v>
      </c>
      <c r="G230" t="s">
        <v>750</v>
      </c>
      <c r="H230" t="s">
        <v>1013</v>
      </c>
      <c r="I230" t="s">
        <v>13</v>
      </c>
      <c r="J230" t="s">
        <v>751</v>
      </c>
      <c r="K230" t="s">
        <v>758</v>
      </c>
      <c r="L230" t="s">
        <v>759</v>
      </c>
      <c r="M230" t="s">
        <v>880</v>
      </c>
      <c r="N230" t="s">
        <v>935</v>
      </c>
      <c r="O230" t="s">
        <v>177</v>
      </c>
      <c r="P230" t="s">
        <v>936</v>
      </c>
      <c r="Q230" t="s">
        <v>116</v>
      </c>
      <c r="R230" t="s">
        <v>985</v>
      </c>
      <c r="S230" t="s">
        <v>110</v>
      </c>
      <c r="T230" t="s">
        <v>735</v>
      </c>
      <c r="U230" t="s">
        <v>2108</v>
      </c>
      <c r="V230">
        <v>80000000</v>
      </c>
      <c r="W230">
        <v>0</v>
      </c>
      <c r="X230">
        <v>0</v>
      </c>
      <c r="Y230">
        <v>0</v>
      </c>
      <c r="Z230">
        <v>0</v>
      </c>
      <c r="AA230">
        <v>0</v>
      </c>
      <c r="AB230">
        <v>80000000</v>
      </c>
      <c r="AC230" t="s">
        <v>203</v>
      </c>
      <c r="AD230" t="s">
        <v>207</v>
      </c>
      <c r="AE230" t="s">
        <v>2109</v>
      </c>
      <c r="AF230" t="s">
        <v>2110</v>
      </c>
      <c r="AG230" t="s">
        <v>5376</v>
      </c>
      <c r="AH230" t="s">
        <v>847</v>
      </c>
      <c r="AI230" t="s">
        <v>754</v>
      </c>
      <c r="AJ230" t="s">
        <v>893</v>
      </c>
      <c r="AK230" t="s">
        <v>848</v>
      </c>
      <c r="AL230" t="s">
        <v>846</v>
      </c>
    </row>
    <row r="231" spans="1:38" x14ac:dyDescent="0.3">
      <c r="A231" t="s">
        <v>728</v>
      </c>
      <c r="B231" t="s">
        <v>1457</v>
      </c>
      <c r="C231" t="s">
        <v>729</v>
      </c>
      <c r="D231" t="s">
        <v>1458</v>
      </c>
      <c r="E231" t="s">
        <v>841</v>
      </c>
      <c r="F231" t="s">
        <v>733</v>
      </c>
      <c r="G231" t="s">
        <v>750</v>
      </c>
      <c r="H231" t="s">
        <v>1013</v>
      </c>
      <c r="I231" t="s">
        <v>13</v>
      </c>
      <c r="J231" t="s">
        <v>751</v>
      </c>
      <c r="K231" t="s">
        <v>758</v>
      </c>
      <c r="L231" t="s">
        <v>759</v>
      </c>
      <c r="M231" t="s">
        <v>880</v>
      </c>
      <c r="N231" t="s">
        <v>935</v>
      </c>
      <c r="O231" t="s">
        <v>177</v>
      </c>
      <c r="P231" t="s">
        <v>936</v>
      </c>
      <c r="Q231" t="s">
        <v>116</v>
      </c>
      <c r="R231" t="s">
        <v>985</v>
      </c>
      <c r="S231" t="s">
        <v>110</v>
      </c>
      <c r="T231" t="s">
        <v>735</v>
      </c>
      <c r="U231" t="s">
        <v>2111</v>
      </c>
      <c r="V231">
        <v>80000000</v>
      </c>
      <c r="W231">
        <v>0</v>
      </c>
      <c r="X231">
        <v>0</v>
      </c>
      <c r="Y231">
        <v>0</v>
      </c>
      <c r="Z231">
        <v>0</v>
      </c>
      <c r="AA231">
        <v>0</v>
      </c>
      <c r="AB231">
        <v>80000000</v>
      </c>
      <c r="AC231" t="s">
        <v>203</v>
      </c>
      <c r="AD231" t="s">
        <v>207</v>
      </c>
      <c r="AE231" t="s">
        <v>2112</v>
      </c>
      <c r="AF231" t="s">
        <v>2113</v>
      </c>
      <c r="AG231" t="s">
        <v>5377</v>
      </c>
      <c r="AH231" t="s">
        <v>847</v>
      </c>
      <c r="AI231" t="s">
        <v>754</v>
      </c>
      <c r="AJ231" t="s">
        <v>893</v>
      </c>
      <c r="AK231" t="s">
        <v>848</v>
      </c>
      <c r="AL231" t="s">
        <v>846</v>
      </c>
    </row>
    <row r="232" spans="1:38" x14ac:dyDescent="0.3">
      <c r="A232" t="s">
        <v>728</v>
      </c>
      <c r="B232" t="s">
        <v>1457</v>
      </c>
      <c r="C232" t="s">
        <v>729</v>
      </c>
      <c r="D232" t="s">
        <v>1458</v>
      </c>
      <c r="E232" t="s">
        <v>841</v>
      </c>
      <c r="F232" t="s">
        <v>733</v>
      </c>
      <c r="G232" t="s">
        <v>750</v>
      </c>
      <c r="H232" t="s">
        <v>1013</v>
      </c>
      <c r="I232" t="s">
        <v>13</v>
      </c>
      <c r="J232" t="s">
        <v>751</v>
      </c>
      <c r="K232" t="s">
        <v>758</v>
      </c>
      <c r="L232" t="s">
        <v>759</v>
      </c>
      <c r="M232" t="s">
        <v>880</v>
      </c>
      <c r="N232" t="s">
        <v>935</v>
      </c>
      <c r="O232" t="s">
        <v>177</v>
      </c>
      <c r="P232" t="s">
        <v>936</v>
      </c>
      <c r="Q232" t="s">
        <v>166</v>
      </c>
      <c r="R232" t="s">
        <v>1239</v>
      </c>
      <c r="S232" t="s">
        <v>103</v>
      </c>
      <c r="T232" t="s">
        <v>732</v>
      </c>
      <c r="U232" t="s">
        <v>2114</v>
      </c>
      <c r="V232">
        <v>1000000</v>
      </c>
      <c r="W232">
        <v>0</v>
      </c>
      <c r="X232">
        <v>0</v>
      </c>
      <c r="Y232">
        <v>0</v>
      </c>
      <c r="Z232">
        <v>0</v>
      </c>
      <c r="AA232">
        <v>0</v>
      </c>
      <c r="AB232">
        <v>1000000</v>
      </c>
      <c r="AC232" t="s">
        <v>208</v>
      </c>
      <c r="AD232" t="s">
        <v>209</v>
      </c>
      <c r="AE232" t="s">
        <v>2115</v>
      </c>
      <c r="AF232" t="s">
        <v>2116</v>
      </c>
      <c r="AG232" t="s">
        <v>5257</v>
      </c>
      <c r="AH232" t="s">
        <v>847</v>
      </c>
      <c r="AI232" t="s">
        <v>754</v>
      </c>
      <c r="AJ232" t="s">
        <v>1</v>
      </c>
      <c r="AK232" t="s">
        <v>848</v>
      </c>
      <c r="AL232" t="s">
        <v>846</v>
      </c>
    </row>
    <row r="233" spans="1:38" x14ac:dyDescent="0.3">
      <c r="A233" t="s">
        <v>728</v>
      </c>
      <c r="B233" t="s">
        <v>1457</v>
      </c>
      <c r="C233" t="s">
        <v>729</v>
      </c>
      <c r="D233" t="s">
        <v>1458</v>
      </c>
      <c r="E233" t="s">
        <v>841</v>
      </c>
      <c r="F233" t="s">
        <v>733</v>
      </c>
      <c r="G233" t="s">
        <v>750</v>
      </c>
      <c r="H233" t="s">
        <v>1013</v>
      </c>
      <c r="I233" t="s">
        <v>13</v>
      </c>
      <c r="J233" t="s">
        <v>751</v>
      </c>
      <c r="K233" t="s">
        <v>758</v>
      </c>
      <c r="L233" t="s">
        <v>759</v>
      </c>
      <c r="M233" t="s">
        <v>880</v>
      </c>
      <c r="N233" t="s">
        <v>935</v>
      </c>
      <c r="O233" t="s">
        <v>177</v>
      </c>
      <c r="P233" t="s">
        <v>936</v>
      </c>
      <c r="Q233" t="s">
        <v>166</v>
      </c>
      <c r="R233" t="s">
        <v>1239</v>
      </c>
      <c r="S233" t="s">
        <v>103</v>
      </c>
      <c r="T233" t="s">
        <v>732</v>
      </c>
      <c r="U233" t="s">
        <v>2117</v>
      </c>
      <c r="V233">
        <v>1000000</v>
      </c>
      <c r="W233">
        <v>0</v>
      </c>
      <c r="X233">
        <v>0</v>
      </c>
      <c r="Y233">
        <v>0</v>
      </c>
      <c r="Z233">
        <v>0</v>
      </c>
      <c r="AA233">
        <v>0</v>
      </c>
      <c r="AB233">
        <v>1000000</v>
      </c>
      <c r="AC233" t="s">
        <v>208</v>
      </c>
      <c r="AD233" t="s">
        <v>209</v>
      </c>
      <c r="AE233" t="s">
        <v>2118</v>
      </c>
      <c r="AF233" t="s">
        <v>2119</v>
      </c>
      <c r="AG233" t="s">
        <v>5359</v>
      </c>
      <c r="AH233" t="s">
        <v>847</v>
      </c>
      <c r="AI233" t="s">
        <v>754</v>
      </c>
      <c r="AJ233" t="s">
        <v>1</v>
      </c>
      <c r="AK233" t="s">
        <v>848</v>
      </c>
      <c r="AL233" t="s">
        <v>846</v>
      </c>
    </row>
    <row r="234" spans="1:38" x14ac:dyDescent="0.3">
      <c r="A234" t="s">
        <v>728</v>
      </c>
      <c r="B234" t="s">
        <v>1457</v>
      </c>
      <c r="C234" t="s">
        <v>729</v>
      </c>
      <c r="D234" t="s">
        <v>1458</v>
      </c>
      <c r="E234" t="s">
        <v>841</v>
      </c>
      <c r="F234" t="s">
        <v>733</v>
      </c>
      <c r="G234" t="s">
        <v>750</v>
      </c>
      <c r="H234" t="s">
        <v>1013</v>
      </c>
      <c r="I234" t="s">
        <v>13</v>
      </c>
      <c r="J234" t="s">
        <v>751</v>
      </c>
      <c r="K234" t="s">
        <v>758</v>
      </c>
      <c r="L234" t="s">
        <v>759</v>
      </c>
      <c r="M234" t="s">
        <v>880</v>
      </c>
      <c r="N234" t="s">
        <v>935</v>
      </c>
      <c r="O234" t="s">
        <v>177</v>
      </c>
      <c r="P234" t="s">
        <v>936</v>
      </c>
      <c r="Q234" t="s">
        <v>166</v>
      </c>
      <c r="R234" t="s">
        <v>1239</v>
      </c>
      <c r="S234" t="s">
        <v>103</v>
      </c>
      <c r="T234" t="s">
        <v>732</v>
      </c>
      <c r="U234" t="s">
        <v>2120</v>
      </c>
      <c r="V234">
        <v>1000000</v>
      </c>
      <c r="W234">
        <v>0</v>
      </c>
      <c r="X234">
        <v>0</v>
      </c>
      <c r="Y234">
        <v>0</v>
      </c>
      <c r="Z234">
        <v>0</v>
      </c>
      <c r="AA234">
        <v>0</v>
      </c>
      <c r="AB234">
        <v>1000000</v>
      </c>
      <c r="AC234" t="s">
        <v>208</v>
      </c>
      <c r="AD234" t="s">
        <v>209</v>
      </c>
      <c r="AE234" t="s">
        <v>2121</v>
      </c>
      <c r="AF234" t="s">
        <v>2122</v>
      </c>
      <c r="AG234" t="s">
        <v>5259</v>
      </c>
      <c r="AH234" t="s">
        <v>847</v>
      </c>
      <c r="AI234" t="s">
        <v>754</v>
      </c>
      <c r="AJ234" t="s">
        <v>1</v>
      </c>
      <c r="AK234" t="s">
        <v>848</v>
      </c>
      <c r="AL234" t="s">
        <v>846</v>
      </c>
    </row>
    <row r="235" spans="1:38" x14ac:dyDescent="0.3">
      <c r="A235" t="s">
        <v>728</v>
      </c>
      <c r="B235" t="s">
        <v>1457</v>
      </c>
      <c r="C235" t="s">
        <v>729</v>
      </c>
      <c r="D235" t="s">
        <v>1458</v>
      </c>
      <c r="E235" t="s">
        <v>841</v>
      </c>
      <c r="F235" t="s">
        <v>733</v>
      </c>
      <c r="G235" t="s">
        <v>750</v>
      </c>
      <c r="H235" t="s">
        <v>1013</v>
      </c>
      <c r="I235" t="s">
        <v>13</v>
      </c>
      <c r="J235" t="s">
        <v>751</v>
      </c>
      <c r="K235" t="s">
        <v>758</v>
      </c>
      <c r="L235" t="s">
        <v>759</v>
      </c>
      <c r="M235" t="s">
        <v>880</v>
      </c>
      <c r="N235" t="s">
        <v>935</v>
      </c>
      <c r="O235" t="s">
        <v>177</v>
      </c>
      <c r="P235" t="s">
        <v>936</v>
      </c>
      <c r="Q235" t="s">
        <v>166</v>
      </c>
      <c r="R235" t="s">
        <v>1239</v>
      </c>
      <c r="S235" t="s">
        <v>103</v>
      </c>
      <c r="T235" t="s">
        <v>732</v>
      </c>
      <c r="U235" t="s">
        <v>2123</v>
      </c>
      <c r="V235">
        <v>1000000</v>
      </c>
      <c r="W235">
        <v>0</v>
      </c>
      <c r="X235">
        <v>0</v>
      </c>
      <c r="Y235">
        <v>0</v>
      </c>
      <c r="Z235">
        <v>0</v>
      </c>
      <c r="AA235">
        <v>0</v>
      </c>
      <c r="AB235">
        <v>1000000</v>
      </c>
      <c r="AC235" t="s">
        <v>208</v>
      </c>
      <c r="AD235" t="s">
        <v>209</v>
      </c>
      <c r="AE235" t="s">
        <v>2124</v>
      </c>
      <c r="AF235" t="s">
        <v>2125</v>
      </c>
      <c r="AG235" t="s">
        <v>5370</v>
      </c>
      <c r="AH235" t="s">
        <v>847</v>
      </c>
      <c r="AI235" t="s">
        <v>754</v>
      </c>
      <c r="AJ235" t="s">
        <v>1</v>
      </c>
      <c r="AK235" t="s">
        <v>848</v>
      </c>
      <c r="AL235" t="s">
        <v>846</v>
      </c>
    </row>
    <row r="236" spans="1:38" x14ac:dyDescent="0.3">
      <c r="A236" t="s">
        <v>728</v>
      </c>
      <c r="B236" t="s">
        <v>1457</v>
      </c>
      <c r="C236" t="s">
        <v>729</v>
      </c>
      <c r="D236" t="s">
        <v>1458</v>
      </c>
      <c r="E236" t="s">
        <v>841</v>
      </c>
      <c r="F236" t="s">
        <v>733</v>
      </c>
      <c r="G236" t="s">
        <v>750</v>
      </c>
      <c r="H236" t="s">
        <v>1013</v>
      </c>
      <c r="I236" t="s">
        <v>13</v>
      </c>
      <c r="J236" t="s">
        <v>751</v>
      </c>
      <c r="K236" t="s">
        <v>758</v>
      </c>
      <c r="L236" t="s">
        <v>759</v>
      </c>
      <c r="M236" t="s">
        <v>880</v>
      </c>
      <c r="N236" t="s">
        <v>935</v>
      </c>
      <c r="O236" t="s">
        <v>177</v>
      </c>
      <c r="P236" t="s">
        <v>936</v>
      </c>
      <c r="Q236" t="s">
        <v>166</v>
      </c>
      <c r="R236" t="s">
        <v>1239</v>
      </c>
      <c r="S236" t="s">
        <v>103</v>
      </c>
      <c r="T236" t="s">
        <v>732</v>
      </c>
      <c r="U236" t="s">
        <v>2126</v>
      </c>
      <c r="V236">
        <v>38500000</v>
      </c>
      <c r="W236">
        <v>0</v>
      </c>
      <c r="X236">
        <v>0</v>
      </c>
      <c r="Y236">
        <v>0</v>
      </c>
      <c r="Z236">
        <v>0</v>
      </c>
      <c r="AA236">
        <v>0</v>
      </c>
      <c r="AB236">
        <v>38500000</v>
      </c>
      <c r="AC236" t="s">
        <v>208</v>
      </c>
      <c r="AD236" t="s">
        <v>209</v>
      </c>
      <c r="AE236" t="s">
        <v>2127</v>
      </c>
      <c r="AF236" t="s">
        <v>2128</v>
      </c>
      <c r="AG236" t="s">
        <v>5371</v>
      </c>
      <c r="AH236" t="s">
        <v>847</v>
      </c>
      <c r="AI236" t="s">
        <v>754</v>
      </c>
      <c r="AJ236" t="s">
        <v>1</v>
      </c>
      <c r="AK236" t="s">
        <v>848</v>
      </c>
      <c r="AL236" t="s">
        <v>846</v>
      </c>
    </row>
    <row r="237" spans="1:38" x14ac:dyDescent="0.3">
      <c r="A237" t="s">
        <v>728</v>
      </c>
      <c r="B237" t="s">
        <v>1457</v>
      </c>
      <c r="C237" t="s">
        <v>729</v>
      </c>
      <c r="D237" t="s">
        <v>1458</v>
      </c>
      <c r="E237" t="s">
        <v>841</v>
      </c>
      <c r="F237" t="s">
        <v>733</v>
      </c>
      <c r="G237" t="s">
        <v>750</v>
      </c>
      <c r="H237" t="s">
        <v>1013</v>
      </c>
      <c r="I237" t="s">
        <v>13</v>
      </c>
      <c r="J237" t="s">
        <v>751</v>
      </c>
      <c r="K237" t="s">
        <v>758</v>
      </c>
      <c r="L237" t="s">
        <v>759</v>
      </c>
      <c r="M237" t="s">
        <v>880</v>
      </c>
      <c r="N237" t="s">
        <v>935</v>
      </c>
      <c r="O237" t="s">
        <v>177</v>
      </c>
      <c r="P237" t="s">
        <v>936</v>
      </c>
      <c r="Q237" t="s">
        <v>166</v>
      </c>
      <c r="R237" t="s">
        <v>1239</v>
      </c>
      <c r="S237" t="s">
        <v>113</v>
      </c>
      <c r="T237" t="s">
        <v>734</v>
      </c>
      <c r="U237" t="s">
        <v>2129</v>
      </c>
      <c r="V237">
        <v>2000000</v>
      </c>
      <c r="W237">
        <v>0</v>
      </c>
      <c r="X237">
        <v>0</v>
      </c>
      <c r="Y237">
        <v>0</v>
      </c>
      <c r="Z237">
        <v>0</v>
      </c>
      <c r="AA237">
        <v>0</v>
      </c>
      <c r="AB237">
        <v>2000000</v>
      </c>
      <c r="AC237" t="s">
        <v>208</v>
      </c>
      <c r="AD237" t="s">
        <v>210</v>
      </c>
      <c r="AE237" t="s">
        <v>2130</v>
      </c>
      <c r="AF237" t="s">
        <v>2131</v>
      </c>
      <c r="AG237" t="s">
        <v>5378</v>
      </c>
      <c r="AH237" t="s">
        <v>847</v>
      </c>
      <c r="AI237" t="s">
        <v>754</v>
      </c>
      <c r="AJ237" t="s">
        <v>891</v>
      </c>
      <c r="AK237" t="s">
        <v>848</v>
      </c>
      <c r="AL237" t="s">
        <v>846</v>
      </c>
    </row>
    <row r="238" spans="1:38" x14ac:dyDescent="0.3">
      <c r="A238" t="s">
        <v>728</v>
      </c>
      <c r="B238" t="s">
        <v>1457</v>
      </c>
      <c r="C238" t="s">
        <v>729</v>
      </c>
      <c r="D238" t="s">
        <v>1458</v>
      </c>
      <c r="E238" t="s">
        <v>841</v>
      </c>
      <c r="F238" t="s">
        <v>733</v>
      </c>
      <c r="G238" t="s">
        <v>750</v>
      </c>
      <c r="H238" t="s">
        <v>1013</v>
      </c>
      <c r="I238" t="s">
        <v>13</v>
      </c>
      <c r="J238" t="s">
        <v>751</v>
      </c>
      <c r="K238" t="s">
        <v>758</v>
      </c>
      <c r="L238" t="s">
        <v>759</v>
      </c>
      <c r="M238" t="s">
        <v>880</v>
      </c>
      <c r="N238" t="s">
        <v>935</v>
      </c>
      <c r="O238" t="s">
        <v>177</v>
      </c>
      <c r="P238" t="s">
        <v>936</v>
      </c>
      <c r="Q238" t="s">
        <v>166</v>
      </c>
      <c r="R238" t="s">
        <v>1239</v>
      </c>
      <c r="S238" t="s">
        <v>113</v>
      </c>
      <c r="T238" t="s">
        <v>734</v>
      </c>
      <c r="U238" t="s">
        <v>2132</v>
      </c>
      <c r="V238">
        <v>9000000</v>
      </c>
      <c r="W238">
        <v>0</v>
      </c>
      <c r="X238">
        <v>0</v>
      </c>
      <c r="Y238">
        <v>0</v>
      </c>
      <c r="Z238">
        <v>0</v>
      </c>
      <c r="AA238">
        <v>0</v>
      </c>
      <c r="AB238">
        <v>9000000</v>
      </c>
      <c r="AC238" t="s">
        <v>208</v>
      </c>
      <c r="AD238" t="s">
        <v>210</v>
      </c>
      <c r="AE238" t="s">
        <v>2133</v>
      </c>
      <c r="AF238" t="s">
        <v>2134</v>
      </c>
      <c r="AG238" t="s">
        <v>5373</v>
      </c>
      <c r="AH238" t="s">
        <v>847</v>
      </c>
      <c r="AI238" t="s">
        <v>754</v>
      </c>
      <c r="AJ238" t="s">
        <v>891</v>
      </c>
      <c r="AK238" t="s">
        <v>848</v>
      </c>
      <c r="AL238" t="s">
        <v>846</v>
      </c>
    </row>
    <row r="239" spans="1:38" x14ac:dyDescent="0.3">
      <c r="A239" t="s">
        <v>728</v>
      </c>
      <c r="B239" t="s">
        <v>1457</v>
      </c>
      <c r="C239" t="s">
        <v>729</v>
      </c>
      <c r="D239" t="s">
        <v>1458</v>
      </c>
      <c r="E239" t="s">
        <v>841</v>
      </c>
      <c r="F239" t="s">
        <v>733</v>
      </c>
      <c r="G239" t="s">
        <v>750</v>
      </c>
      <c r="H239" t="s">
        <v>1013</v>
      </c>
      <c r="I239" t="s">
        <v>13</v>
      </c>
      <c r="J239" t="s">
        <v>751</v>
      </c>
      <c r="K239" t="s">
        <v>758</v>
      </c>
      <c r="L239" t="s">
        <v>759</v>
      </c>
      <c r="M239" t="s">
        <v>880</v>
      </c>
      <c r="N239" t="s">
        <v>935</v>
      </c>
      <c r="O239" t="s">
        <v>177</v>
      </c>
      <c r="P239" t="s">
        <v>936</v>
      </c>
      <c r="Q239" t="s">
        <v>166</v>
      </c>
      <c r="R239" t="s">
        <v>1239</v>
      </c>
      <c r="S239" t="s">
        <v>110</v>
      </c>
      <c r="T239" t="s">
        <v>735</v>
      </c>
      <c r="U239" t="s">
        <v>2135</v>
      </c>
      <c r="V239">
        <v>250360000</v>
      </c>
      <c r="W239">
        <v>0</v>
      </c>
      <c r="X239">
        <v>0</v>
      </c>
      <c r="Y239">
        <v>0</v>
      </c>
      <c r="Z239">
        <v>0</v>
      </c>
      <c r="AA239">
        <v>0</v>
      </c>
      <c r="AB239">
        <v>250360000</v>
      </c>
      <c r="AC239" t="s">
        <v>208</v>
      </c>
      <c r="AD239" t="s">
        <v>211</v>
      </c>
      <c r="AE239" t="s">
        <v>2136</v>
      </c>
      <c r="AF239" t="s">
        <v>2137</v>
      </c>
      <c r="AG239" t="s">
        <v>5379</v>
      </c>
      <c r="AH239" t="s">
        <v>847</v>
      </c>
      <c r="AI239" t="s">
        <v>754</v>
      </c>
      <c r="AJ239" t="s">
        <v>893</v>
      </c>
      <c r="AK239" t="s">
        <v>848</v>
      </c>
      <c r="AL239" t="s">
        <v>846</v>
      </c>
    </row>
    <row r="240" spans="1:38" x14ac:dyDescent="0.3">
      <c r="A240" t="s">
        <v>728</v>
      </c>
      <c r="B240" t="s">
        <v>1457</v>
      </c>
      <c r="C240" t="s">
        <v>729</v>
      </c>
      <c r="D240" t="s">
        <v>1458</v>
      </c>
      <c r="E240" t="s">
        <v>841</v>
      </c>
      <c r="F240" t="s">
        <v>733</v>
      </c>
      <c r="G240" t="s">
        <v>750</v>
      </c>
      <c r="H240" t="s">
        <v>1013</v>
      </c>
      <c r="I240" t="s">
        <v>13</v>
      </c>
      <c r="J240" t="s">
        <v>751</v>
      </c>
      <c r="K240" t="s">
        <v>758</v>
      </c>
      <c r="L240" t="s">
        <v>759</v>
      </c>
      <c r="M240" t="s">
        <v>880</v>
      </c>
      <c r="N240" t="s">
        <v>935</v>
      </c>
      <c r="O240" t="s">
        <v>177</v>
      </c>
      <c r="P240" t="s">
        <v>936</v>
      </c>
      <c r="Q240" t="s">
        <v>167</v>
      </c>
      <c r="R240" t="s">
        <v>986</v>
      </c>
      <c r="S240" t="s">
        <v>103</v>
      </c>
      <c r="T240" t="s">
        <v>732</v>
      </c>
      <c r="U240" t="s">
        <v>2138</v>
      </c>
      <c r="V240">
        <v>2607000</v>
      </c>
      <c r="W240">
        <v>0</v>
      </c>
      <c r="X240">
        <v>0</v>
      </c>
      <c r="Y240">
        <v>0</v>
      </c>
      <c r="Z240">
        <v>0</v>
      </c>
      <c r="AA240">
        <v>0</v>
      </c>
      <c r="AB240">
        <v>2607000</v>
      </c>
      <c r="AC240" t="s">
        <v>212</v>
      </c>
      <c r="AD240" t="s">
        <v>213</v>
      </c>
      <c r="AE240" t="s">
        <v>2139</v>
      </c>
      <c r="AF240" t="s">
        <v>2140</v>
      </c>
      <c r="AG240" t="s">
        <v>883</v>
      </c>
      <c r="AH240" t="s">
        <v>847</v>
      </c>
      <c r="AI240" t="s">
        <v>754</v>
      </c>
      <c r="AJ240" t="s">
        <v>1</v>
      </c>
      <c r="AK240" t="s">
        <v>848</v>
      </c>
      <c r="AL240" t="s">
        <v>846</v>
      </c>
    </row>
    <row r="241" spans="1:38" x14ac:dyDescent="0.3">
      <c r="A241" t="s">
        <v>728</v>
      </c>
      <c r="B241" t="s">
        <v>1457</v>
      </c>
      <c r="C241" t="s">
        <v>729</v>
      </c>
      <c r="D241" t="s">
        <v>1458</v>
      </c>
      <c r="E241" t="s">
        <v>841</v>
      </c>
      <c r="F241" t="s">
        <v>733</v>
      </c>
      <c r="G241" t="s">
        <v>750</v>
      </c>
      <c r="H241" t="s">
        <v>1013</v>
      </c>
      <c r="I241" t="s">
        <v>13</v>
      </c>
      <c r="J241" t="s">
        <v>751</v>
      </c>
      <c r="K241" t="s">
        <v>758</v>
      </c>
      <c r="L241" t="s">
        <v>759</v>
      </c>
      <c r="M241" t="s">
        <v>880</v>
      </c>
      <c r="N241" t="s">
        <v>935</v>
      </c>
      <c r="O241" t="s">
        <v>177</v>
      </c>
      <c r="P241" t="s">
        <v>936</v>
      </c>
      <c r="Q241" t="s">
        <v>167</v>
      </c>
      <c r="R241" t="s">
        <v>986</v>
      </c>
      <c r="S241" t="s">
        <v>130</v>
      </c>
      <c r="T241" t="s">
        <v>748</v>
      </c>
      <c r="U241" t="s">
        <v>2141</v>
      </c>
      <c r="V241">
        <v>12000000</v>
      </c>
      <c r="W241">
        <v>0</v>
      </c>
      <c r="X241">
        <v>0</v>
      </c>
      <c r="Y241">
        <v>0</v>
      </c>
      <c r="Z241">
        <v>0</v>
      </c>
      <c r="AA241">
        <v>0</v>
      </c>
      <c r="AB241">
        <v>12000000</v>
      </c>
      <c r="AC241" t="s">
        <v>212</v>
      </c>
      <c r="AD241" t="s">
        <v>214</v>
      </c>
      <c r="AE241" t="s">
        <v>2142</v>
      </c>
      <c r="AF241" t="s">
        <v>2143</v>
      </c>
      <c r="AG241" t="s">
        <v>5257</v>
      </c>
      <c r="AH241" t="s">
        <v>847</v>
      </c>
      <c r="AI241" t="s">
        <v>754</v>
      </c>
      <c r="AJ241" t="s">
        <v>901</v>
      </c>
      <c r="AK241" t="s">
        <v>848</v>
      </c>
      <c r="AL241" t="s">
        <v>846</v>
      </c>
    </row>
    <row r="242" spans="1:38" x14ac:dyDescent="0.3">
      <c r="A242" t="s">
        <v>728</v>
      </c>
      <c r="B242" t="s">
        <v>1457</v>
      </c>
      <c r="C242" t="s">
        <v>729</v>
      </c>
      <c r="D242" t="s">
        <v>1458</v>
      </c>
      <c r="E242" t="s">
        <v>841</v>
      </c>
      <c r="F242" t="s">
        <v>733</v>
      </c>
      <c r="G242" t="s">
        <v>750</v>
      </c>
      <c r="H242" t="s">
        <v>1013</v>
      </c>
      <c r="I242" t="s">
        <v>13</v>
      </c>
      <c r="J242" t="s">
        <v>751</v>
      </c>
      <c r="K242" t="s">
        <v>758</v>
      </c>
      <c r="L242" t="s">
        <v>759</v>
      </c>
      <c r="M242" t="s">
        <v>880</v>
      </c>
      <c r="N242" t="s">
        <v>935</v>
      </c>
      <c r="O242" t="s">
        <v>177</v>
      </c>
      <c r="P242" t="s">
        <v>936</v>
      </c>
      <c r="Q242" t="s">
        <v>167</v>
      </c>
      <c r="R242" t="s">
        <v>986</v>
      </c>
      <c r="S242" t="s">
        <v>130</v>
      </c>
      <c r="T242" t="s">
        <v>748</v>
      </c>
      <c r="U242" t="s">
        <v>2144</v>
      </c>
      <c r="V242">
        <v>12000000</v>
      </c>
      <c r="W242">
        <v>0</v>
      </c>
      <c r="X242">
        <v>0</v>
      </c>
      <c r="Y242">
        <v>0</v>
      </c>
      <c r="Z242">
        <v>0</v>
      </c>
      <c r="AA242">
        <v>0</v>
      </c>
      <c r="AB242">
        <v>12000000</v>
      </c>
      <c r="AC242" t="s">
        <v>212</v>
      </c>
      <c r="AD242" t="s">
        <v>214</v>
      </c>
      <c r="AE242" t="s">
        <v>2145</v>
      </c>
      <c r="AF242" t="s">
        <v>2146</v>
      </c>
      <c r="AG242" t="s">
        <v>5258</v>
      </c>
      <c r="AH242" t="s">
        <v>847</v>
      </c>
      <c r="AI242" t="s">
        <v>754</v>
      </c>
      <c r="AJ242" t="s">
        <v>901</v>
      </c>
      <c r="AK242" t="s">
        <v>848</v>
      </c>
      <c r="AL242" t="s">
        <v>846</v>
      </c>
    </row>
    <row r="243" spans="1:38" x14ac:dyDescent="0.3">
      <c r="A243" t="s">
        <v>728</v>
      </c>
      <c r="B243" t="s">
        <v>1457</v>
      </c>
      <c r="C243" t="s">
        <v>729</v>
      </c>
      <c r="D243" t="s">
        <v>1458</v>
      </c>
      <c r="E243" t="s">
        <v>841</v>
      </c>
      <c r="F243" t="s">
        <v>733</v>
      </c>
      <c r="G243" t="s">
        <v>750</v>
      </c>
      <c r="H243" t="s">
        <v>1013</v>
      </c>
      <c r="I243" t="s">
        <v>13</v>
      </c>
      <c r="J243" t="s">
        <v>751</v>
      </c>
      <c r="K243" t="s">
        <v>758</v>
      </c>
      <c r="L243" t="s">
        <v>759</v>
      </c>
      <c r="M243" t="s">
        <v>880</v>
      </c>
      <c r="N243" t="s">
        <v>935</v>
      </c>
      <c r="O243" t="s">
        <v>177</v>
      </c>
      <c r="P243" t="s">
        <v>936</v>
      </c>
      <c r="Q243" t="s">
        <v>167</v>
      </c>
      <c r="R243" t="s">
        <v>986</v>
      </c>
      <c r="S243" t="s">
        <v>113</v>
      </c>
      <c r="T243" t="s">
        <v>734</v>
      </c>
      <c r="U243" t="s">
        <v>2147</v>
      </c>
      <c r="V243">
        <v>7200000</v>
      </c>
      <c r="W243">
        <v>0</v>
      </c>
      <c r="X243">
        <v>0</v>
      </c>
      <c r="Y243">
        <v>0</v>
      </c>
      <c r="Z243">
        <v>0</v>
      </c>
      <c r="AA243">
        <v>0</v>
      </c>
      <c r="AB243">
        <v>7200000</v>
      </c>
      <c r="AC243" t="s">
        <v>212</v>
      </c>
      <c r="AD243" t="s">
        <v>215</v>
      </c>
      <c r="AE243" t="s">
        <v>2148</v>
      </c>
      <c r="AF243" t="s">
        <v>2149</v>
      </c>
      <c r="AG243" t="s">
        <v>5375</v>
      </c>
      <c r="AH243" t="s">
        <v>847</v>
      </c>
      <c r="AI243" t="s">
        <v>754</v>
      </c>
      <c r="AJ243" t="s">
        <v>891</v>
      </c>
      <c r="AK243" t="s">
        <v>848</v>
      </c>
      <c r="AL243" t="s">
        <v>846</v>
      </c>
    </row>
    <row r="244" spans="1:38" x14ac:dyDescent="0.3">
      <c r="A244" t="s">
        <v>728</v>
      </c>
      <c r="B244" t="s">
        <v>1457</v>
      </c>
      <c r="C244" t="s">
        <v>729</v>
      </c>
      <c r="D244" t="s">
        <v>1458</v>
      </c>
      <c r="E244" t="s">
        <v>841</v>
      </c>
      <c r="F244" t="s">
        <v>733</v>
      </c>
      <c r="G244" t="s">
        <v>750</v>
      </c>
      <c r="H244" t="s">
        <v>1013</v>
      </c>
      <c r="I244" t="s">
        <v>13</v>
      </c>
      <c r="J244" t="s">
        <v>751</v>
      </c>
      <c r="K244" t="s">
        <v>758</v>
      </c>
      <c r="L244" t="s">
        <v>759</v>
      </c>
      <c r="M244" t="s">
        <v>880</v>
      </c>
      <c r="N244" t="s">
        <v>935</v>
      </c>
      <c r="O244" t="s">
        <v>177</v>
      </c>
      <c r="P244" t="s">
        <v>936</v>
      </c>
      <c r="Q244" t="s">
        <v>167</v>
      </c>
      <c r="R244" t="s">
        <v>986</v>
      </c>
      <c r="S244" t="s">
        <v>110</v>
      </c>
      <c r="T244" t="s">
        <v>735</v>
      </c>
      <c r="U244" t="s">
        <v>2150</v>
      </c>
      <c r="V244">
        <v>72000000</v>
      </c>
      <c r="W244">
        <v>0</v>
      </c>
      <c r="X244">
        <v>0</v>
      </c>
      <c r="Y244">
        <v>0</v>
      </c>
      <c r="Z244">
        <v>0</v>
      </c>
      <c r="AA244">
        <v>0</v>
      </c>
      <c r="AB244">
        <v>72000000</v>
      </c>
      <c r="AC244" t="s">
        <v>212</v>
      </c>
      <c r="AD244" t="s">
        <v>216</v>
      </c>
      <c r="AE244" t="s">
        <v>2151</v>
      </c>
      <c r="AF244" t="s">
        <v>2152</v>
      </c>
      <c r="AG244" t="s">
        <v>5380</v>
      </c>
      <c r="AH244" t="s">
        <v>847</v>
      </c>
      <c r="AI244" t="s">
        <v>754</v>
      </c>
      <c r="AJ244" t="s">
        <v>893</v>
      </c>
      <c r="AK244" t="s">
        <v>848</v>
      </c>
      <c r="AL244" t="s">
        <v>846</v>
      </c>
    </row>
    <row r="245" spans="1:38" x14ac:dyDescent="0.3">
      <c r="A245" t="s">
        <v>728</v>
      </c>
      <c r="B245" t="s">
        <v>1457</v>
      </c>
      <c r="C245" t="s">
        <v>729</v>
      </c>
      <c r="D245" t="s">
        <v>1458</v>
      </c>
      <c r="E245" t="s">
        <v>841</v>
      </c>
      <c r="F245" t="s">
        <v>733</v>
      </c>
      <c r="G245" t="s">
        <v>750</v>
      </c>
      <c r="H245" t="s">
        <v>1013</v>
      </c>
      <c r="I245" t="s">
        <v>13</v>
      </c>
      <c r="J245" t="s">
        <v>751</v>
      </c>
      <c r="K245" t="s">
        <v>758</v>
      </c>
      <c r="L245" t="s">
        <v>759</v>
      </c>
      <c r="M245" t="s">
        <v>880</v>
      </c>
      <c r="N245" t="s">
        <v>935</v>
      </c>
      <c r="O245" t="s">
        <v>177</v>
      </c>
      <c r="P245" t="s">
        <v>936</v>
      </c>
      <c r="Q245" t="s">
        <v>167</v>
      </c>
      <c r="R245" t="s">
        <v>986</v>
      </c>
      <c r="S245" t="s">
        <v>104</v>
      </c>
      <c r="T245" t="s">
        <v>105</v>
      </c>
      <c r="U245" t="s">
        <v>2153</v>
      </c>
      <c r="V245">
        <v>3000000</v>
      </c>
      <c r="W245">
        <v>0</v>
      </c>
      <c r="X245">
        <v>0</v>
      </c>
      <c r="Y245">
        <v>0</v>
      </c>
      <c r="Z245">
        <v>0</v>
      </c>
      <c r="AA245">
        <v>0</v>
      </c>
      <c r="AB245">
        <v>3000000</v>
      </c>
      <c r="AC245" t="s">
        <v>212</v>
      </c>
      <c r="AD245" t="s">
        <v>217</v>
      </c>
      <c r="AE245" t="s">
        <v>2154</v>
      </c>
      <c r="AF245" t="s">
        <v>2155</v>
      </c>
      <c r="AG245" t="s">
        <v>5348</v>
      </c>
      <c r="AH245" t="s">
        <v>847</v>
      </c>
      <c r="AI245" t="s">
        <v>754</v>
      </c>
      <c r="AJ245" t="s">
        <v>893</v>
      </c>
      <c r="AK245" t="s">
        <v>848</v>
      </c>
      <c r="AL245" t="s">
        <v>846</v>
      </c>
    </row>
    <row r="246" spans="1:38" x14ac:dyDescent="0.3">
      <c r="A246" t="s">
        <v>728</v>
      </c>
      <c r="B246" t="s">
        <v>1457</v>
      </c>
      <c r="C246" t="s">
        <v>729</v>
      </c>
      <c r="D246" t="s">
        <v>1458</v>
      </c>
      <c r="E246" t="s">
        <v>841</v>
      </c>
      <c r="F246" t="s">
        <v>733</v>
      </c>
      <c r="G246" t="s">
        <v>750</v>
      </c>
      <c r="H246" t="s">
        <v>1013</v>
      </c>
      <c r="I246" t="s">
        <v>13</v>
      </c>
      <c r="J246" t="s">
        <v>751</v>
      </c>
      <c r="K246" t="s">
        <v>758</v>
      </c>
      <c r="L246" t="s">
        <v>759</v>
      </c>
      <c r="M246" t="s">
        <v>842</v>
      </c>
      <c r="N246" t="s">
        <v>843</v>
      </c>
      <c r="O246" t="s">
        <v>177</v>
      </c>
      <c r="P246" t="s">
        <v>844</v>
      </c>
      <c r="Q246" t="s">
        <v>2</v>
      </c>
      <c r="R246" t="s">
        <v>845</v>
      </c>
      <c r="S246" t="s">
        <v>103</v>
      </c>
      <c r="T246" t="s">
        <v>732</v>
      </c>
      <c r="U246" t="s">
        <v>2156</v>
      </c>
      <c r="V246">
        <v>33590000</v>
      </c>
      <c r="W246">
        <v>0</v>
      </c>
      <c r="X246">
        <v>0</v>
      </c>
      <c r="Y246">
        <v>0</v>
      </c>
      <c r="Z246">
        <v>0</v>
      </c>
      <c r="AA246">
        <v>0</v>
      </c>
      <c r="AB246">
        <v>33590000</v>
      </c>
      <c r="AC246" t="s">
        <v>218</v>
      </c>
      <c r="AD246" t="s">
        <v>219</v>
      </c>
      <c r="AE246" t="s">
        <v>2157</v>
      </c>
      <c r="AF246" t="s">
        <v>2158</v>
      </c>
      <c r="AG246" t="s">
        <v>5381</v>
      </c>
      <c r="AH246" t="s">
        <v>847</v>
      </c>
      <c r="AI246" t="s">
        <v>754</v>
      </c>
      <c r="AJ246" t="s">
        <v>1</v>
      </c>
      <c r="AK246" t="s">
        <v>848</v>
      </c>
      <c r="AL246" t="s">
        <v>846</v>
      </c>
    </row>
    <row r="247" spans="1:38" x14ac:dyDescent="0.3">
      <c r="A247" t="s">
        <v>728</v>
      </c>
      <c r="B247" t="s">
        <v>1457</v>
      </c>
      <c r="C247" t="s">
        <v>729</v>
      </c>
      <c r="D247" t="s">
        <v>1458</v>
      </c>
      <c r="E247" t="s">
        <v>841</v>
      </c>
      <c r="F247" t="s">
        <v>733</v>
      </c>
      <c r="G247" t="s">
        <v>750</v>
      </c>
      <c r="H247" t="s">
        <v>1013</v>
      </c>
      <c r="I247" t="s">
        <v>13</v>
      </c>
      <c r="J247" t="s">
        <v>751</v>
      </c>
      <c r="K247" t="s">
        <v>758</v>
      </c>
      <c r="L247" t="s">
        <v>759</v>
      </c>
      <c r="M247" t="s">
        <v>842</v>
      </c>
      <c r="N247" t="s">
        <v>843</v>
      </c>
      <c r="O247" t="s">
        <v>177</v>
      </c>
      <c r="P247" t="s">
        <v>844</v>
      </c>
      <c r="Q247" t="s">
        <v>2</v>
      </c>
      <c r="R247" t="s">
        <v>845</v>
      </c>
      <c r="S247" t="s">
        <v>103</v>
      </c>
      <c r="T247" t="s">
        <v>732</v>
      </c>
      <c r="U247" t="s">
        <v>2159</v>
      </c>
      <c r="V247">
        <v>11000000</v>
      </c>
      <c r="W247">
        <v>0</v>
      </c>
      <c r="X247">
        <v>0</v>
      </c>
      <c r="Y247">
        <v>0</v>
      </c>
      <c r="Z247">
        <v>0</v>
      </c>
      <c r="AA247">
        <v>0</v>
      </c>
      <c r="AB247">
        <v>11000000</v>
      </c>
      <c r="AC247" t="s">
        <v>218</v>
      </c>
      <c r="AD247" t="s">
        <v>219</v>
      </c>
      <c r="AE247" t="s">
        <v>2160</v>
      </c>
      <c r="AF247" t="s">
        <v>2161</v>
      </c>
      <c r="AG247" t="s">
        <v>5382</v>
      </c>
      <c r="AH247" t="s">
        <v>847</v>
      </c>
      <c r="AI247" t="s">
        <v>754</v>
      </c>
      <c r="AJ247" t="s">
        <v>1</v>
      </c>
      <c r="AK247" t="s">
        <v>848</v>
      </c>
      <c r="AL247" t="s">
        <v>846</v>
      </c>
    </row>
    <row r="248" spans="1:38" x14ac:dyDescent="0.3">
      <c r="A248" t="s">
        <v>728</v>
      </c>
      <c r="B248" t="s">
        <v>1457</v>
      </c>
      <c r="C248" t="s">
        <v>729</v>
      </c>
      <c r="D248" t="s">
        <v>1458</v>
      </c>
      <c r="E248" t="s">
        <v>841</v>
      </c>
      <c r="F248" t="s">
        <v>733</v>
      </c>
      <c r="G248" t="s">
        <v>750</v>
      </c>
      <c r="H248" t="s">
        <v>1013</v>
      </c>
      <c r="I248" t="s">
        <v>13</v>
      </c>
      <c r="J248" t="s">
        <v>751</v>
      </c>
      <c r="K248" t="s">
        <v>758</v>
      </c>
      <c r="L248" t="s">
        <v>759</v>
      </c>
      <c r="M248" t="s">
        <v>842</v>
      </c>
      <c r="N248" t="s">
        <v>843</v>
      </c>
      <c r="O248" t="s">
        <v>177</v>
      </c>
      <c r="P248" t="s">
        <v>844</v>
      </c>
      <c r="Q248" t="s">
        <v>2</v>
      </c>
      <c r="R248" t="s">
        <v>845</v>
      </c>
      <c r="S248" t="s">
        <v>112</v>
      </c>
      <c r="T248" t="s">
        <v>766</v>
      </c>
      <c r="U248" t="s">
        <v>2162</v>
      </c>
      <c r="V248">
        <v>21600000</v>
      </c>
      <c r="W248">
        <v>0</v>
      </c>
      <c r="X248">
        <v>0</v>
      </c>
      <c r="Y248">
        <v>0</v>
      </c>
      <c r="Z248">
        <v>0</v>
      </c>
      <c r="AA248">
        <v>0</v>
      </c>
      <c r="AB248">
        <v>21600000</v>
      </c>
      <c r="AC248" t="s">
        <v>218</v>
      </c>
      <c r="AD248" t="s">
        <v>220</v>
      </c>
      <c r="AE248" t="s">
        <v>2163</v>
      </c>
      <c r="AF248" t="s">
        <v>2164</v>
      </c>
      <c r="AG248" t="s">
        <v>5383</v>
      </c>
      <c r="AH248" t="s">
        <v>847</v>
      </c>
      <c r="AI248" t="s">
        <v>754</v>
      </c>
      <c r="AJ248" t="s">
        <v>900</v>
      </c>
      <c r="AK248" t="s">
        <v>907</v>
      </c>
      <c r="AL248" t="s">
        <v>846</v>
      </c>
    </row>
    <row r="249" spans="1:38" x14ac:dyDescent="0.3">
      <c r="A249" t="s">
        <v>728</v>
      </c>
      <c r="B249" t="s">
        <v>1457</v>
      </c>
      <c r="C249" t="s">
        <v>729</v>
      </c>
      <c r="D249" t="s">
        <v>1458</v>
      </c>
      <c r="E249" t="s">
        <v>841</v>
      </c>
      <c r="F249" t="s">
        <v>733</v>
      </c>
      <c r="G249" t="s">
        <v>750</v>
      </c>
      <c r="H249" t="s">
        <v>1013</v>
      </c>
      <c r="I249" t="s">
        <v>13</v>
      </c>
      <c r="J249" t="s">
        <v>751</v>
      </c>
      <c r="K249" t="s">
        <v>758</v>
      </c>
      <c r="L249" t="s">
        <v>759</v>
      </c>
      <c r="M249" t="s">
        <v>842</v>
      </c>
      <c r="N249" t="s">
        <v>843</v>
      </c>
      <c r="O249" t="s">
        <v>177</v>
      </c>
      <c r="P249" t="s">
        <v>844</v>
      </c>
      <c r="Q249" t="s">
        <v>2</v>
      </c>
      <c r="R249" t="s">
        <v>845</v>
      </c>
      <c r="S249" t="s">
        <v>130</v>
      </c>
      <c r="T249" t="s">
        <v>748</v>
      </c>
      <c r="U249" t="s">
        <v>2165</v>
      </c>
      <c r="V249">
        <v>11000000</v>
      </c>
      <c r="W249">
        <v>0</v>
      </c>
      <c r="X249">
        <v>0</v>
      </c>
      <c r="Y249">
        <v>0</v>
      </c>
      <c r="Z249">
        <v>0</v>
      </c>
      <c r="AA249">
        <v>0</v>
      </c>
      <c r="AB249">
        <v>11000000</v>
      </c>
      <c r="AC249" t="s">
        <v>218</v>
      </c>
      <c r="AD249" t="s">
        <v>221</v>
      </c>
      <c r="AE249" t="s">
        <v>2166</v>
      </c>
      <c r="AF249" t="s">
        <v>2167</v>
      </c>
      <c r="AG249" t="s">
        <v>5257</v>
      </c>
      <c r="AH249" t="s">
        <v>847</v>
      </c>
      <c r="AI249" t="s">
        <v>754</v>
      </c>
      <c r="AJ249" t="s">
        <v>901</v>
      </c>
      <c r="AK249" t="s">
        <v>848</v>
      </c>
      <c r="AL249" t="s">
        <v>846</v>
      </c>
    </row>
    <row r="250" spans="1:38" x14ac:dyDescent="0.3">
      <c r="A250" t="s">
        <v>728</v>
      </c>
      <c r="B250" t="s">
        <v>1457</v>
      </c>
      <c r="C250" t="s">
        <v>729</v>
      </c>
      <c r="D250" t="s">
        <v>1458</v>
      </c>
      <c r="E250" t="s">
        <v>841</v>
      </c>
      <c r="F250" t="s">
        <v>733</v>
      </c>
      <c r="G250" t="s">
        <v>750</v>
      </c>
      <c r="H250" t="s">
        <v>1013</v>
      </c>
      <c r="I250" t="s">
        <v>13</v>
      </c>
      <c r="J250" t="s">
        <v>751</v>
      </c>
      <c r="K250" t="s">
        <v>758</v>
      </c>
      <c r="L250" t="s">
        <v>759</v>
      </c>
      <c r="M250" t="s">
        <v>842</v>
      </c>
      <c r="N250" t="s">
        <v>843</v>
      </c>
      <c r="O250" t="s">
        <v>177</v>
      </c>
      <c r="P250" t="s">
        <v>844</v>
      </c>
      <c r="Q250" t="s">
        <v>2</v>
      </c>
      <c r="R250" t="s">
        <v>845</v>
      </c>
      <c r="S250" t="s">
        <v>130</v>
      </c>
      <c r="T250" t="s">
        <v>748</v>
      </c>
      <c r="U250" t="s">
        <v>2168</v>
      </c>
      <c r="V250">
        <v>11000000</v>
      </c>
      <c r="W250">
        <v>0</v>
      </c>
      <c r="X250">
        <v>0</v>
      </c>
      <c r="Y250">
        <v>0</v>
      </c>
      <c r="Z250">
        <v>0</v>
      </c>
      <c r="AA250">
        <v>0</v>
      </c>
      <c r="AB250">
        <v>11000000</v>
      </c>
      <c r="AC250" t="s">
        <v>218</v>
      </c>
      <c r="AD250" t="s">
        <v>221</v>
      </c>
      <c r="AE250" t="s">
        <v>2169</v>
      </c>
      <c r="AF250" t="s">
        <v>2170</v>
      </c>
      <c r="AG250" t="s">
        <v>5258</v>
      </c>
      <c r="AH250" t="s">
        <v>847</v>
      </c>
      <c r="AI250" t="s">
        <v>754</v>
      </c>
      <c r="AJ250" t="s">
        <v>901</v>
      </c>
      <c r="AK250" t="s">
        <v>848</v>
      </c>
      <c r="AL250" t="s">
        <v>846</v>
      </c>
    </row>
    <row r="251" spans="1:38" x14ac:dyDescent="0.3">
      <c r="A251" t="s">
        <v>728</v>
      </c>
      <c r="B251" t="s">
        <v>1457</v>
      </c>
      <c r="C251" t="s">
        <v>729</v>
      </c>
      <c r="D251" t="s">
        <v>1458</v>
      </c>
      <c r="E251" t="s">
        <v>841</v>
      </c>
      <c r="F251" t="s">
        <v>733</v>
      </c>
      <c r="G251" t="s">
        <v>750</v>
      </c>
      <c r="H251" t="s">
        <v>1013</v>
      </c>
      <c r="I251" t="s">
        <v>13</v>
      </c>
      <c r="J251" t="s">
        <v>751</v>
      </c>
      <c r="K251" t="s">
        <v>758</v>
      </c>
      <c r="L251" t="s">
        <v>759</v>
      </c>
      <c r="M251" t="s">
        <v>842</v>
      </c>
      <c r="N251" t="s">
        <v>843</v>
      </c>
      <c r="O251" t="s">
        <v>177</v>
      </c>
      <c r="P251" t="s">
        <v>844</v>
      </c>
      <c r="Q251" t="s">
        <v>2</v>
      </c>
      <c r="R251" t="s">
        <v>845</v>
      </c>
      <c r="S251" t="s">
        <v>113</v>
      </c>
      <c r="T251" t="s">
        <v>734</v>
      </c>
      <c r="U251" t="s">
        <v>2171</v>
      </c>
      <c r="V251">
        <v>2000000</v>
      </c>
      <c r="W251">
        <v>0</v>
      </c>
      <c r="X251">
        <v>0</v>
      </c>
      <c r="Y251">
        <v>0</v>
      </c>
      <c r="Z251">
        <v>0</v>
      </c>
      <c r="AA251">
        <v>0</v>
      </c>
      <c r="AB251">
        <v>2000000</v>
      </c>
      <c r="AC251" t="s">
        <v>218</v>
      </c>
      <c r="AD251" t="s">
        <v>222</v>
      </c>
      <c r="AE251" t="s">
        <v>2172</v>
      </c>
      <c r="AF251" t="s">
        <v>2173</v>
      </c>
      <c r="AG251" t="s">
        <v>5372</v>
      </c>
      <c r="AH251" t="s">
        <v>847</v>
      </c>
      <c r="AI251" t="s">
        <v>754</v>
      </c>
      <c r="AJ251" t="s">
        <v>891</v>
      </c>
      <c r="AK251" t="s">
        <v>848</v>
      </c>
      <c r="AL251" t="s">
        <v>846</v>
      </c>
    </row>
    <row r="252" spans="1:38" x14ac:dyDescent="0.3">
      <c r="A252" t="s">
        <v>728</v>
      </c>
      <c r="B252" t="s">
        <v>1457</v>
      </c>
      <c r="C252" t="s">
        <v>729</v>
      </c>
      <c r="D252" t="s">
        <v>1458</v>
      </c>
      <c r="E252" t="s">
        <v>841</v>
      </c>
      <c r="F252" t="s">
        <v>733</v>
      </c>
      <c r="G252" t="s">
        <v>750</v>
      </c>
      <c r="H252" t="s">
        <v>1013</v>
      </c>
      <c r="I252" t="s">
        <v>13</v>
      </c>
      <c r="J252" t="s">
        <v>751</v>
      </c>
      <c r="K252" t="s">
        <v>758</v>
      </c>
      <c r="L252" t="s">
        <v>759</v>
      </c>
      <c r="M252" t="s">
        <v>842</v>
      </c>
      <c r="N252" t="s">
        <v>843</v>
      </c>
      <c r="O252" t="s">
        <v>177</v>
      </c>
      <c r="P252" t="s">
        <v>844</v>
      </c>
      <c r="Q252" t="s">
        <v>2</v>
      </c>
      <c r="R252" t="s">
        <v>845</v>
      </c>
      <c r="S252" t="s">
        <v>110</v>
      </c>
      <c r="T252" t="s">
        <v>735</v>
      </c>
      <c r="U252" t="s">
        <v>2174</v>
      </c>
      <c r="V252">
        <v>168000000</v>
      </c>
      <c r="W252">
        <v>0</v>
      </c>
      <c r="X252">
        <v>0</v>
      </c>
      <c r="Y252">
        <v>0</v>
      </c>
      <c r="Z252">
        <v>0</v>
      </c>
      <c r="AA252">
        <v>0</v>
      </c>
      <c r="AB252">
        <v>168000000</v>
      </c>
      <c r="AC252" t="s">
        <v>218</v>
      </c>
      <c r="AD252" t="s">
        <v>223</v>
      </c>
      <c r="AE252" t="s">
        <v>2175</v>
      </c>
      <c r="AF252" t="s">
        <v>2176</v>
      </c>
      <c r="AG252" t="s">
        <v>5384</v>
      </c>
      <c r="AH252" t="s">
        <v>847</v>
      </c>
      <c r="AI252" t="s">
        <v>754</v>
      </c>
      <c r="AJ252" t="s">
        <v>893</v>
      </c>
      <c r="AK252" t="s">
        <v>848</v>
      </c>
      <c r="AL252" t="s">
        <v>846</v>
      </c>
    </row>
    <row r="253" spans="1:38" x14ac:dyDescent="0.3">
      <c r="A253" t="s">
        <v>728</v>
      </c>
      <c r="B253" t="s">
        <v>1457</v>
      </c>
      <c r="C253" t="s">
        <v>729</v>
      </c>
      <c r="D253" t="s">
        <v>1458</v>
      </c>
      <c r="E253" t="s">
        <v>841</v>
      </c>
      <c r="F253" t="s">
        <v>733</v>
      </c>
      <c r="G253" t="s">
        <v>750</v>
      </c>
      <c r="H253" t="s">
        <v>1013</v>
      </c>
      <c r="I253" t="s">
        <v>13</v>
      </c>
      <c r="J253" t="s">
        <v>751</v>
      </c>
      <c r="K253" t="s">
        <v>758</v>
      </c>
      <c r="L253" t="s">
        <v>759</v>
      </c>
      <c r="M253" t="s">
        <v>842</v>
      </c>
      <c r="N253" t="s">
        <v>843</v>
      </c>
      <c r="O253" t="s">
        <v>177</v>
      </c>
      <c r="P253" t="s">
        <v>844</v>
      </c>
      <c r="Q253" t="s">
        <v>2</v>
      </c>
      <c r="R253" t="s">
        <v>845</v>
      </c>
      <c r="S253" t="s">
        <v>106</v>
      </c>
      <c r="T253" t="s">
        <v>906</v>
      </c>
      <c r="U253" t="s">
        <v>2177</v>
      </c>
      <c r="V253">
        <v>3000000</v>
      </c>
      <c r="W253">
        <v>0</v>
      </c>
      <c r="X253">
        <v>0</v>
      </c>
      <c r="Y253">
        <v>0</v>
      </c>
      <c r="Z253">
        <v>0</v>
      </c>
      <c r="AA253">
        <v>0</v>
      </c>
      <c r="AB253">
        <v>3000000</v>
      </c>
      <c r="AC253" t="s">
        <v>218</v>
      </c>
      <c r="AD253" t="s">
        <v>224</v>
      </c>
      <c r="AE253" t="s">
        <v>2178</v>
      </c>
      <c r="AF253" t="s">
        <v>2179</v>
      </c>
      <c r="AG253" t="s">
        <v>5385</v>
      </c>
      <c r="AH253" t="s">
        <v>847</v>
      </c>
      <c r="AI253" t="s">
        <v>754</v>
      </c>
      <c r="AJ253" t="s">
        <v>893</v>
      </c>
      <c r="AK253" t="s">
        <v>848</v>
      </c>
      <c r="AL253" t="s">
        <v>846</v>
      </c>
    </row>
    <row r="254" spans="1:38" x14ac:dyDescent="0.3">
      <c r="A254" t="s">
        <v>728</v>
      </c>
      <c r="B254" t="s">
        <v>1457</v>
      </c>
      <c r="C254" t="s">
        <v>729</v>
      </c>
      <c r="D254" t="s">
        <v>1458</v>
      </c>
      <c r="E254" t="s">
        <v>841</v>
      </c>
      <c r="F254" t="s">
        <v>733</v>
      </c>
      <c r="G254" t="s">
        <v>750</v>
      </c>
      <c r="H254" t="s">
        <v>1013</v>
      </c>
      <c r="I254" t="s">
        <v>13</v>
      </c>
      <c r="J254" t="s">
        <v>751</v>
      </c>
      <c r="K254" t="s">
        <v>758</v>
      </c>
      <c r="L254" t="s">
        <v>759</v>
      </c>
      <c r="M254" t="s">
        <v>842</v>
      </c>
      <c r="N254" t="s">
        <v>843</v>
      </c>
      <c r="O254" t="s">
        <v>177</v>
      </c>
      <c r="P254" t="s">
        <v>844</v>
      </c>
      <c r="Q254" t="s">
        <v>2</v>
      </c>
      <c r="R254" t="s">
        <v>845</v>
      </c>
      <c r="S254" t="s">
        <v>106</v>
      </c>
      <c r="T254" t="s">
        <v>906</v>
      </c>
      <c r="U254" t="s">
        <v>5220</v>
      </c>
      <c r="V254">
        <v>4200000</v>
      </c>
      <c r="W254">
        <v>0</v>
      </c>
      <c r="X254">
        <v>0</v>
      </c>
      <c r="Y254">
        <v>0</v>
      </c>
      <c r="Z254">
        <v>0</v>
      </c>
      <c r="AA254">
        <v>0</v>
      </c>
      <c r="AB254">
        <v>4200000</v>
      </c>
      <c r="AC254" t="s">
        <v>218</v>
      </c>
      <c r="AD254" t="s">
        <v>224</v>
      </c>
      <c r="AE254" t="s">
        <v>2180</v>
      </c>
      <c r="AF254" t="s">
        <v>2181</v>
      </c>
      <c r="AG254" t="s">
        <v>5386</v>
      </c>
      <c r="AH254" t="s">
        <v>847</v>
      </c>
      <c r="AI254" t="s">
        <v>754</v>
      </c>
      <c r="AJ254" t="s">
        <v>893</v>
      </c>
      <c r="AK254" t="s">
        <v>848</v>
      </c>
      <c r="AL254" t="s">
        <v>846</v>
      </c>
    </row>
    <row r="255" spans="1:38" x14ac:dyDescent="0.3">
      <c r="A255" t="s">
        <v>728</v>
      </c>
      <c r="B255" t="s">
        <v>1457</v>
      </c>
      <c r="C255" t="s">
        <v>729</v>
      </c>
      <c r="D255" t="s">
        <v>1458</v>
      </c>
      <c r="E255" t="s">
        <v>841</v>
      </c>
      <c r="F255" t="s">
        <v>733</v>
      </c>
      <c r="G255" t="s">
        <v>750</v>
      </c>
      <c r="H255" t="s">
        <v>1013</v>
      </c>
      <c r="I255" t="s">
        <v>13</v>
      </c>
      <c r="J255" t="s">
        <v>751</v>
      </c>
      <c r="K255" t="s">
        <v>758</v>
      </c>
      <c r="L255" t="s">
        <v>759</v>
      </c>
      <c r="M255" t="s">
        <v>842</v>
      </c>
      <c r="N255" t="s">
        <v>843</v>
      </c>
      <c r="O255" t="s">
        <v>177</v>
      </c>
      <c r="P255" t="s">
        <v>844</v>
      </c>
      <c r="Q255" t="s">
        <v>108</v>
      </c>
      <c r="R255" t="s">
        <v>849</v>
      </c>
      <c r="S255" t="s">
        <v>103</v>
      </c>
      <c r="T255" t="s">
        <v>732</v>
      </c>
      <c r="U255" t="s">
        <v>2182</v>
      </c>
      <c r="V255">
        <v>10000000</v>
      </c>
      <c r="W255">
        <v>0</v>
      </c>
      <c r="X255">
        <v>0</v>
      </c>
      <c r="Y255">
        <v>0</v>
      </c>
      <c r="Z255">
        <v>0</v>
      </c>
      <c r="AA255">
        <v>0</v>
      </c>
      <c r="AB255">
        <v>10000000</v>
      </c>
      <c r="AC255" t="s">
        <v>225</v>
      </c>
      <c r="AD255" t="s">
        <v>226</v>
      </c>
      <c r="AE255" t="s">
        <v>2183</v>
      </c>
      <c r="AF255" t="s">
        <v>2184</v>
      </c>
      <c r="AG255" t="s">
        <v>5387</v>
      </c>
      <c r="AH255" t="s">
        <v>847</v>
      </c>
      <c r="AI255" t="s">
        <v>754</v>
      </c>
      <c r="AJ255" t="s">
        <v>1</v>
      </c>
      <c r="AK255" t="s">
        <v>848</v>
      </c>
      <c r="AL255" t="s">
        <v>846</v>
      </c>
    </row>
    <row r="256" spans="1:38" x14ac:dyDescent="0.3">
      <c r="A256" t="s">
        <v>728</v>
      </c>
      <c r="B256" t="s">
        <v>1457</v>
      </c>
      <c r="C256" t="s">
        <v>729</v>
      </c>
      <c r="D256" t="s">
        <v>1458</v>
      </c>
      <c r="E256" t="s">
        <v>841</v>
      </c>
      <c r="F256" t="s">
        <v>733</v>
      </c>
      <c r="G256" t="s">
        <v>750</v>
      </c>
      <c r="H256" t="s">
        <v>1013</v>
      </c>
      <c r="I256" t="s">
        <v>13</v>
      </c>
      <c r="J256" t="s">
        <v>751</v>
      </c>
      <c r="K256" t="s">
        <v>758</v>
      </c>
      <c r="L256" t="s">
        <v>759</v>
      </c>
      <c r="M256" t="s">
        <v>842</v>
      </c>
      <c r="N256" t="s">
        <v>843</v>
      </c>
      <c r="O256" t="s">
        <v>177</v>
      </c>
      <c r="P256" t="s">
        <v>844</v>
      </c>
      <c r="Q256" t="s">
        <v>108</v>
      </c>
      <c r="R256" t="s">
        <v>849</v>
      </c>
      <c r="S256" t="s">
        <v>130</v>
      </c>
      <c r="T256" t="s">
        <v>748</v>
      </c>
      <c r="U256" t="s">
        <v>2185</v>
      </c>
      <c r="V256">
        <v>10000000</v>
      </c>
      <c r="W256">
        <v>0</v>
      </c>
      <c r="X256">
        <v>0</v>
      </c>
      <c r="Y256">
        <v>0</v>
      </c>
      <c r="Z256">
        <v>0</v>
      </c>
      <c r="AA256">
        <v>0</v>
      </c>
      <c r="AB256">
        <v>10000000</v>
      </c>
      <c r="AC256" t="s">
        <v>225</v>
      </c>
      <c r="AD256" t="s">
        <v>227</v>
      </c>
      <c r="AE256" t="s">
        <v>2186</v>
      </c>
      <c r="AF256" t="s">
        <v>2187</v>
      </c>
      <c r="AG256" t="s">
        <v>5257</v>
      </c>
      <c r="AH256" t="s">
        <v>847</v>
      </c>
      <c r="AI256" t="s">
        <v>754</v>
      </c>
      <c r="AJ256" t="s">
        <v>901</v>
      </c>
      <c r="AK256" t="s">
        <v>848</v>
      </c>
      <c r="AL256" t="s">
        <v>846</v>
      </c>
    </row>
    <row r="257" spans="1:38" x14ac:dyDescent="0.3">
      <c r="A257" t="s">
        <v>728</v>
      </c>
      <c r="B257" t="s">
        <v>1457</v>
      </c>
      <c r="C257" t="s">
        <v>729</v>
      </c>
      <c r="D257" t="s">
        <v>1458</v>
      </c>
      <c r="E257" t="s">
        <v>841</v>
      </c>
      <c r="F257" t="s">
        <v>733</v>
      </c>
      <c r="G257" t="s">
        <v>750</v>
      </c>
      <c r="H257" t="s">
        <v>1013</v>
      </c>
      <c r="I257" t="s">
        <v>13</v>
      </c>
      <c r="J257" t="s">
        <v>751</v>
      </c>
      <c r="K257" t="s">
        <v>758</v>
      </c>
      <c r="L257" t="s">
        <v>759</v>
      </c>
      <c r="M257" t="s">
        <v>842</v>
      </c>
      <c r="N257" t="s">
        <v>843</v>
      </c>
      <c r="O257" t="s">
        <v>177</v>
      </c>
      <c r="P257" t="s">
        <v>844</v>
      </c>
      <c r="Q257" t="s">
        <v>108</v>
      </c>
      <c r="R257" t="s">
        <v>849</v>
      </c>
      <c r="S257" t="s">
        <v>130</v>
      </c>
      <c r="T257" t="s">
        <v>748</v>
      </c>
      <c r="U257" t="s">
        <v>2188</v>
      </c>
      <c r="V257">
        <v>10000000</v>
      </c>
      <c r="W257">
        <v>0</v>
      </c>
      <c r="X257">
        <v>0</v>
      </c>
      <c r="Y257">
        <v>0</v>
      </c>
      <c r="Z257">
        <v>0</v>
      </c>
      <c r="AA257">
        <v>0</v>
      </c>
      <c r="AB257">
        <v>10000000</v>
      </c>
      <c r="AC257" t="s">
        <v>225</v>
      </c>
      <c r="AD257" t="s">
        <v>227</v>
      </c>
      <c r="AE257" t="s">
        <v>2189</v>
      </c>
      <c r="AF257" t="s">
        <v>2190</v>
      </c>
      <c r="AG257" t="s">
        <v>5258</v>
      </c>
      <c r="AH257" t="s">
        <v>847</v>
      </c>
      <c r="AI257" t="s">
        <v>754</v>
      </c>
      <c r="AJ257" t="s">
        <v>901</v>
      </c>
      <c r="AK257" t="s">
        <v>848</v>
      </c>
      <c r="AL257" t="s">
        <v>846</v>
      </c>
    </row>
    <row r="258" spans="1:38" x14ac:dyDescent="0.3">
      <c r="A258" t="s">
        <v>728</v>
      </c>
      <c r="B258" t="s">
        <v>1457</v>
      </c>
      <c r="C258" t="s">
        <v>729</v>
      </c>
      <c r="D258" t="s">
        <v>1458</v>
      </c>
      <c r="E258" t="s">
        <v>841</v>
      </c>
      <c r="F258" t="s">
        <v>733</v>
      </c>
      <c r="G258" t="s">
        <v>750</v>
      </c>
      <c r="H258" t="s">
        <v>1013</v>
      </c>
      <c r="I258" t="s">
        <v>13</v>
      </c>
      <c r="J258" t="s">
        <v>751</v>
      </c>
      <c r="K258" t="s">
        <v>758</v>
      </c>
      <c r="L258" t="s">
        <v>759</v>
      </c>
      <c r="M258" t="s">
        <v>842</v>
      </c>
      <c r="N258" t="s">
        <v>843</v>
      </c>
      <c r="O258" t="s">
        <v>177</v>
      </c>
      <c r="P258" t="s">
        <v>844</v>
      </c>
      <c r="Q258" t="s">
        <v>108</v>
      </c>
      <c r="R258" t="s">
        <v>849</v>
      </c>
      <c r="S258" t="s">
        <v>113</v>
      </c>
      <c r="T258" t="s">
        <v>734</v>
      </c>
      <c r="U258" t="s">
        <v>2191</v>
      </c>
      <c r="V258">
        <v>3600000</v>
      </c>
      <c r="W258">
        <v>0</v>
      </c>
      <c r="X258">
        <v>0</v>
      </c>
      <c r="Y258">
        <v>0</v>
      </c>
      <c r="Z258">
        <v>0</v>
      </c>
      <c r="AA258">
        <v>0</v>
      </c>
      <c r="AB258">
        <v>3600000</v>
      </c>
      <c r="AC258" t="s">
        <v>225</v>
      </c>
      <c r="AD258" t="s">
        <v>228</v>
      </c>
      <c r="AE258" t="s">
        <v>2192</v>
      </c>
      <c r="AF258" t="s">
        <v>2193</v>
      </c>
      <c r="AG258" t="s">
        <v>5388</v>
      </c>
      <c r="AH258" t="s">
        <v>847</v>
      </c>
      <c r="AI258" t="s">
        <v>754</v>
      </c>
      <c r="AJ258" t="s">
        <v>891</v>
      </c>
      <c r="AK258" t="s">
        <v>848</v>
      </c>
      <c r="AL258" t="s">
        <v>846</v>
      </c>
    </row>
    <row r="259" spans="1:38" x14ac:dyDescent="0.3">
      <c r="A259" t="s">
        <v>728</v>
      </c>
      <c r="B259" t="s">
        <v>1457</v>
      </c>
      <c r="C259" t="s">
        <v>729</v>
      </c>
      <c r="D259" t="s">
        <v>1458</v>
      </c>
      <c r="E259" t="s">
        <v>841</v>
      </c>
      <c r="F259" t="s">
        <v>733</v>
      </c>
      <c r="G259" t="s">
        <v>750</v>
      </c>
      <c r="H259" t="s">
        <v>1013</v>
      </c>
      <c r="I259" t="s">
        <v>13</v>
      </c>
      <c r="J259" t="s">
        <v>751</v>
      </c>
      <c r="K259" t="s">
        <v>758</v>
      </c>
      <c r="L259" t="s">
        <v>759</v>
      </c>
      <c r="M259" t="s">
        <v>842</v>
      </c>
      <c r="N259" t="s">
        <v>843</v>
      </c>
      <c r="O259" t="s">
        <v>177</v>
      </c>
      <c r="P259" t="s">
        <v>844</v>
      </c>
      <c r="Q259" t="s">
        <v>108</v>
      </c>
      <c r="R259" t="s">
        <v>849</v>
      </c>
      <c r="S259" t="s">
        <v>113</v>
      </c>
      <c r="T259" t="s">
        <v>734</v>
      </c>
      <c r="U259" t="s">
        <v>2194</v>
      </c>
      <c r="V259">
        <v>3600000</v>
      </c>
      <c r="W259">
        <v>0</v>
      </c>
      <c r="X259">
        <v>0</v>
      </c>
      <c r="Y259">
        <v>0</v>
      </c>
      <c r="Z259">
        <v>0</v>
      </c>
      <c r="AA259">
        <v>0</v>
      </c>
      <c r="AB259">
        <v>3600000</v>
      </c>
      <c r="AC259" t="s">
        <v>225</v>
      </c>
      <c r="AD259" t="s">
        <v>228</v>
      </c>
      <c r="AE259" t="s">
        <v>2195</v>
      </c>
      <c r="AF259" t="s">
        <v>2196</v>
      </c>
      <c r="AG259" t="s">
        <v>5389</v>
      </c>
      <c r="AH259" t="s">
        <v>847</v>
      </c>
      <c r="AI259" t="s">
        <v>754</v>
      </c>
      <c r="AJ259" t="s">
        <v>891</v>
      </c>
      <c r="AK259" t="s">
        <v>848</v>
      </c>
      <c r="AL259" t="s">
        <v>846</v>
      </c>
    </row>
    <row r="260" spans="1:38" x14ac:dyDescent="0.3">
      <c r="A260" t="s">
        <v>728</v>
      </c>
      <c r="B260" t="s">
        <v>1457</v>
      </c>
      <c r="C260" t="s">
        <v>729</v>
      </c>
      <c r="D260" t="s">
        <v>1458</v>
      </c>
      <c r="E260" t="s">
        <v>841</v>
      </c>
      <c r="F260" t="s">
        <v>733</v>
      </c>
      <c r="G260" t="s">
        <v>750</v>
      </c>
      <c r="H260" t="s">
        <v>1013</v>
      </c>
      <c r="I260" t="s">
        <v>13</v>
      </c>
      <c r="J260" t="s">
        <v>751</v>
      </c>
      <c r="K260" t="s">
        <v>758</v>
      </c>
      <c r="L260" t="s">
        <v>759</v>
      </c>
      <c r="M260" t="s">
        <v>842</v>
      </c>
      <c r="N260" t="s">
        <v>843</v>
      </c>
      <c r="O260" t="s">
        <v>177</v>
      </c>
      <c r="P260" t="s">
        <v>844</v>
      </c>
      <c r="Q260" t="s">
        <v>108</v>
      </c>
      <c r="R260" t="s">
        <v>849</v>
      </c>
      <c r="S260" t="s">
        <v>110</v>
      </c>
      <c r="T260" t="s">
        <v>735</v>
      </c>
      <c r="U260" t="s">
        <v>2197</v>
      </c>
      <c r="V260">
        <v>143090000</v>
      </c>
      <c r="W260">
        <v>0</v>
      </c>
      <c r="X260">
        <v>0</v>
      </c>
      <c r="Y260">
        <v>0</v>
      </c>
      <c r="Z260">
        <v>0</v>
      </c>
      <c r="AA260">
        <v>0</v>
      </c>
      <c r="AB260">
        <v>143090000</v>
      </c>
      <c r="AC260" t="s">
        <v>225</v>
      </c>
      <c r="AD260" t="s">
        <v>229</v>
      </c>
      <c r="AE260" t="s">
        <v>2198</v>
      </c>
      <c r="AF260" t="s">
        <v>2199</v>
      </c>
      <c r="AG260" t="s">
        <v>5390</v>
      </c>
      <c r="AH260" t="s">
        <v>847</v>
      </c>
      <c r="AI260" t="s">
        <v>754</v>
      </c>
      <c r="AJ260" t="s">
        <v>893</v>
      </c>
      <c r="AK260" t="s">
        <v>848</v>
      </c>
      <c r="AL260" t="s">
        <v>846</v>
      </c>
    </row>
    <row r="261" spans="1:38" x14ac:dyDescent="0.3">
      <c r="A261" t="s">
        <v>728</v>
      </c>
      <c r="B261" t="s">
        <v>1457</v>
      </c>
      <c r="C261" t="s">
        <v>729</v>
      </c>
      <c r="D261" t="s">
        <v>1458</v>
      </c>
      <c r="E261" t="s">
        <v>841</v>
      </c>
      <c r="F261" t="s">
        <v>733</v>
      </c>
      <c r="G261" t="s">
        <v>750</v>
      </c>
      <c r="H261" t="s">
        <v>1013</v>
      </c>
      <c r="I261" t="s">
        <v>13</v>
      </c>
      <c r="J261" t="s">
        <v>751</v>
      </c>
      <c r="K261" t="s">
        <v>758</v>
      </c>
      <c r="L261" t="s">
        <v>759</v>
      </c>
      <c r="M261" t="s">
        <v>842</v>
      </c>
      <c r="N261" t="s">
        <v>843</v>
      </c>
      <c r="O261" t="s">
        <v>177</v>
      </c>
      <c r="P261" t="s">
        <v>844</v>
      </c>
      <c r="Q261" t="s">
        <v>108</v>
      </c>
      <c r="R261" t="s">
        <v>849</v>
      </c>
      <c r="S261" t="s">
        <v>106</v>
      </c>
      <c r="T261" t="s">
        <v>906</v>
      </c>
      <c r="U261" t="s">
        <v>2200</v>
      </c>
      <c r="V261">
        <v>2520000</v>
      </c>
      <c r="W261">
        <v>0</v>
      </c>
      <c r="X261">
        <v>0</v>
      </c>
      <c r="Y261">
        <v>0</v>
      </c>
      <c r="Z261">
        <v>0</v>
      </c>
      <c r="AA261">
        <v>0</v>
      </c>
      <c r="AB261">
        <v>2520000</v>
      </c>
      <c r="AC261" t="s">
        <v>225</v>
      </c>
      <c r="AD261" t="s">
        <v>230</v>
      </c>
      <c r="AE261" t="s">
        <v>2201</v>
      </c>
      <c r="AF261" t="s">
        <v>2202</v>
      </c>
      <c r="AG261" t="s">
        <v>5391</v>
      </c>
      <c r="AH261" t="s">
        <v>847</v>
      </c>
      <c r="AI261" t="s">
        <v>754</v>
      </c>
      <c r="AJ261" t="s">
        <v>893</v>
      </c>
      <c r="AK261" t="s">
        <v>848</v>
      </c>
      <c r="AL261" t="s">
        <v>846</v>
      </c>
    </row>
    <row r="262" spans="1:38" x14ac:dyDescent="0.3">
      <c r="A262" t="s">
        <v>728</v>
      </c>
      <c r="B262" t="s">
        <v>1457</v>
      </c>
      <c r="C262" t="s">
        <v>729</v>
      </c>
      <c r="D262" t="s">
        <v>1458</v>
      </c>
      <c r="E262" t="s">
        <v>841</v>
      </c>
      <c r="F262" t="s">
        <v>733</v>
      </c>
      <c r="G262" t="s">
        <v>750</v>
      </c>
      <c r="H262" t="s">
        <v>1013</v>
      </c>
      <c r="I262" t="s">
        <v>13</v>
      </c>
      <c r="J262" t="s">
        <v>751</v>
      </c>
      <c r="K262" t="s">
        <v>758</v>
      </c>
      <c r="L262" t="s">
        <v>759</v>
      </c>
      <c r="M262" t="s">
        <v>842</v>
      </c>
      <c r="N262" t="s">
        <v>843</v>
      </c>
      <c r="O262" t="s">
        <v>177</v>
      </c>
      <c r="P262" t="s">
        <v>844</v>
      </c>
      <c r="Q262" t="s">
        <v>108</v>
      </c>
      <c r="R262" t="s">
        <v>849</v>
      </c>
      <c r="S262" t="s">
        <v>106</v>
      </c>
      <c r="T262" t="s">
        <v>906</v>
      </c>
      <c r="U262" t="s">
        <v>2203</v>
      </c>
      <c r="V262">
        <v>1800000</v>
      </c>
      <c r="W262">
        <v>0</v>
      </c>
      <c r="X262">
        <v>0</v>
      </c>
      <c r="Y262">
        <v>0</v>
      </c>
      <c r="Z262">
        <v>0</v>
      </c>
      <c r="AA262">
        <v>0</v>
      </c>
      <c r="AB262">
        <v>1800000</v>
      </c>
      <c r="AC262" t="s">
        <v>225</v>
      </c>
      <c r="AD262" t="s">
        <v>230</v>
      </c>
      <c r="AE262" t="s">
        <v>2204</v>
      </c>
      <c r="AF262" t="s">
        <v>2205</v>
      </c>
      <c r="AG262" t="s">
        <v>5392</v>
      </c>
      <c r="AH262" t="s">
        <v>847</v>
      </c>
      <c r="AI262" t="s">
        <v>754</v>
      </c>
      <c r="AJ262" t="s">
        <v>893</v>
      </c>
      <c r="AK262" t="s">
        <v>848</v>
      </c>
      <c r="AL262" t="s">
        <v>846</v>
      </c>
    </row>
    <row r="263" spans="1:38" x14ac:dyDescent="0.3">
      <c r="A263" t="s">
        <v>728</v>
      </c>
      <c r="B263" t="s">
        <v>1457</v>
      </c>
      <c r="C263" t="s">
        <v>729</v>
      </c>
      <c r="D263" t="s">
        <v>1458</v>
      </c>
      <c r="E263" t="s">
        <v>841</v>
      </c>
      <c r="F263" t="s">
        <v>733</v>
      </c>
      <c r="G263" t="s">
        <v>750</v>
      </c>
      <c r="H263" t="s">
        <v>1013</v>
      </c>
      <c r="I263" t="s">
        <v>13</v>
      </c>
      <c r="J263" t="s">
        <v>751</v>
      </c>
      <c r="K263" t="s">
        <v>758</v>
      </c>
      <c r="L263" t="s">
        <v>759</v>
      </c>
      <c r="M263" t="s">
        <v>850</v>
      </c>
      <c r="N263" t="s">
        <v>761</v>
      </c>
      <c r="O263" t="s">
        <v>177</v>
      </c>
      <c r="P263" t="s">
        <v>851</v>
      </c>
      <c r="Q263" t="s">
        <v>2</v>
      </c>
      <c r="R263" t="s">
        <v>926</v>
      </c>
      <c r="S263" t="s">
        <v>103</v>
      </c>
      <c r="T263" t="s">
        <v>732</v>
      </c>
      <c r="U263" t="s">
        <v>2206</v>
      </c>
      <c r="V263">
        <v>99600000</v>
      </c>
      <c r="W263">
        <v>0</v>
      </c>
      <c r="X263">
        <v>0</v>
      </c>
      <c r="Y263">
        <v>0</v>
      </c>
      <c r="Z263">
        <v>0</v>
      </c>
      <c r="AA263">
        <v>0</v>
      </c>
      <c r="AB263">
        <v>99600000</v>
      </c>
      <c r="AC263" t="s">
        <v>231</v>
      </c>
      <c r="AD263" t="s">
        <v>232</v>
      </c>
      <c r="AE263" t="s">
        <v>2207</v>
      </c>
      <c r="AF263" t="s">
        <v>2208</v>
      </c>
      <c r="AG263" t="s">
        <v>5393</v>
      </c>
      <c r="AH263" t="s">
        <v>847</v>
      </c>
      <c r="AI263" t="s">
        <v>754</v>
      </c>
      <c r="AJ263" t="s">
        <v>1</v>
      </c>
      <c r="AK263" t="s">
        <v>848</v>
      </c>
      <c r="AL263" t="s">
        <v>846</v>
      </c>
    </row>
    <row r="264" spans="1:38" x14ac:dyDescent="0.3">
      <c r="A264" t="s">
        <v>728</v>
      </c>
      <c r="B264" t="s">
        <v>1457</v>
      </c>
      <c r="C264" t="s">
        <v>729</v>
      </c>
      <c r="D264" t="s">
        <v>1458</v>
      </c>
      <c r="E264" t="s">
        <v>841</v>
      </c>
      <c r="F264" t="s">
        <v>733</v>
      </c>
      <c r="G264" t="s">
        <v>750</v>
      </c>
      <c r="H264" t="s">
        <v>1013</v>
      </c>
      <c r="I264" t="s">
        <v>13</v>
      </c>
      <c r="J264" t="s">
        <v>751</v>
      </c>
      <c r="K264" t="s">
        <v>758</v>
      </c>
      <c r="L264" t="s">
        <v>759</v>
      </c>
      <c r="M264" t="s">
        <v>850</v>
      </c>
      <c r="N264" t="s">
        <v>761</v>
      </c>
      <c r="O264" t="s">
        <v>177</v>
      </c>
      <c r="P264" t="s">
        <v>851</v>
      </c>
      <c r="Q264" t="s">
        <v>2</v>
      </c>
      <c r="R264" t="s">
        <v>926</v>
      </c>
      <c r="S264" t="s">
        <v>118</v>
      </c>
      <c r="T264" t="s">
        <v>897</v>
      </c>
      <c r="U264" t="s">
        <v>2209</v>
      </c>
      <c r="V264">
        <v>4800000</v>
      </c>
      <c r="W264">
        <v>0</v>
      </c>
      <c r="X264">
        <v>0</v>
      </c>
      <c r="Y264">
        <v>0</v>
      </c>
      <c r="Z264">
        <v>0</v>
      </c>
      <c r="AA264">
        <v>0</v>
      </c>
      <c r="AB264">
        <v>4800000</v>
      </c>
      <c r="AC264" t="s">
        <v>231</v>
      </c>
      <c r="AD264" t="s">
        <v>233</v>
      </c>
      <c r="AE264" t="s">
        <v>2210</v>
      </c>
      <c r="AF264" t="s">
        <v>2211</v>
      </c>
      <c r="AG264" t="s">
        <v>5394</v>
      </c>
      <c r="AH264" t="s">
        <v>847</v>
      </c>
      <c r="AI264" t="s">
        <v>754</v>
      </c>
      <c r="AJ264" t="s">
        <v>898</v>
      </c>
      <c r="AK264" t="s">
        <v>848</v>
      </c>
      <c r="AL264" t="s">
        <v>846</v>
      </c>
    </row>
    <row r="265" spans="1:38" x14ac:dyDescent="0.3">
      <c r="A265" t="s">
        <v>728</v>
      </c>
      <c r="B265" t="s">
        <v>1457</v>
      </c>
      <c r="C265" t="s">
        <v>729</v>
      </c>
      <c r="D265" t="s">
        <v>1458</v>
      </c>
      <c r="E265" t="s">
        <v>841</v>
      </c>
      <c r="F265" t="s">
        <v>733</v>
      </c>
      <c r="G265" t="s">
        <v>750</v>
      </c>
      <c r="H265" t="s">
        <v>1013</v>
      </c>
      <c r="I265" t="s">
        <v>13</v>
      </c>
      <c r="J265" t="s">
        <v>751</v>
      </c>
      <c r="K265" t="s">
        <v>758</v>
      </c>
      <c r="L265" t="s">
        <v>759</v>
      </c>
      <c r="M265" t="s">
        <v>850</v>
      </c>
      <c r="N265" t="s">
        <v>761</v>
      </c>
      <c r="O265" t="s">
        <v>177</v>
      </c>
      <c r="P265" t="s">
        <v>851</v>
      </c>
      <c r="Q265" t="s">
        <v>2</v>
      </c>
      <c r="R265" t="s">
        <v>926</v>
      </c>
      <c r="S265" t="s">
        <v>118</v>
      </c>
      <c r="T265" t="s">
        <v>897</v>
      </c>
      <c r="U265" t="s">
        <v>2212</v>
      </c>
      <c r="V265">
        <v>3600000</v>
      </c>
      <c r="W265">
        <v>0</v>
      </c>
      <c r="X265">
        <v>0</v>
      </c>
      <c r="Y265">
        <v>0</v>
      </c>
      <c r="Z265">
        <v>0</v>
      </c>
      <c r="AA265">
        <v>0</v>
      </c>
      <c r="AB265">
        <v>3600000</v>
      </c>
      <c r="AC265" t="s">
        <v>231</v>
      </c>
      <c r="AD265" t="s">
        <v>233</v>
      </c>
      <c r="AE265" t="s">
        <v>2213</v>
      </c>
      <c r="AF265" t="s">
        <v>2214</v>
      </c>
      <c r="AG265" t="s">
        <v>5395</v>
      </c>
      <c r="AH265" t="s">
        <v>847</v>
      </c>
      <c r="AI265" t="s">
        <v>754</v>
      </c>
      <c r="AJ265" t="s">
        <v>898</v>
      </c>
      <c r="AK265" t="s">
        <v>848</v>
      </c>
      <c r="AL265" t="s">
        <v>846</v>
      </c>
    </row>
    <row r="266" spans="1:38" x14ac:dyDescent="0.3">
      <c r="A266" t="s">
        <v>728</v>
      </c>
      <c r="B266" t="s">
        <v>1457</v>
      </c>
      <c r="C266" t="s">
        <v>729</v>
      </c>
      <c r="D266" t="s">
        <v>1458</v>
      </c>
      <c r="E266" t="s">
        <v>841</v>
      </c>
      <c r="F266" t="s">
        <v>733</v>
      </c>
      <c r="G266" t="s">
        <v>750</v>
      </c>
      <c r="H266" t="s">
        <v>1013</v>
      </c>
      <c r="I266" t="s">
        <v>13</v>
      </c>
      <c r="J266" t="s">
        <v>751</v>
      </c>
      <c r="K266" t="s">
        <v>758</v>
      </c>
      <c r="L266" t="s">
        <v>759</v>
      </c>
      <c r="M266" t="s">
        <v>850</v>
      </c>
      <c r="N266" t="s">
        <v>761</v>
      </c>
      <c r="O266" t="s">
        <v>177</v>
      </c>
      <c r="P266" t="s">
        <v>851</v>
      </c>
      <c r="Q266" t="s">
        <v>2</v>
      </c>
      <c r="R266" t="s">
        <v>926</v>
      </c>
      <c r="S266" t="s">
        <v>118</v>
      </c>
      <c r="T266" t="s">
        <v>897</v>
      </c>
      <c r="U266" t="s">
        <v>2215</v>
      </c>
      <c r="V266">
        <v>25200000</v>
      </c>
      <c r="W266">
        <v>0</v>
      </c>
      <c r="X266">
        <v>0</v>
      </c>
      <c r="Y266">
        <v>0</v>
      </c>
      <c r="Z266">
        <v>0</v>
      </c>
      <c r="AA266">
        <v>0</v>
      </c>
      <c r="AB266">
        <v>25200000</v>
      </c>
      <c r="AC266" t="s">
        <v>231</v>
      </c>
      <c r="AD266" t="s">
        <v>233</v>
      </c>
      <c r="AE266" t="s">
        <v>2216</v>
      </c>
      <c r="AF266" t="s">
        <v>2217</v>
      </c>
      <c r="AG266" t="s">
        <v>5396</v>
      </c>
      <c r="AH266" t="s">
        <v>847</v>
      </c>
      <c r="AI266" t="s">
        <v>754</v>
      </c>
      <c r="AJ266" t="s">
        <v>898</v>
      </c>
      <c r="AK266" t="s">
        <v>848</v>
      </c>
      <c r="AL266" t="s">
        <v>846</v>
      </c>
    </row>
    <row r="267" spans="1:38" x14ac:dyDescent="0.3">
      <c r="A267" t="s">
        <v>728</v>
      </c>
      <c r="B267" t="s">
        <v>1457</v>
      </c>
      <c r="C267" t="s">
        <v>729</v>
      </c>
      <c r="D267" t="s">
        <v>1458</v>
      </c>
      <c r="E267" t="s">
        <v>841</v>
      </c>
      <c r="F267" t="s">
        <v>733</v>
      </c>
      <c r="G267" t="s">
        <v>750</v>
      </c>
      <c r="H267" t="s">
        <v>1013</v>
      </c>
      <c r="I267" t="s">
        <v>13</v>
      </c>
      <c r="J267" t="s">
        <v>751</v>
      </c>
      <c r="K267" t="s">
        <v>758</v>
      </c>
      <c r="L267" t="s">
        <v>759</v>
      </c>
      <c r="M267" t="s">
        <v>850</v>
      </c>
      <c r="N267" t="s">
        <v>761</v>
      </c>
      <c r="O267" t="s">
        <v>177</v>
      </c>
      <c r="P267" t="s">
        <v>851</v>
      </c>
      <c r="Q267" t="s">
        <v>2</v>
      </c>
      <c r="R267" t="s">
        <v>926</v>
      </c>
      <c r="S267" t="s">
        <v>118</v>
      </c>
      <c r="T267" t="s">
        <v>897</v>
      </c>
      <c r="U267" t="s">
        <v>2218</v>
      </c>
      <c r="V267">
        <v>4800000</v>
      </c>
      <c r="W267">
        <v>0</v>
      </c>
      <c r="X267">
        <v>0</v>
      </c>
      <c r="Y267">
        <v>0</v>
      </c>
      <c r="Z267">
        <v>0</v>
      </c>
      <c r="AA267">
        <v>0</v>
      </c>
      <c r="AB267">
        <v>4800000</v>
      </c>
      <c r="AC267" t="s">
        <v>231</v>
      </c>
      <c r="AD267" t="s">
        <v>233</v>
      </c>
      <c r="AE267" t="s">
        <v>2219</v>
      </c>
      <c r="AF267" t="s">
        <v>2220</v>
      </c>
      <c r="AG267" t="s">
        <v>5397</v>
      </c>
      <c r="AH267" t="s">
        <v>847</v>
      </c>
      <c r="AI267" t="s">
        <v>754</v>
      </c>
      <c r="AJ267" t="s">
        <v>898</v>
      </c>
      <c r="AK267" t="s">
        <v>848</v>
      </c>
      <c r="AL267" t="s">
        <v>846</v>
      </c>
    </row>
    <row r="268" spans="1:38" x14ac:dyDescent="0.3">
      <c r="A268" t="s">
        <v>728</v>
      </c>
      <c r="B268" t="s">
        <v>1457</v>
      </c>
      <c r="C268" t="s">
        <v>729</v>
      </c>
      <c r="D268" t="s">
        <v>1458</v>
      </c>
      <c r="E268" t="s">
        <v>841</v>
      </c>
      <c r="F268" t="s">
        <v>733</v>
      </c>
      <c r="G268" t="s">
        <v>750</v>
      </c>
      <c r="H268" t="s">
        <v>1013</v>
      </c>
      <c r="I268" t="s">
        <v>13</v>
      </c>
      <c r="J268" t="s">
        <v>751</v>
      </c>
      <c r="K268" t="s">
        <v>758</v>
      </c>
      <c r="L268" t="s">
        <v>759</v>
      </c>
      <c r="M268" t="s">
        <v>850</v>
      </c>
      <c r="N268" t="s">
        <v>761</v>
      </c>
      <c r="O268" t="s">
        <v>177</v>
      </c>
      <c r="P268" t="s">
        <v>851</v>
      </c>
      <c r="Q268" t="s">
        <v>2</v>
      </c>
      <c r="R268" t="s">
        <v>926</v>
      </c>
      <c r="S268" t="s">
        <v>118</v>
      </c>
      <c r="T268" t="s">
        <v>897</v>
      </c>
      <c r="U268" t="s">
        <v>2221</v>
      </c>
      <c r="V268">
        <v>3600000</v>
      </c>
      <c r="W268">
        <v>0</v>
      </c>
      <c r="X268">
        <v>0</v>
      </c>
      <c r="Y268">
        <v>0</v>
      </c>
      <c r="Z268">
        <v>0</v>
      </c>
      <c r="AA268">
        <v>0</v>
      </c>
      <c r="AB268">
        <v>3600000</v>
      </c>
      <c r="AC268" t="s">
        <v>231</v>
      </c>
      <c r="AD268" t="s">
        <v>233</v>
      </c>
      <c r="AE268" t="s">
        <v>2222</v>
      </c>
      <c r="AF268" t="s">
        <v>2223</v>
      </c>
      <c r="AG268" t="s">
        <v>5398</v>
      </c>
      <c r="AH268" t="s">
        <v>847</v>
      </c>
      <c r="AI268" t="s">
        <v>754</v>
      </c>
      <c r="AJ268" t="s">
        <v>898</v>
      </c>
      <c r="AK268" t="s">
        <v>848</v>
      </c>
      <c r="AL268" t="s">
        <v>846</v>
      </c>
    </row>
    <row r="269" spans="1:38" x14ac:dyDescent="0.3">
      <c r="A269" t="s">
        <v>728</v>
      </c>
      <c r="B269" t="s">
        <v>1457</v>
      </c>
      <c r="C269" t="s">
        <v>729</v>
      </c>
      <c r="D269" t="s">
        <v>1458</v>
      </c>
      <c r="E269" t="s">
        <v>841</v>
      </c>
      <c r="F269" t="s">
        <v>733</v>
      </c>
      <c r="G269" t="s">
        <v>750</v>
      </c>
      <c r="H269" t="s">
        <v>1013</v>
      </c>
      <c r="I269" t="s">
        <v>13</v>
      </c>
      <c r="J269" t="s">
        <v>751</v>
      </c>
      <c r="K269" t="s">
        <v>758</v>
      </c>
      <c r="L269" t="s">
        <v>759</v>
      </c>
      <c r="M269" t="s">
        <v>850</v>
      </c>
      <c r="N269" t="s">
        <v>761</v>
      </c>
      <c r="O269" t="s">
        <v>177</v>
      </c>
      <c r="P269" t="s">
        <v>851</v>
      </c>
      <c r="Q269" t="s">
        <v>2</v>
      </c>
      <c r="R269" t="s">
        <v>926</v>
      </c>
      <c r="S269" t="s">
        <v>118</v>
      </c>
      <c r="T269" t="s">
        <v>897</v>
      </c>
      <c r="U269" t="s">
        <v>2224</v>
      </c>
      <c r="V269">
        <v>18000000</v>
      </c>
      <c r="W269">
        <v>0</v>
      </c>
      <c r="X269">
        <v>0</v>
      </c>
      <c r="Y269">
        <v>0</v>
      </c>
      <c r="Z269">
        <v>0</v>
      </c>
      <c r="AA269">
        <v>0</v>
      </c>
      <c r="AB269">
        <v>18000000</v>
      </c>
      <c r="AC269" t="s">
        <v>231</v>
      </c>
      <c r="AD269" t="s">
        <v>233</v>
      </c>
      <c r="AE269" t="s">
        <v>2225</v>
      </c>
      <c r="AF269" t="s">
        <v>2226</v>
      </c>
      <c r="AG269" t="s">
        <v>5399</v>
      </c>
      <c r="AH269" t="s">
        <v>847</v>
      </c>
      <c r="AI269" t="s">
        <v>754</v>
      </c>
      <c r="AJ269" t="s">
        <v>898</v>
      </c>
      <c r="AK269" t="s">
        <v>848</v>
      </c>
      <c r="AL269" t="s">
        <v>846</v>
      </c>
    </row>
    <row r="270" spans="1:38" x14ac:dyDescent="0.3">
      <c r="A270" t="s">
        <v>728</v>
      </c>
      <c r="B270" t="s">
        <v>1457</v>
      </c>
      <c r="C270" t="s">
        <v>729</v>
      </c>
      <c r="D270" t="s">
        <v>1458</v>
      </c>
      <c r="E270" t="s">
        <v>841</v>
      </c>
      <c r="F270" t="s">
        <v>733</v>
      </c>
      <c r="G270" t="s">
        <v>750</v>
      </c>
      <c r="H270" t="s">
        <v>1013</v>
      </c>
      <c r="I270" t="s">
        <v>13</v>
      </c>
      <c r="J270" t="s">
        <v>751</v>
      </c>
      <c r="K270" t="s">
        <v>758</v>
      </c>
      <c r="L270" t="s">
        <v>759</v>
      </c>
      <c r="M270" t="s">
        <v>850</v>
      </c>
      <c r="N270" t="s">
        <v>761</v>
      </c>
      <c r="O270" t="s">
        <v>177</v>
      </c>
      <c r="P270" t="s">
        <v>851</v>
      </c>
      <c r="Q270" t="s">
        <v>2</v>
      </c>
      <c r="R270" t="s">
        <v>926</v>
      </c>
      <c r="S270" t="s">
        <v>118</v>
      </c>
      <c r="T270" t="s">
        <v>897</v>
      </c>
      <c r="U270" t="s">
        <v>2227</v>
      </c>
      <c r="V270">
        <v>9600000</v>
      </c>
      <c r="W270">
        <v>0</v>
      </c>
      <c r="X270">
        <v>0</v>
      </c>
      <c r="Y270">
        <v>0</v>
      </c>
      <c r="Z270">
        <v>0</v>
      </c>
      <c r="AA270">
        <v>0</v>
      </c>
      <c r="AB270">
        <v>9600000</v>
      </c>
      <c r="AC270" t="s">
        <v>231</v>
      </c>
      <c r="AD270" t="s">
        <v>233</v>
      </c>
      <c r="AE270" t="s">
        <v>2228</v>
      </c>
      <c r="AF270" t="s">
        <v>2229</v>
      </c>
      <c r="AG270" t="s">
        <v>5400</v>
      </c>
      <c r="AH270" t="s">
        <v>847</v>
      </c>
      <c r="AI270" t="s">
        <v>754</v>
      </c>
      <c r="AJ270" t="s">
        <v>898</v>
      </c>
      <c r="AK270" t="s">
        <v>848</v>
      </c>
      <c r="AL270" t="s">
        <v>846</v>
      </c>
    </row>
    <row r="271" spans="1:38" x14ac:dyDescent="0.3">
      <c r="A271" t="s">
        <v>728</v>
      </c>
      <c r="B271" t="s">
        <v>1457</v>
      </c>
      <c r="C271" t="s">
        <v>729</v>
      </c>
      <c r="D271" t="s">
        <v>1458</v>
      </c>
      <c r="E271" t="s">
        <v>841</v>
      </c>
      <c r="F271" t="s">
        <v>733</v>
      </c>
      <c r="G271" t="s">
        <v>750</v>
      </c>
      <c r="H271" t="s">
        <v>1013</v>
      </c>
      <c r="I271" t="s">
        <v>13</v>
      </c>
      <c r="J271" t="s">
        <v>751</v>
      </c>
      <c r="K271" t="s">
        <v>758</v>
      </c>
      <c r="L271" t="s">
        <v>759</v>
      </c>
      <c r="M271" t="s">
        <v>850</v>
      </c>
      <c r="N271" t="s">
        <v>761</v>
      </c>
      <c r="O271" t="s">
        <v>177</v>
      </c>
      <c r="P271" t="s">
        <v>851</v>
      </c>
      <c r="Q271" t="s">
        <v>2</v>
      </c>
      <c r="R271" t="s">
        <v>926</v>
      </c>
      <c r="S271" t="s">
        <v>118</v>
      </c>
      <c r="T271" t="s">
        <v>897</v>
      </c>
      <c r="U271" t="s">
        <v>2230</v>
      </c>
      <c r="V271">
        <v>21600000</v>
      </c>
      <c r="W271">
        <v>0</v>
      </c>
      <c r="X271">
        <v>0</v>
      </c>
      <c r="Y271">
        <v>0</v>
      </c>
      <c r="Z271">
        <v>0</v>
      </c>
      <c r="AA271">
        <v>0</v>
      </c>
      <c r="AB271">
        <v>21600000</v>
      </c>
      <c r="AC271" t="s">
        <v>231</v>
      </c>
      <c r="AD271" t="s">
        <v>233</v>
      </c>
      <c r="AE271" t="s">
        <v>2231</v>
      </c>
      <c r="AF271" t="s">
        <v>2232</v>
      </c>
      <c r="AG271" t="s">
        <v>5401</v>
      </c>
      <c r="AH271" t="s">
        <v>847</v>
      </c>
      <c r="AI271" t="s">
        <v>754</v>
      </c>
      <c r="AJ271" t="s">
        <v>898</v>
      </c>
      <c r="AK271" t="s">
        <v>848</v>
      </c>
      <c r="AL271" t="s">
        <v>846</v>
      </c>
    </row>
    <row r="272" spans="1:38" x14ac:dyDescent="0.3">
      <c r="A272" t="s">
        <v>728</v>
      </c>
      <c r="B272" t="s">
        <v>1457</v>
      </c>
      <c r="C272" t="s">
        <v>729</v>
      </c>
      <c r="D272" t="s">
        <v>1458</v>
      </c>
      <c r="E272" t="s">
        <v>841</v>
      </c>
      <c r="F272" t="s">
        <v>733</v>
      </c>
      <c r="G272" t="s">
        <v>750</v>
      </c>
      <c r="H272" t="s">
        <v>1013</v>
      </c>
      <c r="I272" t="s">
        <v>13</v>
      </c>
      <c r="J272" t="s">
        <v>751</v>
      </c>
      <c r="K272" t="s">
        <v>758</v>
      </c>
      <c r="L272" t="s">
        <v>759</v>
      </c>
      <c r="M272" t="s">
        <v>850</v>
      </c>
      <c r="N272" t="s">
        <v>761</v>
      </c>
      <c r="O272" t="s">
        <v>177</v>
      </c>
      <c r="P272" t="s">
        <v>851</v>
      </c>
      <c r="Q272" t="s">
        <v>2</v>
      </c>
      <c r="R272" t="s">
        <v>926</v>
      </c>
      <c r="S272" t="s">
        <v>118</v>
      </c>
      <c r="T272" t="s">
        <v>897</v>
      </c>
      <c r="U272" t="s">
        <v>2233</v>
      </c>
      <c r="V272">
        <v>2160000</v>
      </c>
      <c r="W272">
        <v>0</v>
      </c>
      <c r="X272">
        <v>0</v>
      </c>
      <c r="Y272">
        <v>0</v>
      </c>
      <c r="Z272">
        <v>0</v>
      </c>
      <c r="AA272">
        <v>0</v>
      </c>
      <c r="AB272">
        <v>2160000</v>
      </c>
      <c r="AC272" t="s">
        <v>231</v>
      </c>
      <c r="AD272" t="s">
        <v>233</v>
      </c>
      <c r="AE272" t="s">
        <v>2234</v>
      </c>
      <c r="AF272" t="s">
        <v>2235</v>
      </c>
      <c r="AG272" t="s">
        <v>5402</v>
      </c>
      <c r="AH272" t="s">
        <v>847</v>
      </c>
      <c r="AI272" t="s">
        <v>754</v>
      </c>
      <c r="AJ272" t="s">
        <v>898</v>
      </c>
      <c r="AK272" t="s">
        <v>848</v>
      </c>
      <c r="AL272" t="s">
        <v>846</v>
      </c>
    </row>
    <row r="273" spans="1:38" x14ac:dyDescent="0.3">
      <c r="A273" t="s">
        <v>728</v>
      </c>
      <c r="B273" t="s">
        <v>1457</v>
      </c>
      <c r="C273" t="s">
        <v>729</v>
      </c>
      <c r="D273" t="s">
        <v>1458</v>
      </c>
      <c r="E273" t="s">
        <v>841</v>
      </c>
      <c r="F273" t="s">
        <v>733</v>
      </c>
      <c r="G273" t="s">
        <v>750</v>
      </c>
      <c r="H273" t="s">
        <v>1013</v>
      </c>
      <c r="I273" t="s">
        <v>13</v>
      </c>
      <c r="J273" t="s">
        <v>751</v>
      </c>
      <c r="K273" t="s">
        <v>758</v>
      </c>
      <c r="L273" t="s">
        <v>759</v>
      </c>
      <c r="M273" t="s">
        <v>850</v>
      </c>
      <c r="N273" t="s">
        <v>761</v>
      </c>
      <c r="O273" t="s">
        <v>177</v>
      </c>
      <c r="P273" t="s">
        <v>851</v>
      </c>
      <c r="Q273" t="s">
        <v>2</v>
      </c>
      <c r="R273" t="s">
        <v>926</v>
      </c>
      <c r="S273" t="s">
        <v>112</v>
      </c>
      <c r="T273" t="s">
        <v>766</v>
      </c>
      <c r="U273" t="s">
        <v>2236</v>
      </c>
      <c r="V273">
        <v>26400000</v>
      </c>
      <c r="W273">
        <v>0</v>
      </c>
      <c r="X273">
        <v>0</v>
      </c>
      <c r="Y273">
        <v>0</v>
      </c>
      <c r="Z273">
        <v>0</v>
      </c>
      <c r="AA273">
        <v>0</v>
      </c>
      <c r="AB273">
        <v>26400000</v>
      </c>
      <c r="AC273" t="s">
        <v>231</v>
      </c>
      <c r="AD273" t="s">
        <v>234</v>
      </c>
      <c r="AE273" t="s">
        <v>2237</v>
      </c>
      <c r="AF273" t="s">
        <v>2238</v>
      </c>
      <c r="AG273" t="s">
        <v>5403</v>
      </c>
      <c r="AH273" t="s">
        <v>847</v>
      </c>
      <c r="AI273" t="s">
        <v>754</v>
      </c>
      <c r="AJ273" t="s">
        <v>900</v>
      </c>
      <c r="AK273" t="s">
        <v>907</v>
      </c>
      <c r="AL273" t="s">
        <v>846</v>
      </c>
    </row>
    <row r="274" spans="1:38" x14ac:dyDescent="0.3">
      <c r="A274" t="s">
        <v>728</v>
      </c>
      <c r="B274" t="s">
        <v>1457</v>
      </c>
      <c r="C274" t="s">
        <v>729</v>
      </c>
      <c r="D274" t="s">
        <v>1458</v>
      </c>
      <c r="E274" t="s">
        <v>841</v>
      </c>
      <c r="F274" t="s">
        <v>733</v>
      </c>
      <c r="G274" t="s">
        <v>750</v>
      </c>
      <c r="H274" t="s">
        <v>1013</v>
      </c>
      <c r="I274" t="s">
        <v>13</v>
      </c>
      <c r="J274" t="s">
        <v>751</v>
      </c>
      <c r="K274" t="s">
        <v>758</v>
      </c>
      <c r="L274" t="s">
        <v>759</v>
      </c>
      <c r="M274" t="s">
        <v>850</v>
      </c>
      <c r="N274" t="s">
        <v>761</v>
      </c>
      <c r="O274" t="s">
        <v>177</v>
      </c>
      <c r="P274" t="s">
        <v>851</v>
      </c>
      <c r="Q274" t="s">
        <v>2</v>
      </c>
      <c r="R274" t="s">
        <v>926</v>
      </c>
      <c r="S274" t="s">
        <v>112</v>
      </c>
      <c r="T274" t="s">
        <v>766</v>
      </c>
      <c r="U274" t="s">
        <v>2239</v>
      </c>
      <c r="V274">
        <v>3600000</v>
      </c>
      <c r="W274">
        <v>0</v>
      </c>
      <c r="X274">
        <v>0</v>
      </c>
      <c r="Y274">
        <v>0</v>
      </c>
      <c r="Z274">
        <v>0</v>
      </c>
      <c r="AA274">
        <v>0</v>
      </c>
      <c r="AB274">
        <v>3600000</v>
      </c>
      <c r="AC274" t="s">
        <v>231</v>
      </c>
      <c r="AD274" t="s">
        <v>234</v>
      </c>
      <c r="AE274" t="s">
        <v>2240</v>
      </c>
      <c r="AF274" t="s">
        <v>2241</v>
      </c>
      <c r="AG274" t="s">
        <v>5404</v>
      </c>
      <c r="AH274" t="s">
        <v>847</v>
      </c>
      <c r="AI274" t="s">
        <v>754</v>
      </c>
      <c r="AJ274" t="s">
        <v>900</v>
      </c>
      <c r="AK274" t="s">
        <v>907</v>
      </c>
      <c r="AL274" t="s">
        <v>846</v>
      </c>
    </row>
    <row r="275" spans="1:38" x14ac:dyDescent="0.3">
      <c r="A275" t="s">
        <v>728</v>
      </c>
      <c r="B275" t="s">
        <v>1457</v>
      </c>
      <c r="C275" t="s">
        <v>729</v>
      </c>
      <c r="D275" t="s">
        <v>1458</v>
      </c>
      <c r="E275" t="s">
        <v>841</v>
      </c>
      <c r="F275" t="s">
        <v>733</v>
      </c>
      <c r="G275" t="s">
        <v>750</v>
      </c>
      <c r="H275" t="s">
        <v>1013</v>
      </c>
      <c r="I275" t="s">
        <v>13</v>
      </c>
      <c r="J275" t="s">
        <v>751</v>
      </c>
      <c r="K275" t="s">
        <v>758</v>
      </c>
      <c r="L275" t="s">
        <v>759</v>
      </c>
      <c r="M275" t="s">
        <v>850</v>
      </c>
      <c r="N275" t="s">
        <v>761</v>
      </c>
      <c r="O275" t="s">
        <v>177</v>
      </c>
      <c r="P275" t="s">
        <v>851</v>
      </c>
      <c r="Q275" t="s">
        <v>2</v>
      </c>
      <c r="R275" t="s">
        <v>926</v>
      </c>
      <c r="S275" t="s">
        <v>130</v>
      </c>
      <c r="T275" t="s">
        <v>748</v>
      </c>
      <c r="U275" t="s">
        <v>2242</v>
      </c>
      <c r="V275">
        <v>12000000</v>
      </c>
      <c r="W275">
        <v>0</v>
      </c>
      <c r="X275">
        <v>0</v>
      </c>
      <c r="Y275">
        <v>0</v>
      </c>
      <c r="Z275">
        <v>0</v>
      </c>
      <c r="AA275">
        <v>0</v>
      </c>
      <c r="AB275">
        <v>12000000</v>
      </c>
      <c r="AC275" t="s">
        <v>231</v>
      </c>
      <c r="AD275" t="s">
        <v>235</v>
      </c>
      <c r="AE275" t="s">
        <v>2243</v>
      </c>
      <c r="AF275" t="s">
        <v>2244</v>
      </c>
      <c r="AG275" t="s">
        <v>5257</v>
      </c>
      <c r="AH275" t="s">
        <v>847</v>
      </c>
      <c r="AI275" t="s">
        <v>754</v>
      </c>
      <c r="AJ275" t="s">
        <v>901</v>
      </c>
      <c r="AK275" t="s">
        <v>848</v>
      </c>
      <c r="AL275" t="s">
        <v>846</v>
      </c>
    </row>
    <row r="276" spans="1:38" x14ac:dyDescent="0.3">
      <c r="A276" t="s">
        <v>728</v>
      </c>
      <c r="B276" t="s">
        <v>1457</v>
      </c>
      <c r="C276" t="s">
        <v>729</v>
      </c>
      <c r="D276" t="s">
        <v>1458</v>
      </c>
      <c r="E276" t="s">
        <v>841</v>
      </c>
      <c r="F276" t="s">
        <v>733</v>
      </c>
      <c r="G276" t="s">
        <v>750</v>
      </c>
      <c r="H276" t="s">
        <v>1013</v>
      </c>
      <c r="I276" t="s">
        <v>13</v>
      </c>
      <c r="J276" t="s">
        <v>751</v>
      </c>
      <c r="K276" t="s">
        <v>758</v>
      </c>
      <c r="L276" t="s">
        <v>759</v>
      </c>
      <c r="M276" t="s">
        <v>850</v>
      </c>
      <c r="N276" t="s">
        <v>761</v>
      </c>
      <c r="O276" t="s">
        <v>177</v>
      </c>
      <c r="P276" t="s">
        <v>851</v>
      </c>
      <c r="Q276" t="s">
        <v>2</v>
      </c>
      <c r="R276" t="s">
        <v>926</v>
      </c>
      <c r="S276" t="s">
        <v>130</v>
      </c>
      <c r="T276" t="s">
        <v>748</v>
      </c>
      <c r="U276" t="s">
        <v>2245</v>
      </c>
      <c r="V276">
        <v>12000000</v>
      </c>
      <c r="W276">
        <v>0</v>
      </c>
      <c r="X276">
        <v>0</v>
      </c>
      <c r="Y276">
        <v>0</v>
      </c>
      <c r="Z276">
        <v>0</v>
      </c>
      <c r="AA276">
        <v>0</v>
      </c>
      <c r="AB276">
        <v>12000000</v>
      </c>
      <c r="AC276" t="s">
        <v>231</v>
      </c>
      <c r="AD276" t="s">
        <v>235</v>
      </c>
      <c r="AE276" t="s">
        <v>2246</v>
      </c>
      <c r="AF276" t="s">
        <v>2247</v>
      </c>
      <c r="AG276" t="s">
        <v>5258</v>
      </c>
      <c r="AH276" t="s">
        <v>847</v>
      </c>
      <c r="AI276" t="s">
        <v>754</v>
      </c>
      <c r="AJ276" t="s">
        <v>901</v>
      </c>
      <c r="AK276" t="s">
        <v>848</v>
      </c>
      <c r="AL276" t="s">
        <v>846</v>
      </c>
    </row>
    <row r="277" spans="1:38" x14ac:dyDescent="0.3">
      <c r="A277" t="s">
        <v>728</v>
      </c>
      <c r="B277" t="s">
        <v>1457</v>
      </c>
      <c r="C277" t="s">
        <v>729</v>
      </c>
      <c r="D277" t="s">
        <v>1458</v>
      </c>
      <c r="E277" t="s">
        <v>841</v>
      </c>
      <c r="F277" t="s">
        <v>733</v>
      </c>
      <c r="G277" t="s">
        <v>750</v>
      </c>
      <c r="H277" t="s">
        <v>1013</v>
      </c>
      <c r="I277" t="s">
        <v>13</v>
      </c>
      <c r="J277" t="s">
        <v>751</v>
      </c>
      <c r="K277" t="s">
        <v>758</v>
      </c>
      <c r="L277" t="s">
        <v>759</v>
      </c>
      <c r="M277" t="s">
        <v>850</v>
      </c>
      <c r="N277" t="s">
        <v>761</v>
      </c>
      <c r="O277" t="s">
        <v>177</v>
      </c>
      <c r="P277" t="s">
        <v>851</v>
      </c>
      <c r="Q277" t="s">
        <v>2</v>
      </c>
      <c r="R277" t="s">
        <v>926</v>
      </c>
      <c r="S277" t="s">
        <v>113</v>
      </c>
      <c r="T277" t="s">
        <v>734</v>
      </c>
      <c r="U277" t="s">
        <v>5221</v>
      </c>
      <c r="V277">
        <v>12600000</v>
      </c>
      <c r="W277">
        <v>0</v>
      </c>
      <c r="X277">
        <v>0</v>
      </c>
      <c r="Y277">
        <v>0</v>
      </c>
      <c r="Z277">
        <v>0</v>
      </c>
      <c r="AA277">
        <v>0</v>
      </c>
      <c r="AB277">
        <v>12600000</v>
      </c>
      <c r="AC277" t="s">
        <v>231</v>
      </c>
      <c r="AD277" t="s">
        <v>236</v>
      </c>
      <c r="AE277" t="s">
        <v>2248</v>
      </c>
      <c r="AF277" t="s">
        <v>2249</v>
      </c>
      <c r="AG277" t="s">
        <v>5405</v>
      </c>
      <c r="AH277" t="s">
        <v>847</v>
      </c>
      <c r="AI277" t="s">
        <v>754</v>
      </c>
      <c r="AJ277" t="s">
        <v>891</v>
      </c>
      <c r="AK277" t="s">
        <v>848</v>
      </c>
      <c r="AL277" t="s">
        <v>846</v>
      </c>
    </row>
    <row r="278" spans="1:38" x14ac:dyDescent="0.3">
      <c r="A278" t="s">
        <v>728</v>
      </c>
      <c r="B278" t="s">
        <v>1457</v>
      </c>
      <c r="C278" t="s">
        <v>729</v>
      </c>
      <c r="D278" t="s">
        <v>1458</v>
      </c>
      <c r="E278" t="s">
        <v>841</v>
      </c>
      <c r="F278" t="s">
        <v>733</v>
      </c>
      <c r="G278" t="s">
        <v>750</v>
      </c>
      <c r="H278" t="s">
        <v>1013</v>
      </c>
      <c r="I278" t="s">
        <v>13</v>
      </c>
      <c r="J278" t="s">
        <v>751</v>
      </c>
      <c r="K278" t="s">
        <v>758</v>
      </c>
      <c r="L278" t="s">
        <v>759</v>
      </c>
      <c r="M278" t="s">
        <v>850</v>
      </c>
      <c r="N278" t="s">
        <v>761</v>
      </c>
      <c r="O278" t="s">
        <v>177</v>
      </c>
      <c r="P278" t="s">
        <v>851</v>
      </c>
      <c r="Q278" t="s">
        <v>2</v>
      </c>
      <c r="R278" t="s">
        <v>926</v>
      </c>
      <c r="S278" t="s">
        <v>113</v>
      </c>
      <c r="T278" t="s">
        <v>734</v>
      </c>
      <c r="U278" t="s">
        <v>2250</v>
      </c>
      <c r="V278">
        <v>7000000</v>
      </c>
      <c r="W278">
        <v>0</v>
      </c>
      <c r="X278">
        <v>0</v>
      </c>
      <c r="Y278">
        <v>0</v>
      </c>
      <c r="Z278">
        <v>0</v>
      </c>
      <c r="AA278">
        <v>0</v>
      </c>
      <c r="AB278">
        <v>7000000</v>
      </c>
      <c r="AC278" t="s">
        <v>231</v>
      </c>
      <c r="AD278" t="s">
        <v>236</v>
      </c>
      <c r="AE278" t="s">
        <v>2251</v>
      </c>
      <c r="AF278" t="s">
        <v>2252</v>
      </c>
      <c r="AG278" t="s">
        <v>5406</v>
      </c>
      <c r="AH278" t="s">
        <v>847</v>
      </c>
      <c r="AI278" t="s">
        <v>754</v>
      </c>
      <c r="AJ278" t="s">
        <v>891</v>
      </c>
      <c r="AK278" t="s">
        <v>848</v>
      </c>
      <c r="AL278" t="s">
        <v>846</v>
      </c>
    </row>
    <row r="279" spans="1:38" x14ac:dyDescent="0.3">
      <c r="A279" t="s">
        <v>728</v>
      </c>
      <c r="B279" t="s">
        <v>1457</v>
      </c>
      <c r="C279" t="s">
        <v>729</v>
      </c>
      <c r="D279" t="s">
        <v>1458</v>
      </c>
      <c r="E279" t="s">
        <v>841</v>
      </c>
      <c r="F279" t="s">
        <v>733</v>
      </c>
      <c r="G279" t="s">
        <v>750</v>
      </c>
      <c r="H279" t="s">
        <v>1013</v>
      </c>
      <c r="I279" t="s">
        <v>13</v>
      </c>
      <c r="J279" t="s">
        <v>751</v>
      </c>
      <c r="K279" t="s">
        <v>758</v>
      </c>
      <c r="L279" t="s">
        <v>759</v>
      </c>
      <c r="M279" t="s">
        <v>850</v>
      </c>
      <c r="N279" t="s">
        <v>761</v>
      </c>
      <c r="O279" t="s">
        <v>177</v>
      </c>
      <c r="P279" t="s">
        <v>851</v>
      </c>
      <c r="Q279" t="s">
        <v>2</v>
      </c>
      <c r="R279" t="s">
        <v>926</v>
      </c>
      <c r="S279" t="s">
        <v>113</v>
      </c>
      <c r="T279" t="s">
        <v>734</v>
      </c>
      <c r="U279" t="s">
        <v>2253</v>
      </c>
      <c r="V279">
        <v>9000000</v>
      </c>
      <c r="W279">
        <v>0</v>
      </c>
      <c r="X279">
        <v>0</v>
      </c>
      <c r="Y279">
        <v>0</v>
      </c>
      <c r="Z279">
        <v>0</v>
      </c>
      <c r="AA279">
        <v>0</v>
      </c>
      <c r="AB279">
        <v>9000000</v>
      </c>
      <c r="AC279" t="s">
        <v>231</v>
      </c>
      <c r="AD279" t="s">
        <v>236</v>
      </c>
      <c r="AE279" t="s">
        <v>2254</v>
      </c>
      <c r="AF279" t="s">
        <v>2255</v>
      </c>
      <c r="AG279" t="s">
        <v>5407</v>
      </c>
      <c r="AH279" t="s">
        <v>847</v>
      </c>
      <c r="AI279" t="s">
        <v>754</v>
      </c>
      <c r="AJ279" t="s">
        <v>891</v>
      </c>
      <c r="AK279" t="s">
        <v>848</v>
      </c>
      <c r="AL279" t="s">
        <v>846</v>
      </c>
    </row>
    <row r="280" spans="1:38" x14ac:dyDescent="0.3">
      <c r="A280" t="s">
        <v>728</v>
      </c>
      <c r="B280" t="s">
        <v>1457</v>
      </c>
      <c r="C280" t="s">
        <v>729</v>
      </c>
      <c r="D280" t="s">
        <v>1458</v>
      </c>
      <c r="E280" t="s">
        <v>841</v>
      </c>
      <c r="F280" t="s">
        <v>733</v>
      </c>
      <c r="G280" t="s">
        <v>750</v>
      </c>
      <c r="H280" t="s">
        <v>1013</v>
      </c>
      <c r="I280" t="s">
        <v>13</v>
      </c>
      <c r="J280" t="s">
        <v>751</v>
      </c>
      <c r="K280" t="s">
        <v>758</v>
      </c>
      <c r="L280" t="s">
        <v>759</v>
      </c>
      <c r="M280" t="s">
        <v>850</v>
      </c>
      <c r="N280" t="s">
        <v>761</v>
      </c>
      <c r="O280" t="s">
        <v>177</v>
      </c>
      <c r="P280" t="s">
        <v>851</v>
      </c>
      <c r="Q280" t="s">
        <v>2</v>
      </c>
      <c r="R280" t="s">
        <v>926</v>
      </c>
      <c r="S280" t="s">
        <v>114</v>
      </c>
      <c r="T280" t="s">
        <v>793</v>
      </c>
      <c r="U280" t="s">
        <v>2256</v>
      </c>
      <c r="V280">
        <v>57440000</v>
      </c>
      <c r="W280">
        <v>0</v>
      </c>
      <c r="X280">
        <v>0</v>
      </c>
      <c r="Y280">
        <v>0</v>
      </c>
      <c r="Z280">
        <v>0</v>
      </c>
      <c r="AA280">
        <v>0</v>
      </c>
      <c r="AB280">
        <v>57440000</v>
      </c>
      <c r="AC280" t="s">
        <v>231</v>
      </c>
      <c r="AD280" t="s">
        <v>237</v>
      </c>
      <c r="AE280" t="s">
        <v>2257</v>
      </c>
      <c r="AF280" t="s">
        <v>2258</v>
      </c>
      <c r="AG280" t="s">
        <v>5408</v>
      </c>
      <c r="AH280" t="s">
        <v>847</v>
      </c>
      <c r="AI280" t="s">
        <v>754</v>
      </c>
      <c r="AJ280" t="s">
        <v>891</v>
      </c>
      <c r="AK280" t="s">
        <v>848</v>
      </c>
      <c r="AL280" t="s">
        <v>846</v>
      </c>
    </row>
    <row r="281" spans="1:38" x14ac:dyDescent="0.3">
      <c r="A281" t="s">
        <v>728</v>
      </c>
      <c r="B281" t="s">
        <v>1457</v>
      </c>
      <c r="C281" t="s">
        <v>729</v>
      </c>
      <c r="D281" t="s">
        <v>1458</v>
      </c>
      <c r="E281" t="s">
        <v>841</v>
      </c>
      <c r="F281" t="s">
        <v>733</v>
      </c>
      <c r="G281" t="s">
        <v>750</v>
      </c>
      <c r="H281" t="s">
        <v>1013</v>
      </c>
      <c r="I281" t="s">
        <v>13</v>
      </c>
      <c r="J281" t="s">
        <v>751</v>
      </c>
      <c r="K281" t="s">
        <v>758</v>
      </c>
      <c r="L281" t="s">
        <v>759</v>
      </c>
      <c r="M281" t="s">
        <v>850</v>
      </c>
      <c r="N281" t="s">
        <v>761</v>
      </c>
      <c r="O281" t="s">
        <v>177</v>
      </c>
      <c r="P281" t="s">
        <v>851</v>
      </c>
      <c r="Q281" t="s">
        <v>2</v>
      </c>
      <c r="R281" t="s">
        <v>926</v>
      </c>
      <c r="S281" t="s">
        <v>114</v>
      </c>
      <c r="T281" t="s">
        <v>793</v>
      </c>
      <c r="U281" t="s">
        <v>2259</v>
      </c>
      <c r="V281">
        <v>918000000</v>
      </c>
      <c r="W281">
        <v>0</v>
      </c>
      <c r="X281">
        <v>0</v>
      </c>
      <c r="Y281">
        <v>33240500</v>
      </c>
      <c r="Z281">
        <v>33240500</v>
      </c>
      <c r="AA281">
        <v>3.6209694989106755E-2</v>
      </c>
      <c r="AB281">
        <v>884759500</v>
      </c>
      <c r="AC281" t="s">
        <v>231</v>
      </c>
      <c r="AD281" t="s">
        <v>237</v>
      </c>
      <c r="AE281" t="s">
        <v>2260</v>
      </c>
      <c r="AF281" t="s">
        <v>2261</v>
      </c>
      <c r="AG281" t="s">
        <v>5409</v>
      </c>
      <c r="AH281" t="s">
        <v>847</v>
      </c>
      <c r="AI281" t="s">
        <v>754</v>
      </c>
      <c r="AJ281" t="s">
        <v>891</v>
      </c>
      <c r="AK281" t="s">
        <v>848</v>
      </c>
      <c r="AL281" t="s">
        <v>846</v>
      </c>
    </row>
    <row r="282" spans="1:38" x14ac:dyDescent="0.3">
      <c r="A282" t="s">
        <v>728</v>
      </c>
      <c r="B282" t="s">
        <v>1457</v>
      </c>
      <c r="C282" t="s">
        <v>729</v>
      </c>
      <c r="D282" t="s">
        <v>1458</v>
      </c>
      <c r="E282" t="s">
        <v>841</v>
      </c>
      <c r="F282" t="s">
        <v>733</v>
      </c>
      <c r="G282" t="s">
        <v>750</v>
      </c>
      <c r="H282" t="s">
        <v>1013</v>
      </c>
      <c r="I282" t="s">
        <v>13</v>
      </c>
      <c r="J282" t="s">
        <v>751</v>
      </c>
      <c r="K282" t="s">
        <v>758</v>
      </c>
      <c r="L282" t="s">
        <v>759</v>
      </c>
      <c r="M282" t="s">
        <v>850</v>
      </c>
      <c r="N282" t="s">
        <v>761</v>
      </c>
      <c r="O282" t="s">
        <v>177</v>
      </c>
      <c r="P282" t="s">
        <v>851</v>
      </c>
      <c r="Q282" t="s">
        <v>2</v>
      </c>
      <c r="R282" t="s">
        <v>926</v>
      </c>
      <c r="S282" t="s">
        <v>110</v>
      </c>
      <c r="T282" t="s">
        <v>735</v>
      </c>
      <c r="U282" t="s">
        <v>2262</v>
      </c>
      <c r="V282">
        <v>400000000</v>
      </c>
      <c r="W282">
        <v>0</v>
      </c>
      <c r="X282">
        <v>21234500</v>
      </c>
      <c r="Y282">
        <v>8468650</v>
      </c>
      <c r="Z282">
        <v>29703150</v>
      </c>
      <c r="AA282">
        <v>7.4257875000000001E-2</v>
      </c>
      <c r="AB282">
        <v>370296850</v>
      </c>
      <c r="AC282" t="s">
        <v>231</v>
      </c>
      <c r="AD282" t="s">
        <v>238</v>
      </c>
      <c r="AE282" t="s">
        <v>2263</v>
      </c>
      <c r="AF282" t="s">
        <v>2264</v>
      </c>
      <c r="AG282" t="s">
        <v>5410</v>
      </c>
      <c r="AH282" t="s">
        <v>847</v>
      </c>
      <c r="AI282" t="s">
        <v>754</v>
      </c>
      <c r="AJ282" t="s">
        <v>893</v>
      </c>
      <c r="AK282" t="s">
        <v>848</v>
      </c>
      <c r="AL282" t="s">
        <v>846</v>
      </c>
    </row>
    <row r="283" spans="1:38" x14ac:dyDescent="0.3">
      <c r="A283" t="s">
        <v>728</v>
      </c>
      <c r="B283" t="s">
        <v>1457</v>
      </c>
      <c r="C283" t="s">
        <v>729</v>
      </c>
      <c r="D283" t="s">
        <v>1458</v>
      </c>
      <c r="E283" t="s">
        <v>841</v>
      </c>
      <c r="F283" t="s">
        <v>733</v>
      </c>
      <c r="G283" t="s">
        <v>750</v>
      </c>
      <c r="H283" t="s">
        <v>1013</v>
      </c>
      <c r="I283" t="s">
        <v>13</v>
      </c>
      <c r="J283" t="s">
        <v>751</v>
      </c>
      <c r="K283" t="s">
        <v>758</v>
      </c>
      <c r="L283" t="s">
        <v>759</v>
      </c>
      <c r="M283" t="s">
        <v>850</v>
      </c>
      <c r="N283" t="s">
        <v>761</v>
      </c>
      <c r="O283" t="s">
        <v>177</v>
      </c>
      <c r="P283" t="s">
        <v>851</v>
      </c>
      <c r="Q283" t="s">
        <v>2</v>
      </c>
      <c r="R283" t="s">
        <v>926</v>
      </c>
      <c r="S283" t="s">
        <v>110</v>
      </c>
      <c r="T283" t="s">
        <v>735</v>
      </c>
      <c r="U283" t="s">
        <v>2265</v>
      </c>
      <c r="V283">
        <v>100000000</v>
      </c>
      <c r="W283">
        <v>0</v>
      </c>
      <c r="X283">
        <v>0</v>
      </c>
      <c r="Y283">
        <v>0</v>
      </c>
      <c r="Z283">
        <v>0</v>
      </c>
      <c r="AA283">
        <v>0</v>
      </c>
      <c r="AB283">
        <v>100000000</v>
      </c>
      <c r="AC283" t="s">
        <v>231</v>
      </c>
      <c r="AD283" t="s">
        <v>238</v>
      </c>
      <c r="AE283" t="s">
        <v>2266</v>
      </c>
      <c r="AF283" t="s">
        <v>2267</v>
      </c>
      <c r="AG283" t="s">
        <v>5411</v>
      </c>
      <c r="AH283" t="s">
        <v>847</v>
      </c>
      <c r="AI283" t="s">
        <v>754</v>
      </c>
      <c r="AJ283" t="s">
        <v>893</v>
      </c>
      <c r="AK283" t="s">
        <v>848</v>
      </c>
      <c r="AL283" t="s">
        <v>846</v>
      </c>
    </row>
    <row r="284" spans="1:38" x14ac:dyDescent="0.3">
      <c r="A284" t="s">
        <v>728</v>
      </c>
      <c r="B284" t="s">
        <v>1457</v>
      </c>
      <c r="C284" t="s">
        <v>729</v>
      </c>
      <c r="D284" t="s">
        <v>1458</v>
      </c>
      <c r="E284" t="s">
        <v>841</v>
      </c>
      <c r="F284" t="s">
        <v>733</v>
      </c>
      <c r="G284" t="s">
        <v>750</v>
      </c>
      <c r="H284" t="s">
        <v>1013</v>
      </c>
      <c r="I284" t="s">
        <v>13</v>
      </c>
      <c r="J284" t="s">
        <v>751</v>
      </c>
      <c r="K284" t="s">
        <v>758</v>
      </c>
      <c r="L284" t="s">
        <v>759</v>
      </c>
      <c r="M284" t="s">
        <v>850</v>
      </c>
      <c r="N284" t="s">
        <v>761</v>
      </c>
      <c r="O284" t="s">
        <v>177</v>
      </c>
      <c r="P284" t="s">
        <v>851</v>
      </c>
      <c r="Q284" t="s">
        <v>2</v>
      </c>
      <c r="R284" t="s">
        <v>926</v>
      </c>
      <c r="S284" t="s">
        <v>106</v>
      </c>
      <c r="T284" t="s">
        <v>906</v>
      </c>
      <c r="U284" t="s">
        <v>2268</v>
      </c>
      <c r="V284">
        <v>102000000</v>
      </c>
      <c r="W284">
        <v>0</v>
      </c>
      <c r="X284">
        <v>0</v>
      </c>
      <c r="Y284">
        <v>0</v>
      </c>
      <c r="Z284">
        <v>0</v>
      </c>
      <c r="AA284">
        <v>0</v>
      </c>
      <c r="AB284">
        <v>102000000</v>
      </c>
      <c r="AC284" t="s">
        <v>231</v>
      </c>
      <c r="AD284" t="s">
        <v>239</v>
      </c>
      <c r="AE284" t="s">
        <v>2269</v>
      </c>
      <c r="AF284" t="s">
        <v>2270</v>
      </c>
      <c r="AG284" t="s">
        <v>5412</v>
      </c>
      <c r="AH284" t="s">
        <v>847</v>
      </c>
      <c r="AI284" t="s">
        <v>754</v>
      </c>
      <c r="AJ284" t="s">
        <v>893</v>
      </c>
      <c r="AK284" t="s">
        <v>848</v>
      </c>
      <c r="AL284" t="s">
        <v>846</v>
      </c>
    </row>
    <row r="285" spans="1:38" x14ac:dyDescent="0.3">
      <c r="A285" t="s">
        <v>728</v>
      </c>
      <c r="B285" t="s">
        <v>1457</v>
      </c>
      <c r="C285" t="s">
        <v>729</v>
      </c>
      <c r="D285" t="s">
        <v>1458</v>
      </c>
      <c r="E285" t="s">
        <v>841</v>
      </c>
      <c r="F285" t="s">
        <v>733</v>
      </c>
      <c r="G285" t="s">
        <v>750</v>
      </c>
      <c r="H285" t="s">
        <v>1013</v>
      </c>
      <c r="I285" t="s">
        <v>13</v>
      </c>
      <c r="J285" t="s">
        <v>751</v>
      </c>
      <c r="K285" t="s">
        <v>758</v>
      </c>
      <c r="L285" t="s">
        <v>759</v>
      </c>
      <c r="M285" t="s">
        <v>850</v>
      </c>
      <c r="N285" t="s">
        <v>761</v>
      </c>
      <c r="O285" t="s">
        <v>177</v>
      </c>
      <c r="P285" t="s">
        <v>851</v>
      </c>
      <c r="Q285" t="s">
        <v>2</v>
      </c>
      <c r="R285" t="s">
        <v>926</v>
      </c>
      <c r="S285" t="s">
        <v>106</v>
      </c>
      <c r="T285" t="s">
        <v>906</v>
      </c>
      <c r="U285" t="s">
        <v>2271</v>
      </c>
      <c r="V285">
        <v>42000000</v>
      </c>
      <c r="W285">
        <v>0</v>
      </c>
      <c r="X285">
        <v>0</v>
      </c>
      <c r="Y285">
        <v>0</v>
      </c>
      <c r="Z285">
        <v>0</v>
      </c>
      <c r="AA285">
        <v>0</v>
      </c>
      <c r="AB285">
        <v>42000000</v>
      </c>
      <c r="AC285" t="s">
        <v>231</v>
      </c>
      <c r="AD285" t="s">
        <v>239</v>
      </c>
      <c r="AE285" t="s">
        <v>2272</v>
      </c>
      <c r="AF285" t="s">
        <v>2273</v>
      </c>
      <c r="AG285" t="s">
        <v>5413</v>
      </c>
      <c r="AH285" t="s">
        <v>847</v>
      </c>
      <c r="AI285" t="s">
        <v>754</v>
      </c>
      <c r="AJ285" t="s">
        <v>893</v>
      </c>
      <c r="AK285" t="s">
        <v>848</v>
      </c>
      <c r="AL285" t="s">
        <v>846</v>
      </c>
    </row>
    <row r="286" spans="1:38" x14ac:dyDescent="0.3">
      <c r="A286" t="s">
        <v>728</v>
      </c>
      <c r="B286" t="s">
        <v>1457</v>
      </c>
      <c r="C286" t="s">
        <v>729</v>
      </c>
      <c r="D286" t="s">
        <v>1458</v>
      </c>
      <c r="E286" t="s">
        <v>841</v>
      </c>
      <c r="F286" t="s">
        <v>733</v>
      </c>
      <c r="G286" t="s">
        <v>750</v>
      </c>
      <c r="H286" t="s">
        <v>1013</v>
      </c>
      <c r="I286" t="s">
        <v>13</v>
      </c>
      <c r="J286" t="s">
        <v>751</v>
      </c>
      <c r="K286" t="s">
        <v>758</v>
      </c>
      <c r="L286" t="s">
        <v>759</v>
      </c>
      <c r="M286" t="s">
        <v>850</v>
      </c>
      <c r="N286" t="s">
        <v>761</v>
      </c>
      <c r="O286" t="s">
        <v>240</v>
      </c>
      <c r="P286" t="s">
        <v>890</v>
      </c>
      <c r="Q286" t="s">
        <v>2</v>
      </c>
      <c r="R286" t="s">
        <v>926</v>
      </c>
      <c r="S286" t="s">
        <v>130</v>
      </c>
      <c r="T286" t="s">
        <v>748</v>
      </c>
      <c r="U286" t="s">
        <v>2274</v>
      </c>
      <c r="V286">
        <v>2000000</v>
      </c>
      <c r="W286">
        <v>0</v>
      </c>
      <c r="X286">
        <v>0</v>
      </c>
      <c r="Y286">
        <v>0</v>
      </c>
      <c r="Z286">
        <v>0</v>
      </c>
      <c r="AA286">
        <v>0</v>
      </c>
      <c r="AB286">
        <v>2000000</v>
      </c>
      <c r="AC286" t="s">
        <v>241</v>
      </c>
      <c r="AD286" t="s">
        <v>242</v>
      </c>
      <c r="AE286" t="s">
        <v>2275</v>
      </c>
      <c r="AF286" t="s">
        <v>2276</v>
      </c>
      <c r="AG286" t="s">
        <v>5257</v>
      </c>
      <c r="AH286" t="s">
        <v>847</v>
      </c>
      <c r="AI286" t="s">
        <v>754</v>
      </c>
      <c r="AJ286" t="s">
        <v>901</v>
      </c>
      <c r="AK286" t="s">
        <v>848</v>
      </c>
      <c r="AL286" t="s">
        <v>846</v>
      </c>
    </row>
    <row r="287" spans="1:38" x14ac:dyDescent="0.3">
      <c r="A287" t="s">
        <v>728</v>
      </c>
      <c r="B287" t="s">
        <v>1457</v>
      </c>
      <c r="C287" t="s">
        <v>729</v>
      </c>
      <c r="D287" t="s">
        <v>1458</v>
      </c>
      <c r="E287" t="s">
        <v>841</v>
      </c>
      <c r="F287" t="s">
        <v>733</v>
      </c>
      <c r="G287" t="s">
        <v>750</v>
      </c>
      <c r="H287" t="s">
        <v>1013</v>
      </c>
      <c r="I287" t="s">
        <v>13</v>
      </c>
      <c r="J287" t="s">
        <v>751</v>
      </c>
      <c r="K287" t="s">
        <v>758</v>
      </c>
      <c r="L287" t="s">
        <v>759</v>
      </c>
      <c r="M287" t="s">
        <v>850</v>
      </c>
      <c r="N287" t="s">
        <v>761</v>
      </c>
      <c r="O287" t="s">
        <v>240</v>
      </c>
      <c r="P287" t="s">
        <v>890</v>
      </c>
      <c r="Q287" t="s">
        <v>2</v>
      </c>
      <c r="R287" t="s">
        <v>926</v>
      </c>
      <c r="S287" t="s">
        <v>130</v>
      </c>
      <c r="T287" t="s">
        <v>748</v>
      </c>
      <c r="U287" t="s">
        <v>2277</v>
      </c>
      <c r="V287">
        <v>2000000</v>
      </c>
      <c r="W287">
        <v>0</v>
      </c>
      <c r="X287">
        <v>0</v>
      </c>
      <c r="Y287">
        <v>0</v>
      </c>
      <c r="Z287">
        <v>0</v>
      </c>
      <c r="AA287">
        <v>0</v>
      </c>
      <c r="AB287">
        <v>2000000</v>
      </c>
      <c r="AC287" t="s">
        <v>241</v>
      </c>
      <c r="AD287" t="s">
        <v>242</v>
      </c>
      <c r="AE287" t="s">
        <v>2278</v>
      </c>
      <c r="AF287" t="s">
        <v>2279</v>
      </c>
      <c r="AG287" t="s">
        <v>5258</v>
      </c>
      <c r="AH287" t="s">
        <v>847</v>
      </c>
      <c r="AI287" t="s">
        <v>754</v>
      </c>
      <c r="AJ287" t="s">
        <v>901</v>
      </c>
      <c r="AK287" t="s">
        <v>848</v>
      </c>
      <c r="AL287" t="s">
        <v>846</v>
      </c>
    </row>
    <row r="288" spans="1:38" x14ac:dyDescent="0.3">
      <c r="A288" t="s">
        <v>728</v>
      </c>
      <c r="B288" t="s">
        <v>1457</v>
      </c>
      <c r="C288" t="s">
        <v>729</v>
      </c>
      <c r="D288" t="s">
        <v>1458</v>
      </c>
      <c r="E288" t="s">
        <v>841</v>
      </c>
      <c r="F288" t="s">
        <v>733</v>
      </c>
      <c r="G288" t="s">
        <v>750</v>
      </c>
      <c r="H288" t="s">
        <v>1013</v>
      </c>
      <c r="I288" t="s">
        <v>13</v>
      </c>
      <c r="J288" t="s">
        <v>751</v>
      </c>
      <c r="K288" t="s">
        <v>758</v>
      </c>
      <c r="L288" t="s">
        <v>759</v>
      </c>
      <c r="M288" t="s">
        <v>850</v>
      </c>
      <c r="N288" t="s">
        <v>761</v>
      </c>
      <c r="O288" t="s">
        <v>240</v>
      </c>
      <c r="P288" t="s">
        <v>890</v>
      </c>
      <c r="Q288" t="s">
        <v>2</v>
      </c>
      <c r="R288" t="s">
        <v>926</v>
      </c>
      <c r="S288" t="s">
        <v>130</v>
      </c>
      <c r="T288" t="s">
        <v>748</v>
      </c>
      <c r="U288" t="s">
        <v>2280</v>
      </c>
      <c r="V288">
        <v>200000</v>
      </c>
      <c r="W288">
        <v>0</v>
      </c>
      <c r="X288">
        <v>0</v>
      </c>
      <c r="Y288">
        <v>0</v>
      </c>
      <c r="Z288">
        <v>0</v>
      </c>
      <c r="AA288">
        <v>0</v>
      </c>
      <c r="AB288">
        <v>200000</v>
      </c>
      <c r="AC288" t="s">
        <v>241</v>
      </c>
      <c r="AD288" t="s">
        <v>242</v>
      </c>
      <c r="AE288" t="s">
        <v>2281</v>
      </c>
      <c r="AF288" t="s">
        <v>2282</v>
      </c>
      <c r="AG288" t="s">
        <v>5414</v>
      </c>
      <c r="AH288" t="s">
        <v>847</v>
      </c>
      <c r="AI288" t="s">
        <v>754</v>
      </c>
      <c r="AJ288" t="s">
        <v>901</v>
      </c>
      <c r="AK288" t="s">
        <v>848</v>
      </c>
      <c r="AL288" t="s">
        <v>846</v>
      </c>
    </row>
    <row r="289" spans="1:38" x14ac:dyDescent="0.3">
      <c r="A289" t="s">
        <v>728</v>
      </c>
      <c r="B289" t="s">
        <v>1457</v>
      </c>
      <c r="C289" t="s">
        <v>729</v>
      </c>
      <c r="D289" t="s">
        <v>1458</v>
      </c>
      <c r="E289" t="s">
        <v>841</v>
      </c>
      <c r="F289" t="s">
        <v>733</v>
      </c>
      <c r="G289" t="s">
        <v>750</v>
      </c>
      <c r="H289" t="s">
        <v>1013</v>
      </c>
      <c r="I289" t="s">
        <v>13</v>
      </c>
      <c r="J289" t="s">
        <v>751</v>
      </c>
      <c r="K289" t="s">
        <v>758</v>
      </c>
      <c r="L289" t="s">
        <v>759</v>
      </c>
      <c r="M289" t="s">
        <v>850</v>
      </c>
      <c r="N289" t="s">
        <v>761</v>
      </c>
      <c r="O289" t="s">
        <v>240</v>
      </c>
      <c r="P289" t="s">
        <v>890</v>
      </c>
      <c r="Q289" t="s">
        <v>2</v>
      </c>
      <c r="R289" t="s">
        <v>926</v>
      </c>
      <c r="S289" t="s">
        <v>113</v>
      </c>
      <c r="T289" t="s">
        <v>734</v>
      </c>
      <c r="U289" t="s">
        <v>2283</v>
      </c>
      <c r="V289">
        <v>16800000</v>
      </c>
      <c r="W289">
        <v>0</v>
      </c>
      <c r="X289">
        <v>0</v>
      </c>
      <c r="Y289">
        <v>0</v>
      </c>
      <c r="Z289">
        <v>0</v>
      </c>
      <c r="AA289">
        <v>0</v>
      </c>
      <c r="AB289">
        <v>16800000</v>
      </c>
      <c r="AC289" t="s">
        <v>241</v>
      </c>
      <c r="AD289" t="s">
        <v>243</v>
      </c>
      <c r="AE289" t="s">
        <v>2284</v>
      </c>
      <c r="AF289" t="s">
        <v>2285</v>
      </c>
      <c r="AG289" t="s">
        <v>5415</v>
      </c>
      <c r="AH289" t="s">
        <v>847</v>
      </c>
      <c r="AI289" t="s">
        <v>754</v>
      </c>
      <c r="AJ289" t="s">
        <v>891</v>
      </c>
      <c r="AK289" t="s">
        <v>848</v>
      </c>
      <c r="AL289" t="s">
        <v>846</v>
      </c>
    </row>
    <row r="290" spans="1:38" x14ac:dyDescent="0.3">
      <c r="A290" t="s">
        <v>728</v>
      </c>
      <c r="B290" t="s">
        <v>1457</v>
      </c>
      <c r="C290" t="s">
        <v>729</v>
      </c>
      <c r="D290" t="s">
        <v>1458</v>
      </c>
      <c r="E290" t="s">
        <v>841</v>
      </c>
      <c r="F290" t="s">
        <v>733</v>
      </c>
      <c r="G290" t="s">
        <v>750</v>
      </c>
      <c r="H290" t="s">
        <v>1013</v>
      </c>
      <c r="I290" t="s">
        <v>13</v>
      </c>
      <c r="J290" t="s">
        <v>751</v>
      </c>
      <c r="K290" t="s">
        <v>758</v>
      </c>
      <c r="L290" t="s">
        <v>759</v>
      </c>
      <c r="M290" t="s">
        <v>850</v>
      </c>
      <c r="N290" t="s">
        <v>761</v>
      </c>
      <c r="O290" t="s">
        <v>240</v>
      </c>
      <c r="P290" t="s">
        <v>890</v>
      </c>
      <c r="Q290" t="s">
        <v>2</v>
      </c>
      <c r="R290" t="s">
        <v>926</v>
      </c>
      <c r="S290" t="s">
        <v>113</v>
      </c>
      <c r="T290" t="s">
        <v>734</v>
      </c>
      <c r="U290" t="s">
        <v>2286</v>
      </c>
      <c r="V290">
        <v>4000000</v>
      </c>
      <c r="W290">
        <v>0</v>
      </c>
      <c r="X290">
        <v>0</v>
      </c>
      <c r="Y290">
        <v>0</v>
      </c>
      <c r="Z290">
        <v>0</v>
      </c>
      <c r="AA290">
        <v>0</v>
      </c>
      <c r="AB290">
        <v>4000000</v>
      </c>
      <c r="AC290" t="s">
        <v>241</v>
      </c>
      <c r="AD290" t="s">
        <v>243</v>
      </c>
      <c r="AE290" t="s">
        <v>2287</v>
      </c>
      <c r="AF290" t="s">
        <v>2288</v>
      </c>
      <c r="AG290" t="s">
        <v>5416</v>
      </c>
      <c r="AH290" t="s">
        <v>847</v>
      </c>
      <c r="AI290" t="s">
        <v>754</v>
      </c>
      <c r="AJ290" t="s">
        <v>891</v>
      </c>
      <c r="AK290" t="s">
        <v>848</v>
      </c>
      <c r="AL290" t="s">
        <v>846</v>
      </c>
    </row>
    <row r="291" spans="1:38" x14ac:dyDescent="0.3">
      <c r="A291" t="s">
        <v>728</v>
      </c>
      <c r="B291" t="s">
        <v>1457</v>
      </c>
      <c r="C291" t="s">
        <v>729</v>
      </c>
      <c r="D291" t="s">
        <v>1458</v>
      </c>
      <c r="E291" t="s">
        <v>841</v>
      </c>
      <c r="F291" t="s">
        <v>733</v>
      </c>
      <c r="G291" t="s">
        <v>750</v>
      </c>
      <c r="H291" t="s">
        <v>1013</v>
      </c>
      <c r="I291" t="s">
        <v>13</v>
      </c>
      <c r="J291" t="s">
        <v>751</v>
      </c>
      <c r="K291" t="s">
        <v>758</v>
      </c>
      <c r="L291" t="s">
        <v>759</v>
      </c>
      <c r="M291" t="s">
        <v>850</v>
      </c>
      <c r="N291" t="s">
        <v>761</v>
      </c>
      <c r="O291" t="s">
        <v>240</v>
      </c>
      <c r="P291" t="s">
        <v>890</v>
      </c>
      <c r="Q291" t="s">
        <v>2</v>
      </c>
      <c r="R291" t="s">
        <v>926</v>
      </c>
      <c r="S291" t="s">
        <v>110</v>
      </c>
      <c r="T291" t="s">
        <v>735</v>
      </c>
      <c r="U291" t="s">
        <v>2289</v>
      </c>
      <c r="V291">
        <v>40000000</v>
      </c>
      <c r="W291">
        <v>0</v>
      </c>
      <c r="X291">
        <v>0</v>
      </c>
      <c r="Y291">
        <v>879000</v>
      </c>
      <c r="Z291">
        <v>879000</v>
      </c>
      <c r="AA291">
        <v>2.1975000000000001E-2</v>
      </c>
      <c r="AB291">
        <v>39121000</v>
      </c>
      <c r="AC291" t="s">
        <v>241</v>
      </c>
      <c r="AD291" t="s">
        <v>244</v>
      </c>
      <c r="AE291" t="s">
        <v>2290</v>
      </c>
      <c r="AF291" t="s">
        <v>2291</v>
      </c>
      <c r="AG291" t="s">
        <v>5417</v>
      </c>
      <c r="AH291" t="s">
        <v>847</v>
      </c>
      <c r="AI291" t="s">
        <v>754</v>
      </c>
      <c r="AJ291" t="s">
        <v>893</v>
      </c>
      <c r="AK291" t="s">
        <v>848</v>
      </c>
      <c r="AL291" t="s">
        <v>846</v>
      </c>
    </row>
    <row r="292" spans="1:38" x14ac:dyDescent="0.3">
      <c r="A292" t="s">
        <v>728</v>
      </c>
      <c r="B292" t="s">
        <v>1457</v>
      </c>
      <c r="C292" t="s">
        <v>729</v>
      </c>
      <c r="D292" t="s">
        <v>1458</v>
      </c>
      <c r="E292" t="s">
        <v>841</v>
      </c>
      <c r="F292" t="s">
        <v>733</v>
      </c>
      <c r="G292" t="s">
        <v>750</v>
      </c>
      <c r="H292" t="s">
        <v>1013</v>
      </c>
      <c r="I292" t="s">
        <v>13</v>
      </c>
      <c r="J292" t="s">
        <v>751</v>
      </c>
      <c r="K292" t="s">
        <v>758</v>
      </c>
      <c r="L292" t="s">
        <v>759</v>
      </c>
      <c r="M292" t="s">
        <v>850</v>
      </c>
      <c r="N292" t="s">
        <v>761</v>
      </c>
      <c r="O292" t="s">
        <v>245</v>
      </c>
      <c r="P292" t="s">
        <v>902</v>
      </c>
      <c r="Q292" t="s">
        <v>2</v>
      </c>
      <c r="R292" t="s">
        <v>926</v>
      </c>
      <c r="S292" t="s">
        <v>130</v>
      </c>
      <c r="T292" t="s">
        <v>748</v>
      </c>
      <c r="U292" t="s">
        <v>2292</v>
      </c>
      <c r="V292">
        <v>10000000</v>
      </c>
      <c r="W292">
        <v>0</v>
      </c>
      <c r="X292">
        <v>0</v>
      </c>
      <c r="Y292">
        <v>0</v>
      </c>
      <c r="Z292">
        <v>0</v>
      </c>
      <c r="AA292">
        <v>0</v>
      </c>
      <c r="AB292">
        <v>10000000</v>
      </c>
      <c r="AC292" t="s">
        <v>246</v>
      </c>
      <c r="AD292" t="s">
        <v>247</v>
      </c>
      <c r="AE292" t="s">
        <v>2293</v>
      </c>
      <c r="AF292" t="s">
        <v>2294</v>
      </c>
      <c r="AG292" t="s">
        <v>5257</v>
      </c>
      <c r="AH292" t="s">
        <v>847</v>
      </c>
      <c r="AI292" t="s">
        <v>754</v>
      </c>
      <c r="AJ292" t="s">
        <v>901</v>
      </c>
      <c r="AK292" t="s">
        <v>848</v>
      </c>
      <c r="AL292" t="s">
        <v>846</v>
      </c>
    </row>
    <row r="293" spans="1:38" x14ac:dyDescent="0.3">
      <c r="A293" t="s">
        <v>728</v>
      </c>
      <c r="B293" t="s">
        <v>1457</v>
      </c>
      <c r="C293" t="s">
        <v>729</v>
      </c>
      <c r="D293" t="s">
        <v>1458</v>
      </c>
      <c r="E293" t="s">
        <v>841</v>
      </c>
      <c r="F293" t="s">
        <v>733</v>
      </c>
      <c r="G293" t="s">
        <v>750</v>
      </c>
      <c r="H293" t="s">
        <v>1013</v>
      </c>
      <c r="I293" t="s">
        <v>13</v>
      </c>
      <c r="J293" t="s">
        <v>751</v>
      </c>
      <c r="K293" t="s">
        <v>758</v>
      </c>
      <c r="L293" t="s">
        <v>759</v>
      </c>
      <c r="M293" t="s">
        <v>850</v>
      </c>
      <c r="N293" t="s">
        <v>761</v>
      </c>
      <c r="O293" t="s">
        <v>245</v>
      </c>
      <c r="P293" t="s">
        <v>902</v>
      </c>
      <c r="Q293" t="s">
        <v>2</v>
      </c>
      <c r="R293" t="s">
        <v>926</v>
      </c>
      <c r="S293" t="s">
        <v>130</v>
      </c>
      <c r="T293" t="s">
        <v>748</v>
      </c>
      <c r="U293" t="s">
        <v>2295</v>
      </c>
      <c r="V293">
        <v>10000000</v>
      </c>
      <c r="W293">
        <v>0</v>
      </c>
      <c r="X293">
        <v>0</v>
      </c>
      <c r="Y293">
        <v>0</v>
      </c>
      <c r="Z293">
        <v>0</v>
      </c>
      <c r="AA293">
        <v>0</v>
      </c>
      <c r="AB293">
        <v>10000000</v>
      </c>
      <c r="AC293" t="s">
        <v>246</v>
      </c>
      <c r="AD293" t="s">
        <v>247</v>
      </c>
      <c r="AE293" t="s">
        <v>2296</v>
      </c>
      <c r="AF293" t="s">
        <v>2297</v>
      </c>
      <c r="AG293" t="s">
        <v>5258</v>
      </c>
      <c r="AH293" t="s">
        <v>847</v>
      </c>
      <c r="AI293" t="s">
        <v>754</v>
      </c>
      <c r="AJ293" t="s">
        <v>901</v>
      </c>
      <c r="AK293" t="s">
        <v>848</v>
      </c>
      <c r="AL293" t="s">
        <v>846</v>
      </c>
    </row>
    <row r="294" spans="1:38" x14ac:dyDescent="0.3">
      <c r="A294" t="s">
        <v>728</v>
      </c>
      <c r="B294" t="s">
        <v>1457</v>
      </c>
      <c r="C294" t="s">
        <v>729</v>
      </c>
      <c r="D294" t="s">
        <v>1458</v>
      </c>
      <c r="E294" t="s">
        <v>841</v>
      </c>
      <c r="F294" t="s">
        <v>733</v>
      </c>
      <c r="G294" t="s">
        <v>750</v>
      </c>
      <c r="H294" t="s">
        <v>1013</v>
      </c>
      <c r="I294" t="s">
        <v>13</v>
      </c>
      <c r="J294" t="s">
        <v>751</v>
      </c>
      <c r="K294" t="s">
        <v>758</v>
      </c>
      <c r="L294" t="s">
        <v>759</v>
      </c>
      <c r="M294" t="s">
        <v>850</v>
      </c>
      <c r="N294" t="s">
        <v>761</v>
      </c>
      <c r="O294" t="s">
        <v>245</v>
      </c>
      <c r="P294" t="s">
        <v>902</v>
      </c>
      <c r="Q294" t="s">
        <v>2</v>
      </c>
      <c r="R294" t="s">
        <v>926</v>
      </c>
      <c r="S294" t="s">
        <v>110</v>
      </c>
      <c r="T294" t="s">
        <v>735</v>
      </c>
      <c r="U294" t="s">
        <v>2298</v>
      </c>
      <c r="V294">
        <v>30000000</v>
      </c>
      <c r="W294">
        <v>0</v>
      </c>
      <c r="X294">
        <v>0</v>
      </c>
      <c r="Y294">
        <v>0</v>
      </c>
      <c r="Z294">
        <v>0</v>
      </c>
      <c r="AA294">
        <v>0</v>
      </c>
      <c r="AB294">
        <v>30000000</v>
      </c>
      <c r="AC294" t="s">
        <v>246</v>
      </c>
      <c r="AD294" t="s">
        <v>248</v>
      </c>
      <c r="AE294" t="s">
        <v>2299</v>
      </c>
      <c r="AF294" t="s">
        <v>2300</v>
      </c>
      <c r="AG294" t="s">
        <v>5418</v>
      </c>
      <c r="AH294" t="s">
        <v>847</v>
      </c>
      <c r="AI294" t="s">
        <v>754</v>
      </c>
      <c r="AJ294" t="s">
        <v>893</v>
      </c>
      <c r="AK294" t="s">
        <v>848</v>
      </c>
      <c r="AL294" t="s">
        <v>846</v>
      </c>
    </row>
    <row r="295" spans="1:38" x14ac:dyDescent="0.3">
      <c r="A295" t="s">
        <v>728</v>
      </c>
      <c r="B295" t="s">
        <v>1457</v>
      </c>
      <c r="C295" t="s">
        <v>729</v>
      </c>
      <c r="D295" t="s">
        <v>1458</v>
      </c>
      <c r="E295" t="s">
        <v>841</v>
      </c>
      <c r="F295" t="s">
        <v>733</v>
      </c>
      <c r="G295" t="s">
        <v>750</v>
      </c>
      <c r="H295" t="s">
        <v>1013</v>
      </c>
      <c r="I295" t="s">
        <v>13</v>
      </c>
      <c r="J295" t="s">
        <v>751</v>
      </c>
      <c r="K295" t="s">
        <v>758</v>
      </c>
      <c r="L295" t="s">
        <v>759</v>
      </c>
      <c r="M295" t="s">
        <v>850</v>
      </c>
      <c r="N295" t="s">
        <v>761</v>
      </c>
      <c r="O295" t="s">
        <v>245</v>
      </c>
      <c r="P295" t="s">
        <v>902</v>
      </c>
      <c r="Q295" t="s">
        <v>2</v>
      </c>
      <c r="R295" t="s">
        <v>926</v>
      </c>
      <c r="S295" t="s">
        <v>110</v>
      </c>
      <c r="T295" t="s">
        <v>735</v>
      </c>
      <c r="U295" t="s">
        <v>2301</v>
      </c>
      <c r="V295">
        <v>20000000</v>
      </c>
      <c r="W295">
        <v>0</v>
      </c>
      <c r="X295">
        <v>0</v>
      </c>
      <c r="Y295">
        <v>0</v>
      </c>
      <c r="Z295">
        <v>0</v>
      </c>
      <c r="AA295">
        <v>0</v>
      </c>
      <c r="AB295">
        <v>20000000</v>
      </c>
      <c r="AC295" t="s">
        <v>246</v>
      </c>
      <c r="AD295" t="s">
        <v>248</v>
      </c>
      <c r="AE295" t="s">
        <v>2302</v>
      </c>
      <c r="AF295" t="s">
        <v>2303</v>
      </c>
      <c r="AG295" t="s">
        <v>5419</v>
      </c>
      <c r="AH295" t="s">
        <v>847</v>
      </c>
      <c r="AI295" t="s">
        <v>754</v>
      </c>
      <c r="AJ295" t="s">
        <v>893</v>
      </c>
      <c r="AK295" t="s">
        <v>848</v>
      </c>
      <c r="AL295" t="s">
        <v>846</v>
      </c>
    </row>
    <row r="296" spans="1:38" x14ac:dyDescent="0.3">
      <c r="A296" t="s">
        <v>728</v>
      </c>
      <c r="B296" t="s">
        <v>1457</v>
      </c>
      <c r="C296" t="s">
        <v>729</v>
      </c>
      <c r="D296" t="s">
        <v>1458</v>
      </c>
      <c r="E296" t="s">
        <v>841</v>
      </c>
      <c r="F296" t="s">
        <v>733</v>
      </c>
      <c r="G296" t="s">
        <v>750</v>
      </c>
      <c r="H296" t="s">
        <v>1013</v>
      </c>
      <c r="I296" t="s">
        <v>13</v>
      </c>
      <c r="J296" t="s">
        <v>751</v>
      </c>
      <c r="K296" t="s">
        <v>758</v>
      </c>
      <c r="L296" t="s">
        <v>759</v>
      </c>
      <c r="M296" t="s">
        <v>850</v>
      </c>
      <c r="N296" t="s">
        <v>761</v>
      </c>
      <c r="O296" t="s">
        <v>963</v>
      </c>
      <c r="P296" t="s">
        <v>1240</v>
      </c>
      <c r="Q296" t="s">
        <v>2</v>
      </c>
      <c r="R296" t="s">
        <v>1241</v>
      </c>
      <c r="S296" t="s">
        <v>103</v>
      </c>
      <c r="T296" t="s">
        <v>732</v>
      </c>
      <c r="U296" t="s">
        <v>2304</v>
      </c>
      <c r="V296">
        <v>30200000</v>
      </c>
      <c r="W296">
        <v>0</v>
      </c>
      <c r="X296">
        <v>0</v>
      </c>
      <c r="Y296">
        <v>0</v>
      </c>
      <c r="Z296">
        <v>0</v>
      </c>
      <c r="AA296">
        <v>0</v>
      </c>
      <c r="AB296">
        <v>30200000</v>
      </c>
      <c r="AC296" t="s">
        <v>1428</v>
      </c>
      <c r="AD296" t="s">
        <v>1323</v>
      </c>
      <c r="AE296" t="s">
        <v>2305</v>
      </c>
      <c r="AF296" t="s">
        <v>2306</v>
      </c>
      <c r="AG296" t="s">
        <v>5420</v>
      </c>
      <c r="AH296" t="s">
        <v>847</v>
      </c>
      <c r="AI296" t="s">
        <v>754</v>
      </c>
      <c r="AJ296" t="s">
        <v>1</v>
      </c>
      <c r="AK296" t="s">
        <v>848</v>
      </c>
      <c r="AL296" t="s">
        <v>846</v>
      </c>
    </row>
    <row r="297" spans="1:38" x14ac:dyDescent="0.3">
      <c r="A297" t="s">
        <v>728</v>
      </c>
      <c r="B297" t="s">
        <v>1457</v>
      </c>
      <c r="C297" t="s">
        <v>729</v>
      </c>
      <c r="D297" t="s">
        <v>1458</v>
      </c>
      <c r="E297" t="s">
        <v>841</v>
      </c>
      <c r="F297" t="s">
        <v>733</v>
      </c>
      <c r="G297" t="s">
        <v>750</v>
      </c>
      <c r="H297" t="s">
        <v>1013</v>
      </c>
      <c r="I297" t="s">
        <v>13</v>
      </c>
      <c r="J297" t="s">
        <v>751</v>
      </c>
      <c r="K297" t="s">
        <v>758</v>
      </c>
      <c r="L297" t="s">
        <v>759</v>
      </c>
      <c r="M297" t="s">
        <v>850</v>
      </c>
      <c r="N297" t="s">
        <v>761</v>
      </c>
      <c r="O297" t="s">
        <v>963</v>
      </c>
      <c r="P297" t="s">
        <v>1240</v>
      </c>
      <c r="Q297" t="s">
        <v>2</v>
      </c>
      <c r="R297" t="s">
        <v>1241</v>
      </c>
      <c r="S297" t="s">
        <v>130</v>
      </c>
      <c r="T297" t="s">
        <v>748</v>
      </c>
      <c r="U297" t="s">
        <v>2307</v>
      </c>
      <c r="V297">
        <v>12000000</v>
      </c>
      <c r="W297">
        <v>0</v>
      </c>
      <c r="X297">
        <v>0</v>
      </c>
      <c r="Y297">
        <v>0</v>
      </c>
      <c r="Z297">
        <v>0</v>
      </c>
      <c r="AA297">
        <v>0</v>
      </c>
      <c r="AB297">
        <v>12000000</v>
      </c>
      <c r="AC297" t="s">
        <v>1428</v>
      </c>
      <c r="AD297" t="s">
        <v>1324</v>
      </c>
      <c r="AE297" t="s">
        <v>2308</v>
      </c>
      <c r="AF297" t="s">
        <v>2309</v>
      </c>
      <c r="AG297" t="s">
        <v>5257</v>
      </c>
      <c r="AH297" t="s">
        <v>847</v>
      </c>
      <c r="AI297" t="s">
        <v>754</v>
      </c>
      <c r="AJ297" t="s">
        <v>901</v>
      </c>
      <c r="AK297" t="s">
        <v>848</v>
      </c>
      <c r="AL297" t="s">
        <v>846</v>
      </c>
    </row>
    <row r="298" spans="1:38" x14ac:dyDescent="0.3">
      <c r="A298" t="s">
        <v>728</v>
      </c>
      <c r="B298" t="s">
        <v>1457</v>
      </c>
      <c r="C298" t="s">
        <v>729</v>
      </c>
      <c r="D298" t="s">
        <v>1458</v>
      </c>
      <c r="E298" t="s">
        <v>841</v>
      </c>
      <c r="F298" t="s">
        <v>733</v>
      </c>
      <c r="G298" t="s">
        <v>750</v>
      </c>
      <c r="H298" t="s">
        <v>1013</v>
      </c>
      <c r="I298" t="s">
        <v>13</v>
      </c>
      <c r="J298" t="s">
        <v>751</v>
      </c>
      <c r="K298" t="s">
        <v>758</v>
      </c>
      <c r="L298" t="s">
        <v>759</v>
      </c>
      <c r="M298" t="s">
        <v>850</v>
      </c>
      <c r="N298" t="s">
        <v>761</v>
      </c>
      <c r="O298" t="s">
        <v>963</v>
      </c>
      <c r="P298" t="s">
        <v>1240</v>
      </c>
      <c r="Q298" t="s">
        <v>2</v>
      </c>
      <c r="R298" t="s">
        <v>1241</v>
      </c>
      <c r="S298" t="s">
        <v>130</v>
      </c>
      <c r="T298" t="s">
        <v>748</v>
      </c>
      <c r="U298" t="s">
        <v>2310</v>
      </c>
      <c r="V298">
        <v>12000000</v>
      </c>
      <c r="W298">
        <v>0</v>
      </c>
      <c r="X298">
        <v>0</v>
      </c>
      <c r="Y298">
        <v>0</v>
      </c>
      <c r="Z298">
        <v>0</v>
      </c>
      <c r="AA298">
        <v>0</v>
      </c>
      <c r="AB298">
        <v>12000000</v>
      </c>
      <c r="AC298" t="s">
        <v>1428</v>
      </c>
      <c r="AD298" t="s">
        <v>1324</v>
      </c>
      <c r="AE298" t="s">
        <v>2311</v>
      </c>
      <c r="AF298" t="s">
        <v>2312</v>
      </c>
      <c r="AG298" t="s">
        <v>5258</v>
      </c>
      <c r="AH298" t="s">
        <v>847</v>
      </c>
      <c r="AI298" t="s">
        <v>754</v>
      </c>
      <c r="AJ298" t="s">
        <v>901</v>
      </c>
      <c r="AK298" t="s">
        <v>848</v>
      </c>
      <c r="AL298" t="s">
        <v>846</v>
      </c>
    </row>
    <row r="299" spans="1:38" x14ac:dyDescent="0.3">
      <c r="A299" t="s">
        <v>728</v>
      </c>
      <c r="B299" t="s">
        <v>1457</v>
      </c>
      <c r="C299" t="s">
        <v>729</v>
      </c>
      <c r="D299" t="s">
        <v>1458</v>
      </c>
      <c r="E299" t="s">
        <v>841</v>
      </c>
      <c r="F299" t="s">
        <v>733</v>
      </c>
      <c r="G299" t="s">
        <v>750</v>
      </c>
      <c r="H299" t="s">
        <v>1013</v>
      </c>
      <c r="I299" t="s">
        <v>13</v>
      </c>
      <c r="J299" t="s">
        <v>751</v>
      </c>
      <c r="K299" t="s">
        <v>758</v>
      </c>
      <c r="L299" t="s">
        <v>759</v>
      </c>
      <c r="M299" t="s">
        <v>850</v>
      </c>
      <c r="N299" t="s">
        <v>761</v>
      </c>
      <c r="O299" t="s">
        <v>963</v>
      </c>
      <c r="P299" t="s">
        <v>1240</v>
      </c>
      <c r="Q299" t="s">
        <v>2</v>
      </c>
      <c r="R299" t="s">
        <v>1241</v>
      </c>
      <c r="S299" t="s">
        <v>110</v>
      </c>
      <c r="T299" t="s">
        <v>735</v>
      </c>
      <c r="U299" t="s">
        <v>2313</v>
      </c>
      <c r="V299">
        <v>222200000</v>
      </c>
      <c r="W299">
        <v>0</v>
      </c>
      <c r="X299">
        <v>0</v>
      </c>
      <c r="Y299">
        <v>0</v>
      </c>
      <c r="Z299">
        <v>0</v>
      </c>
      <c r="AA299">
        <v>0</v>
      </c>
      <c r="AB299">
        <v>222200000</v>
      </c>
      <c r="AC299" t="s">
        <v>1428</v>
      </c>
      <c r="AD299" t="s">
        <v>1325</v>
      </c>
      <c r="AE299" t="s">
        <v>2314</v>
      </c>
      <c r="AF299" t="s">
        <v>2315</v>
      </c>
      <c r="AG299" t="s">
        <v>5421</v>
      </c>
      <c r="AH299" t="s">
        <v>847</v>
      </c>
      <c r="AI299" t="s">
        <v>754</v>
      </c>
      <c r="AJ299" t="s">
        <v>893</v>
      </c>
      <c r="AK299" t="s">
        <v>848</v>
      </c>
      <c r="AL299" t="s">
        <v>846</v>
      </c>
    </row>
    <row r="300" spans="1:38" x14ac:dyDescent="0.3">
      <c r="A300" t="s">
        <v>728</v>
      </c>
      <c r="B300" t="s">
        <v>1457</v>
      </c>
      <c r="C300" t="s">
        <v>729</v>
      </c>
      <c r="D300" t="s">
        <v>1458</v>
      </c>
      <c r="E300" t="s">
        <v>841</v>
      </c>
      <c r="F300" t="s">
        <v>733</v>
      </c>
      <c r="G300" t="s">
        <v>750</v>
      </c>
      <c r="H300" t="s">
        <v>1013</v>
      </c>
      <c r="I300" t="s">
        <v>13</v>
      </c>
      <c r="J300" t="s">
        <v>751</v>
      </c>
      <c r="K300" t="s">
        <v>758</v>
      </c>
      <c r="L300" t="s">
        <v>759</v>
      </c>
      <c r="M300" t="s">
        <v>850</v>
      </c>
      <c r="N300" t="s">
        <v>761</v>
      </c>
      <c r="O300" t="s">
        <v>963</v>
      </c>
      <c r="P300" t="s">
        <v>1240</v>
      </c>
      <c r="Q300" t="s">
        <v>2</v>
      </c>
      <c r="R300" t="s">
        <v>1241</v>
      </c>
      <c r="S300" t="s">
        <v>104</v>
      </c>
      <c r="T300" t="s">
        <v>105</v>
      </c>
      <c r="U300" t="s">
        <v>2316</v>
      </c>
      <c r="V300">
        <v>31500000</v>
      </c>
      <c r="W300">
        <v>0</v>
      </c>
      <c r="X300">
        <v>0</v>
      </c>
      <c r="Y300">
        <v>0</v>
      </c>
      <c r="Z300">
        <v>0</v>
      </c>
      <c r="AA300">
        <v>0</v>
      </c>
      <c r="AB300">
        <v>31500000</v>
      </c>
      <c r="AC300" t="s">
        <v>1428</v>
      </c>
      <c r="AD300" t="s">
        <v>1326</v>
      </c>
      <c r="AE300" t="s">
        <v>2317</v>
      </c>
      <c r="AF300" t="s">
        <v>2318</v>
      </c>
      <c r="AG300" t="s">
        <v>5422</v>
      </c>
      <c r="AH300" t="s">
        <v>847</v>
      </c>
      <c r="AI300" t="s">
        <v>754</v>
      </c>
      <c r="AJ300" t="s">
        <v>893</v>
      </c>
      <c r="AK300" t="s">
        <v>848</v>
      </c>
      <c r="AL300" t="s">
        <v>846</v>
      </c>
    </row>
    <row r="301" spans="1:38" x14ac:dyDescent="0.3">
      <c r="A301" t="s">
        <v>728</v>
      </c>
      <c r="B301" t="s">
        <v>1457</v>
      </c>
      <c r="C301" t="s">
        <v>729</v>
      </c>
      <c r="D301" t="s">
        <v>1458</v>
      </c>
      <c r="E301" t="s">
        <v>841</v>
      </c>
      <c r="F301" t="s">
        <v>733</v>
      </c>
      <c r="G301" t="s">
        <v>750</v>
      </c>
      <c r="H301" t="s">
        <v>1013</v>
      </c>
      <c r="I301" t="s">
        <v>13</v>
      </c>
      <c r="J301" t="s">
        <v>751</v>
      </c>
      <c r="K301" t="s">
        <v>758</v>
      </c>
      <c r="L301" t="s">
        <v>759</v>
      </c>
      <c r="M301" t="s">
        <v>850</v>
      </c>
      <c r="N301" t="s">
        <v>761</v>
      </c>
      <c r="O301" t="s">
        <v>963</v>
      </c>
      <c r="P301" t="s">
        <v>1240</v>
      </c>
      <c r="Q301" t="s">
        <v>2</v>
      </c>
      <c r="R301" t="s">
        <v>1241</v>
      </c>
      <c r="S301" t="s">
        <v>104</v>
      </c>
      <c r="T301" t="s">
        <v>105</v>
      </c>
      <c r="U301" t="s">
        <v>2319</v>
      </c>
      <c r="V301">
        <v>22500000</v>
      </c>
      <c r="W301">
        <v>0</v>
      </c>
      <c r="X301">
        <v>0</v>
      </c>
      <c r="Y301">
        <v>0</v>
      </c>
      <c r="Z301">
        <v>0</v>
      </c>
      <c r="AA301">
        <v>0</v>
      </c>
      <c r="AB301">
        <v>22500000</v>
      </c>
      <c r="AC301" t="s">
        <v>1428</v>
      </c>
      <c r="AD301" t="s">
        <v>1326</v>
      </c>
      <c r="AE301" t="s">
        <v>2320</v>
      </c>
      <c r="AF301" t="s">
        <v>2321</v>
      </c>
      <c r="AG301" t="s">
        <v>5423</v>
      </c>
      <c r="AH301" t="s">
        <v>847</v>
      </c>
      <c r="AI301" t="s">
        <v>754</v>
      </c>
      <c r="AJ301" t="s">
        <v>893</v>
      </c>
      <c r="AK301" t="s">
        <v>848</v>
      </c>
      <c r="AL301" t="s">
        <v>846</v>
      </c>
    </row>
    <row r="302" spans="1:38" x14ac:dyDescent="0.3">
      <c r="A302" t="s">
        <v>728</v>
      </c>
      <c r="B302" t="s">
        <v>1457</v>
      </c>
      <c r="C302" t="s">
        <v>729</v>
      </c>
      <c r="D302" t="s">
        <v>1458</v>
      </c>
      <c r="E302" t="s">
        <v>841</v>
      </c>
      <c r="F302" t="s">
        <v>733</v>
      </c>
      <c r="G302" t="s">
        <v>750</v>
      </c>
      <c r="H302" t="s">
        <v>1013</v>
      </c>
      <c r="I302" t="s">
        <v>13</v>
      </c>
      <c r="J302" t="s">
        <v>751</v>
      </c>
      <c r="K302" t="s">
        <v>758</v>
      </c>
      <c r="L302" t="s">
        <v>759</v>
      </c>
      <c r="M302" t="s">
        <v>850</v>
      </c>
      <c r="N302" t="s">
        <v>761</v>
      </c>
      <c r="O302" t="s">
        <v>963</v>
      </c>
      <c r="P302" t="s">
        <v>1240</v>
      </c>
      <c r="Q302" t="s">
        <v>2</v>
      </c>
      <c r="R302" t="s">
        <v>1241</v>
      </c>
      <c r="S302" t="s">
        <v>249</v>
      </c>
      <c r="T302" t="s">
        <v>796</v>
      </c>
      <c r="U302" t="s">
        <v>2322</v>
      </c>
      <c r="V302">
        <v>2000000000</v>
      </c>
      <c r="W302">
        <v>0</v>
      </c>
      <c r="X302">
        <v>0</v>
      </c>
      <c r="Y302">
        <v>0</v>
      </c>
      <c r="Z302">
        <v>0</v>
      </c>
      <c r="AA302">
        <v>0</v>
      </c>
      <c r="AB302">
        <v>2000000000</v>
      </c>
      <c r="AC302" t="s">
        <v>1428</v>
      </c>
      <c r="AD302" t="s">
        <v>1327</v>
      </c>
      <c r="AE302" t="s">
        <v>2323</v>
      </c>
      <c r="AF302" t="s">
        <v>2324</v>
      </c>
      <c r="AG302" t="s">
        <v>5424</v>
      </c>
      <c r="AH302" t="s">
        <v>847</v>
      </c>
      <c r="AI302" t="s">
        <v>754</v>
      </c>
      <c r="AJ302" t="s">
        <v>893</v>
      </c>
      <c r="AK302" t="s">
        <v>848</v>
      </c>
      <c r="AL302" t="s">
        <v>846</v>
      </c>
    </row>
    <row r="303" spans="1:38" x14ac:dyDescent="0.3">
      <c r="A303" t="s">
        <v>728</v>
      </c>
      <c r="B303" t="s">
        <v>1457</v>
      </c>
      <c r="C303" t="s">
        <v>729</v>
      </c>
      <c r="D303" t="s">
        <v>1458</v>
      </c>
      <c r="E303" t="s">
        <v>841</v>
      </c>
      <c r="F303" t="s">
        <v>733</v>
      </c>
      <c r="G303" t="s">
        <v>750</v>
      </c>
      <c r="H303" t="s">
        <v>1013</v>
      </c>
      <c r="I303" t="s">
        <v>13</v>
      </c>
      <c r="J303" t="s">
        <v>751</v>
      </c>
      <c r="K303" t="s">
        <v>758</v>
      </c>
      <c r="L303" t="s">
        <v>759</v>
      </c>
      <c r="M303" t="s">
        <v>850</v>
      </c>
      <c r="N303" t="s">
        <v>761</v>
      </c>
      <c r="O303" t="s">
        <v>963</v>
      </c>
      <c r="P303" t="s">
        <v>1240</v>
      </c>
      <c r="Q303" t="s">
        <v>108</v>
      </c>
      <c r="R303" t="s">
        <v>1242</v>
      </c>
      <c r="S303" t="s">
        <v>103</v>
      </c>
      <c r="T303" t="s">
        <v>732</v>
      </c>
      <c r="U303" t="s">
        <v>2325</v>
      </c>
      <c r="V303">
        <v>6000000</v>
      </c>
      <c r="W303">
        <v>0</v>
      </c>
      <c r="X303">
        <v>0</v>
      </c>
      <c r="Y303">
        <v>0</v>
      </c>
      <c r="Z303">
        <v>0</v>
      </c>
      <c r="AA303">
        <v>0</v>
      </c>
      <c r="AB303">
        <v>6000000</v>
      </c>
      <c r="AC303" t="s">
        <v>1429</v>
      </c>
      <c r="AD303" t="s">
        <v>1328</v>
      </c>
      <c r="AE303" t="s">
        <v>2326</v>
      </c>
      <c r="AF303" t="s">
        <v>2327</v>
      </c>
      <c r="AG303" t="s">
        <v>5425</v>
      </c>
      <c r="AH303" t="s">
        <v>847</v>
      </c>
      <c r="AI303" t="s">
        <v>754</v>
      </c>
      <c r="AJ303" t="s">
        <v>1</v>
      </c>
      <c r="AK303" t="s">
        <v>848</v>
      </c>
      <c r="AL303" t="s">
        <v>846</v>
      </c>
    </row>
    <row r="304" spans="1:38" x14ac:dyDescent="0.3">
      <c r="A304" t="s">
        <v>728</v>
      </c>
      <c r="B304" t="s">
        <v>1457</v>
      </c>
      <c r="C304" t="s">
        <v>729</v>
      </c>
      <c r="D304" t="s">
        <v>1458</v>
      </c>
      <c r="E304" t="s">
        <v>841</v>
      </c>
      <c r="F304" t="s">
        <v>733</v>
      </c>
      <c r="G304" t="s">
        <v>750</v>
      </c>
      <c r="H304" t="s">
        <v>1013</v>
      </c>
      <c r="I304" t="s">
        <v>13</v>
      </c>
      <c r="J304" t="s">
        <v>751</v>
      </c>
      <c r="K304" t="s">
        <v>758</v>
      </c>
      <c r="L304" t="s">
        <v>759</v>
      </c>
      <c r="M304" t="s">
        <v>850</v>
      </c>
      <c r="N304" t="s">
        <v>761</v>
      </c>
      <c r="O304" t="s">
        <v>963</v>
      </c>
      <c r="P304" t="s">
        <v>1240</v>
      </c>
      <c r="Q304" t="s">
        <v>108</v>
      </c>
      <c r="R304" t="s">
        <v>1242</v>
      </c>
      <c r="S304" t="s">
        <v>103</v>
      </c>
      <c r="T304" t="s">
        <v>732</v>
      </c>
      <c r="U304" t="s">
        <v>2328</v>
      </c>
      <c r="V304">
        <v>6000000</v>
      </c>
      <c r="W304">
        <v>0</v>
      </c>
      <c r="X304">
        <v>0</v>
      </c>
      <c r="Y304">
        <v>0</v>
      </c>
      <c r="Z304">
        <v>0</v>
      </c>
      <c r="AA304">
        <v>0</v>
      </c>
      <c r="AB304">
        <v>6000000</v>
      </c>
      <c r="AC304" t="s">
        <v>1429</v>
      </c>
      <c r="AD304" t="s">
        <v>1328</v>
      </c>
      <c r="AE304" t="s">
        <v>2329</v>
      </c>
      <c r="AF304" t="s">
        <v>2330</v>
      </c>
      <c r="AG304" t="s">
        <v>5426</v>
      </c>
      <c r="AH304" t="s">
        <v>847</v>
      </c>
      <c r="AI304" t="s">
        <v>754</v>
      </c>
      <c r="AJ304" t="s">
        <v>1</v>
      </c>
      <c r="AK304" t="s">
        <v>848</v>
      </c>
      <c r="AL304" t="s">
        <v>846</v>
      </c>
    </row>
    <row r="305" spans="1:40" x14ac:dyDescent="0.3">
      <c r="A305" t="s">
        <v>728</v>
      </c>
      <c r="B305" t="s">
        <v>1457</v>
      </c>
      <c r="C305" t="s">
        <v>729</v>
      </c>
      <c r="D305" t="s">
        <v>1458</v>
      </c>
      <c r="E305" t="s">
        <v>841</v>
      </c>
      <c r="F305" t="s">
        <v>733</v>
      </c>
      <c r="G305" t="s">
        <v>750</v>
      </c>
      <c r="H305" t="s">
        <v>1013</v>
      </c>
      <c r="I305" t="s">
        <v>13</v>
      </c>
      <c r="J305" t="s">
        <v>751</v>
      </c>
      <c r="K305" t="s">
        <v>758</v>
      </c>
      <c r="L305" t="s">
        <v>759</v>
      </c>
      <c r="M305" t="s">
        <v>850</v>
      </c>
      <c r="N305" t="s">
        <v>761</v>
      </c>
      <c r="O305" t="s">
        <v>963</v>
      </c>
      <c r="P305" t="s">
        <v>1240</v>
      </c>
      <c r="Q305" t="s">
        <v>108</v>
      </c>
      <c r="R305" t="s">
        <v>1242</v>
      </c>
      <c r="S305" t="s">
        <v>103</v>
      </c>
      <c r="T305" t="s">
        <v>732</v>
      </c>
      <c r="U305" t="s">
        <v>5222</v>
      </c>
      <c r="V305">
        <v>6000000</v>
      </c>
      <c r="W305">
        <v>0</v>
      </c>
      <c r="X305">
        <v>0</v>
      </c>
      <c r="Y305">
        <v>0</v>
      </c>
      <c r="Z305">
        <v>0</v>
      </c>
      <c r="AA305">
        <v>0</v>
      </c>
      <c r="AB305">
        <v>6000000</v>
      </c>
      <c r="AC305" t="s">
        <v>1429</v>
      </c>
      <c r="AD305" t="s">
        <v>1328</v>
      </c>
      <c r="AE305" t="s">
        <v>2331</v>
      </c>
      <c r="AF305" t="s">
        <v>2332</v>
      </c>
      <c r="AG305" t="s">
        <v>5427</v>
      </c>
      <c r="AH305" t="s">
        <v>847</v>
      </c>
      <c r="AI305" t="s">
        <v>754</v>
      </c>
      <c r="AJ305" t="s">
        <v>1</v>
      </c>
      <c r="AK305" t="s">
        <v>848</v>
      </c>
      <c r="AL305" t="s">
        <v>846</v>
      </c>
    </row>
    <row r="306" spans="1:40" x14ac:dyDescent="0.3">
      <c r="A306" t="s">
        <v>728</v>
      </c>
      <c r="B306" t="s">
        <v>1457</v>
      </c>
      <c r="C306" t="s">
        <v>729</v>
      </c>
      <c r="D306" t="s">
        <v>1458</v>
      </c>
      <c r="E306" t="s">
        <v>841</v>
      </c>
      <c r="F306" t="s">
        <v>733</v>
      </c>
      <c r="G306" t="s">
        <v>750</v>
      </c>
      <c r="H306" t="s">
        <v>1013</v>
      </c>
      <c r="I306" t="s">
        <v>13</v>
      </c>
      <c r="J306" t="s">
        <v>751</v>
      </c>
      <c r="K306" t="s">
        <v>758</v>
      </c>
      <c r="L306" t="s">
        <v>759</v>
      </c>
      <c r="M306" t="s">
        <v>850</v>
      </c>
      <c r="N306" t="s">
        <v>761</v>
      </c>
      <c r="O306" t="s">
        <v>963</v>
      </c>
      <c r="P306" t="s">
        <v>1240</v>
      </c>
      <c r="Q306" t="s">
        <v>108</v>
      </c>
      <c r="R306" t="s">
        <v>1242</v>
      </c>
      <c r="S306" t="s">
        <v>103</v>
      </c>
      <c r="T306" t="s">
        <v>732</v>
      </c>
      <c r="U306" t="s">
        <v>2333</v>
      </c>
      <c r="V306">
        <v>6000000</v>
      </c>
      <c r="W306">
        <v>0</v>
      </c>
      <c r="X306">
        <v>0</v>
      </c>
      <c r="Y306">
        <v>0</v>
      </c>
      <c r="Z306">
        <v>0</v>
      </c>
      <c r="AA306">
        <v>0</v>
      </c>
      <c r="AB306">
        <v>6000000</v>
      </c>
      <c r="AC306" t="s">
        <v>1429</v>
      </c>
      <c r="AD306" t="s">
        <v>1328</v>
      </c>
      <c r="AE306" t="s">
        <v>2334</v>
      </c>
      <c r="AF306" t="s">
        <v>2335</v>
      </c>
      <c r="AG306" t="s">
        <v>5428</v>
      </c>
      <c r="AH306" t="s">
        <v>847</v>
      </c>
      <c r="AI306" t="s">
        <v>754</v>
      </c>
      <c r="AJ306" t="s">
        <v>1</v>
      </c>
      <c r="AK306" t="s">
        <v>848</v>
      </c>
      <c r="AL306" t="s">
        <v>846</v>
      </c>
    </row>
    <row r="307" spans="1:40" x14ac:dyDescent="0.3">
      <c r="A307" t="s">
        <v>728</v>
      </c>
      <c r="B307" t="s">
        <v>1457</v>
      </c>
      <c r="C307" t="s">
        <v>729</v>
      </c>
      <c r="D307" t="s">
        <v>1458</v>
      </c>
      <c r="E307" t="s">
        <v>841</v>
      </c>
      <c r="F307" t="s">
        <v>733</v>
      </c>
      <c r="G307" t="s">
        <v>750</v>
      </c>
      <c r="H307" t="s">
        <v>1013</v>
      </c>
      <c r="I307" t="s">
        <v>13</v>
      </c>
      <c r="J307" t="s">
        <v>751</v>
      </c>
      <c r="K307" t="s">
        <v>758</v>
      </c>
      <c r="L307" t="s">
        <v>759</v>
      </c>
      <c r="M307" t="s">
        <v>850</v>
      </c>
      <c r="N307" t="s">
        <v>761</v>
      </c>
      <c r="O307" t="s">
        <v>963</v>
      </c>
      <c r="P307" t="s">
        <v>1240</v>
      </c>
      <c r="Q307" t="s">
        <v>108</v>
      </c>
      <c r="R307" t="s">
        <v>1242</v>
      </c>
      <c r="S307" t="s">
        <v>112</v>
      </c>
      <c r="T307" t="s">
        <v>766</v>
      </c>
      <c r="U307" t="s">
        <v>2336</v>
      </c>
      <c r="V307">
        <v>12000000</v>
      </c>
      <c r="W307">
        <v>0</v>
      </c>
      <c r="X307">
        <v>0</v>
      </c>
      <c r="Y307">
        <v>0</v>
      </c>
      <c r="Z307">
        <v>0</v>
      </c>
      <c r="AA307">
        <v>0</v>
      </c>
      <c r="AB307">
        <v>12000000</v>
      </c>
      <c r="AC307" t="s">
        <v>1429</v>
      </c>
      <c r="AD307" t="s">
        <v>1329</v>
      </c>
      <c r="AE307" t="s">
        <v>2337</v>
      </c>
      <c r="AF307" t="s">
        <v>2338</v>
      </c>
      <c r="AG307" t="s">
        <v>5429</v>
      </c>
      <c r="AH307" t="s">
        <v>847</v>
      </c>
      <c r="AI307" t="s">
        <v>754</v>
      </c>
      <c r="AJ307" t="s">
        <v>900</v>
      </c>
      <c r="AK307" t="s">
        <v>907</v>
      </c>
      <c r="AL307" t="s">
        <v>846</v>
      </c>
    </row>
    <row r="308" spans="1:40" x14ac:dyDescent="0.3">
      <c r="A308" t="s">
        <v>728</v>
      </c>
      <c r="B308" t="s">
        <v>1457</v>
      </c>
      <c r="C308" t="s">
        <v>729</v>
      </c>
      <c r="D308" t="s">
        <v>1458</v>
      </c>
      <c r="E308" t="s">
        <v>841</v>
      </c>
      <c r="F308" t="s">
        <v>733</v>
      </c>
      <c r="G308" t="s">
        <v>750</v>
      </c>
      <c r="H308" t="s">
        <v>1013</v>
      </c>
      <c r="I308" t="s">
        <v>13</v>
      </c>
      <c r="J308" t="s">
        <v>751</v>
      </c>
      <c r="K308" t="s">
        <v>758</v>
      </c>
      <c r="L308" t="s">
        <v>759</v>
      </c>
      <c r="M308" t="s">
        <v>850</v>
      </c>
      <c r="N308" t="s">
        <v>761</v>
      </c>
      <c r="O308" t="s">
        <v>963</v>
      </c>
      <c r="P308" t="s">
        <v>1240</v>
      </c>
      <c r="Q308" t="s">
        <v>108</v>
      </c>
      <c r="R308" t="s">
        <v>1242</v>
      </c>
      <c r="S308" t="s">
        <v>130</v>
      </c>
      <c r="T308" t="s">
        <v>748</v>
      </c>
      <c r="U308" t="s">
        <v>2339</v>
      </c>
      <c r="V308">
        <v>12000000</v>
      </c>
      <c r="W308">
        <v>0</v>
      </c>
      <c r="X308">
        <v>0</v>
      </c>
      <c r="Y308">
        <v>0</v>
      </c>
      <c r="Z308">
        <v>0</v>
      </c>
      <c r="AA308">
        <v>0</v>
      </c>
      <c r="AB308">
        <v>12000000</v>
      </c>
      <c r="AC308" t="s">
        <v>1429</v>
      </c>
      <c r="AD308" t="s">
        <v>1330</v>
      </c>
      <c r="AE308" t="s">
        <v>2340</v>
      </c>
      <c r="AF308" t="s">
        <v>2341</v>
      </c>
      <c r="AG308" t="s">
        <v>5257</v>
      </c>
      <c r="AH308" t="s">
        <v>847</v>
      </c>
      <c r="AI308" t="s">
        <v>754</v>
      </c>
      <c r="AJ308" t="s">
        <v>901</v>
      </c>
      <c r="AK308" t="s">
        <v>848</v>
      </c>
      <c r="AL308" t="s">
        <v>846</v>
      </c>
    </row>
    <row r="309" spans="1:40" x14ac:dyDescent="0.3">
      <c r="A309" t="s">
        <v>728</v>
      </c>
      <c r="B309" t="s">
        <v>1457</v>
      </c>
      <c r="C309" t="s">
        <v>729</v>
      </c>
      <c r="D309" t="s">
        <v>1458</v>
      </c>
      <c r="E309" t="s">
        <v>841</v>
      </c>
      <c r="F309" t="s">
        <v>733</v>
      </c>
      <c r="G309" t="s">
        <v>750</v>
      </c>
      <c r="H309" t="s">
        <v>1013</v>
      </c>
      <c r="I309" t="s">
        <v>13</v>
      </c>
      <c r="J309" t="s">
        <v>751</v>
      </c>
      <c r="K309" t="s">
        <v>758</v>
      </c>
      <c r="L309" t="s">
        <v>759</v>
      </c>
      <c r="M309" t="s">
        <v>850</v>
      </c>
      <c r="N309" t="s">
        <v>761</v>
      </c>
      <c r="O309" t="s">
        <v>963</v>
      </c>
      <c r="P309" t="s">
        <v>1240</v>
      </c>
      <c r="Q309" t="s">
        <v>108</v>
      </c>
      <c r="R309" t="s">
        <v>1242</v>
      </c>
      <c r="S309" t="s">
        <v>130</v>
      </c>
      <c r="T309" t="s">
        <v>748</v>
      </c>
      <c r="U309" t="s">
        <v>2342</v>
      </c>
      <c r="V309">
        <v>12000000</v>
      </c>
      <c r="W309">
        <v>0</v>
      </c>
      <c r="X309">
        <v>0</v>
      </c>
      <c r="Y309">
        <v>0</v>
      </c>
      <c r="Z309">
        <v>0</v>
      </c>
      <c r="AA309">
        <v>0</v>
      </c>
      <c r="AB309">
        <v>12000000</v>
      </c>
      <c r="AC309" t="s">
        <v>1429</v>
      </c>
      <c r="AD309" t="s">
        <v>1330</v>
      </c>
      <c r="AE309" t="s">
        <v>2343</v>
      </c>
      <c r="AF309" t="s">
        <v>2344</v>
      </c>
      <c r="AG309" t="s">
        <v>5258</v>
      </c>
      <c r="AH309" t="s">
        <v>847</v>
      </c>
      <c r="AI309" t="s">
        <v>754</v>
      </c>
      <c r="AJ309" t="s">
        <v>901</v>
      </c>
      <c r="AK309" t="s">
        <v>848</v>
      </c>
      <c r="AL309" t="s">
        <v>846</v>
      </c>
    </row>
    <row r="310" spans="1:40" x14ac:dyDescent="0.3">
      <c r="A310" t="s">
        <v>728</v>
      </c>
      <c r="B310" t="s">
        <v>1457</v>
      </c>
      <c r="C310" t="s">
        <v>729</v>
      </c>
      <c r="D310" t="s">
        <v>1458</v>
      </c>
      <c r="E310" t="s">
        <v>841</v>
      </c>
      <c r="F310" t="s">
        <v>733</v>
      </c>
      <c r="G310" t="s">
        <v>750</v>
      </c>
      <c r="H310" t="s">
        <v>1013</v>
      </c>
      <c r="I310" t="s">
        <v>13</v>
      </c>
      <c r="J310" t="s">
        <v>751</v>
      </c>
      <c r="K310" t="s">
        <v>758</v>
      </c>
      <c r="L310" t="s">
        <v>759</v>
      </c>
      <c r="M310" t="s">
        <v>850</v>
      </c>
      <c r="N310" t="s">
        <v>761</v>
      </c>
      <c r="O310" t="s">
        <v>963</v>
      </c>
      <c r="P310" t="s">
        <v>1240</v>
      </c>
      <c r="Q310" t="s">
        <v>108</v>
      </c>
      <c r="R310" t="s">
        <v>1242</v>
      </c>
      <c r="S310" t="s">
        <v>113</v>
      </c>
      <c r="T310" t="s">
        <v>734</v>
      </c>
      <c r="U310" t="s">
        <v>2345</v>
      </c>
      <c r="V310">
        <v>11200000</v>
      </c>
      <c r="W310">
        <v>0</v>
      </c>
      <c r="X310">
        <v>0</v>
      </c>
      <c r="Y310">
        <v>0</v>
      </c>
      <c r="Z310">
        <v>0</v>
      </c>
      <c r="AA310">
        <v>0</v>
      </c>
      <c r="AB310">
        <v>11200000</v>
      </c>
      <c r="AC310" t="s">
        <v>1429</v>
      </c>
      <c r="AD310" t="s">
        <v>1331</v>
      </c>
      <c r="AE310" t="s">
        <v>2346</v>
      </c>
      <c r="AF310" t="s">
        <v>2347</v>
      </c>
      <c r="AG310" t="s">
        <v>5430</v>
      </c>
      <c r="AH310" t="s">
        <v>847</v>
      </c>
      <c r="AI310" t="s">
        <v>754</v>
      </c>
      <c r="AJ310" t="s">
        <v>891</v>
      </c>
      <c r="AK310" t="s">
        <v>848</v>
      </c>
      <c r="AL310" t="s">
        <v>846</v>
      </c>
    </row>
    <row r="311" spans="1:40" x14ac:dyDescent="0.3">
      <c r="A311" t="s">
        <v>728</v>
      </c>
      <c r="B311" t="s">
        <v>1457</v>
      </c>
      <c r="C311" t="s">
        <v>729</v>
      </c>
      <c r="D311" t="s">
        <v>1458</v>
      </c>
      <c r="E311" t="s">
        <v>841</v>
      </c>
      <c r="F311" t="s">
        <v>733</v>
      </c>
      <c r="G311" t="s">
        <v>750</v>
      </c>
      <c r="H311" t="s">
        <v>1013</v>
      </c>
      <c r="I311" t="s">
        <v>13</v>
      </c>
      <c r="J311" t="s">
        <v>751</v>
      </c>
      <c r="K311" t="s">
        <v>758</v>
      </c>
      <c r="L311" t="s">
        <v>759</v>
      </c>
      <c r="M311" t="s">
        <v>850</v>
      </c>
      <c r="N311" t="s">
        <v>761</v>
      </c>
      <c r="O311" t="s">
        <v>963</v>
      </c>
      <c r="P311" t="s">
        <v>1240</v>
      </c>
      <c r="Q311" t="s">
        <v>108</v>
      </c>
      <c r="R311" t="s">
        <v>1242</v>
      </c>
      <c r="S311" t="s">
        <v>113</v>
      </c>
      <c r="T311" t="s">
        <v>734</v>
      </c>
      <c r="U311" t="s">
        <v>2348</v>
      </c>
      <c r="V311">
        <v>7200000</v>
      </c>
      <c r="W311">
        <v>0</v>
      </c>
      <c r="X311">
        <v>0</v>
      </c>
      <c r="Y311">
        <v>0</v>
      </c>
      <c r="Z311">
        <v>0</v>
      </c>
      <c r="AA311">
        <v>0</v>
      </c>
      <c r="AB311">
        <v>7200000</v>
      </c>
      <c r="AC311" t="s">
        <v>1429</v>
      </c>
      <c r="AD311" t="s">
        <v>1331</v>
      </c>
      <c r="AE311" t="s">
        <v>2349</v>
      </c>
      <c r="AF311" t="s">
        <v>2350</v>
      </c>
      <c r="AG311" t="s">
        <v>5431</v>
      </c>
      <c r="AH311" t="s">
        <v>847</v>
      </c>
      <c r="AI311" t="s">
        <v>754</v>
      </c>
      <c r="AJ311" t="s">
        <v>891</v>
      </c>
      <c r="AK311" t="s">
        <v>848</v>
      </c>
      <c r="AL311" t="s">
        <v>846</v>
      </c>
    </row>
    <row r="312" spans="1:40" x14ac:dyDescent="0.3">
      <c r="A312" t="s">
        <v>728</v>
      </c>
      <c r="B312" t="s">
        <v>1457</v>
      </c>
      <c r="C312" t="s">
        <v>729</v>
      </c>
      <c r="D312" t="s">
        <v>1458</v>
      </c>
      <c r="E312" t="s">
        <v>841</v>
      </c>
      <c r="F312" t="s">
        <v>733</v>
      </c>
      <c r="G312" t="s">
        <v>750</v>
      </c>
      <c r="H312" t="s">
        <v>1013</v>
      </c>
      <c r="I312" t="s">
        <v>13</v>
      </c>
      <c r="J312" t="s">
        <v>751</v>
      </c>
      <c r="K312" t="s">
        <v>758</v>
      </c>
      <c r="L312" t="s">
        <v>759</v>
      </c>
      <c r="M312" t="s">
        <v>850</v>
      </c>
      <c r="N312" t="s">
        <v>761</v>
      </c>
      <c r="O312" t="s">
        <v>963</v>
      </c>
      <c r="P312" t="s">
        <v>1240</v>
      </c>
      <c r="Q312" t="s">
        <v>108</v>
      </c>
      <c r="R312" t="s">
        <v>1242</v>
      </c>
      <c r="S312" t="s">
        <v>113</v>
      </c>
      <c r="T312" t="s">
        <v>734</v>
      </c>
      <c r="U312" t="s">
        <v>2351</v>
      </c>
      <c r="V312">
        <v>10000000</v>
      </c>
      <c r="W312">
        <v>0</v>
      </c>
      <c r="X312">
        <v>0</v>
      </c>
      <c r="Y312">
        <v>0</v>
      </c>
      <c r="Z312">
        <v>0</v>
      </c>
      <c r="AA312">
        <v>0</v>
      </c>
      <c r="AB312">
        <v>10000000</v>
      </c>
      <c r="AC312" t="s">
        <v>1429</v>
      </c>
      <c r="AD312" t="s">
        <v>1331</v>
      </c>
      <c r="AE312" t="s">
        <v>2352</v>
      </c>
      <c r="AF312" t="s">
        <v>2353</v>
      </c>
      <c r="AG312" t="s">
        <v>5432</v>
      </c>
      <c r="AH312" t="s">
        <v>847</v>
      </c>
      <c r="AI312" t="s">
        <v>754</v>
      </c>
      <c r="AJ312" t="s">
        <v>891</v>
      </c>
      <c r="AK312" t="s">
        <v>848</v>
      </c>
      <c r="AL312" t="s">
        <v>846</v>
      </c>
    </row>
    <row r="313" spans="1:40" x14ac:dyDescent="0.3">
      <c r="A313" t="s">
        <v>728</v>
      </c>
      <c r="B313" t="s">
        <v>1457</v>
      </c>
      <c r="C313" t="s">
        <v>729</v>
      </c>
      <c r="D313" t="s">
        <v>1458</v>
      </c>
      <c r="E313" t="s">
        <v>841</v>
      </c>
      <c r="F313" t="s">
        <v>733</v>
      </c>
      <c r="G313" t="s">
        <v>750</v>
      </c>
      <c r="H313" t="s">
        <v>1013</v>
      </c>
      <c r="I313" t="s">
        <v>13</v>
      </c>
      <c r="J313" t="s">
        <v>751</v>
      </c>
      <c r="K313" t="s">
        <v>758</v>
      </c>
      <c r="L313" t="s">
        <v>759</v>
      </c>
      <c r="M313" t="s">
        <v>850</v>
      </c>
      <c r="N313" t="s">
        <v>761</v>
      </c>
      <c r="O313" t="s">
        <v>963</v>
      </c>
      <c r="P313" t="s">
        <v>1240</v>
      </c>
      <c r="Q313" t="s">
        <v>108</v>
      </c>
      <c r="R313" t="s">
        <v>1242</v>
      </c>
      <c r="S313" t="s">
        <v>110</v>
      </c>
      <c r="T313" t="s">
        <v>735</v>
      </c>
      <c r="U313" t="s">
        <v>2354</v>
      </c>
      <c r="V313">
        <v>275000000</v>
      </c>
      <c r="W313">
        <v>0</v>
      </c>
      <c r="X313">
        <v>0</v>
      </c>
      <c r="Y313">
        <v>0</v>
      </c>
      <c r="Z313">
        <v>0</v>
      </c>
      <c r="AA313">
        <v>0</v>
      </c>
      <c r="AB313">
        <v>275000000</v>
      </c>
      <c r="AC313" t="s">
        <v>1429</v>
      </c>
      <c r="AD313" t="s">
        <v>1332</v>
      </c>
      <c r="AE313" t="s">
        <v>2355</v>
      </c>
      <c r="AF313" t="s">
        <v>2356</v>
      </c>
      <c r="AG313" t="s">
        <v>5433</v>
      </c>
      <c r="AH313" t="s">
        <v>847</v>
      </c>
      <c r="AI313" t="s">
        <v>754</v>
      </c>
      <c r="AJ313" t="s">
        <v>893</v>
      </c>
      <c r="AK313" t="s">
        <v>848</v>
      </c>
      <c r="AL313" t="s">
        <v>846</v>
      </c>
    </row>
    <row r="314" spans="1:40" x14ac:dyDescent="0.3">
      <c r="A314" t="s">
        <v>728</v>
      </c>
      <c r="B314" t="s">
        <v>1457</v>
      </c>
      <c r="C314" t="s">
        <v>729</v>
      </c>
      <c r="D314" t="s">
        <v>1458</v>
      </c>
      <c r="E314" t="s">
        <v>841</v>
      </c>
      <c r="F314" t="s">
        <v>733</v>
      </c>
      <c r="G314" t="s">
        <v>750</v>
      </c>
      <c r="H314" t="s">
        <v>1013</v>
      </c>
      <c r="I314" t="s">
        <v>13</v>
      </c>
      <c r="J314" t="s">
        <v>751</v>
      </c>
      <c r="K314" t="s">
        <v>758</v>
      </c>
      <c r="L314" t="s">
        <v>759</v>
      </c>
      <c r="M314" t="s">
        <v>850</v>
      </c>
      <c r="N314" t="s">
        <v>761</v>
      </c>
      <c r="O314" t="s">
        <v>963</v>
      </c>
      <c r="P314" t="s">
        <v>1240</v>
      </c>
      <c r="Q314" t="s">
        <v>108</v>
      </c>
      <c r="R314" t="s">
        <v>1242</v>
      </c>
      <c r="S314" t="s">
        <v>104</v>
      </c>
      <c r="T314" t="s">
        <v>105</v>
      </c>
      <c r="U314" t="s">
        <v>2357</v>
      </c>
      <c r="V314">
        <v>31500000</v>
      </c>
      <c r="W314">
        <v>0</v>
      </c>
      <c r="X314">
        <v>0</v>
      </c>
      <c r="Y314">
        <v>0</v>
      </c>
      <c r="Z314">
        <v>0</v>
      </c>
      <c r="AA314">
        <v>0</v>
      </c>
      <c r="AB314">
        <v>31500000</v>
      </c>
      <c r="AC314" t="s">
        <v>1429</v>
      </c>
      <c r="AD314" t="s">
        <v>1333</v>
      </c>
      <c r="AE314" t="s">
        <v>2358</v>
      </c>
      <c r="AF314" t="s">
        <v>2359</v>
      </c>
      <c r="AG314" t="s">
        <v>5434</v>
      </c>
      <c r="AH314" t="s">
        <v>847</v>
      </c>
      <c r="AI314" t="s">
        <v>754</v>
      </c>
      <c r="AJ314" t="s">
        <v>893</v>
      </c>
      <c r="AK314" t="s">
        <v>848</v>
      </c>
      <c r="AL314" t="s">
        <v>846</v>
      </c>
    </row>
    <row r="315" spans="1:40" x14ac:dyDescent="0.3">
      <c r="A315" t="s">
        <v>728</v>
      </c>
      <c r="B315" t="s">
        <v>1457</v>
      </c>
      <c r="C315" t="s">
        <v>729</v>
      </c>
      <c r="D315" t="s">
        <v>1458</v>
      </c>
      <c r="E315" t="s">
        <v>841</v>
      </c>
      <c r="F315" t="s">
        <v>733</v>
      </c>
      <c r="G315" t="s">
        <v>750</v>
      </c>
      <c r="H315" t="s">
        <v>1013</v>
      </c>
      <c r="I315" t="s">
        <v>13</v>
      </c>
      <c r="J315" t="s">
        <v>751</v>
      </c>
      <c r="K315" t="s">
        <v>758</v>
      </c>
      <c r="L315" t="s">
        <v>759</v>
      </c>
      <c r="M315" t="s">
        <v>850</v>
      </c>
      <c r="N315" t="s">
        <v>761</v>
      </c>
      <c r="O315" t="s">
        <v>963</v>
      </c>
      <c r="P315" t="s">
        <v>1240</v>
      </c>
      <c r="Q315" t="s">
        <v>108</v>
      </c>
      <c r="R315" t="s">
        <v>1242</v>
      </c>
      <c r="S315" t="s">
        <v>104</v>
      </c>
      <c r="T315" t="s">
        <v>105</v>
      </c>
      <c r="U315" t="s">
        <v>2360</v>
      </c>
      <c r="V315">
        <v>22500000</v>
      </c>
      <c r="W315">
        <v>0</v>
      </c>
      <c r="X315">
        <v>0</v>
      </c>
      <c r="Y315">
        <v>0</v>
      </c>
      <c r="Z315">
        <v>0</v>
      </c>
      <c r="AA315">
        <v>0</v>
      </c>
      <c r="AB315">
        <v>22500000</v>
      </c>
      <c r="AC315" t="s">
        <v>1429</v>
      </c>
      <c r="AD315" t="s">
        <v>1333</v>
      </c>
      <c r="AE315" t="s">
        <v>2361</v>
      </c>
      <c r="AF315" t="s">
        <v>2362</v>
      </c>
      <c r="AG315" t="s">
        <v>5435</v>
      </c>
      <c r="AH315" t="s">
        <v>847</v>
      </c>
      <c r="AI315" t="s">
        <v>754</v>
      </c>
      <c r="AJ315" t="s">
        <v>893</v>
      </c>
      <c r="AK315" t="s">
        <v>848</v>
      </c>
      <c r="AL315" t="s">
        <v>846</v>
      </c>
    </row>
    <row r="316" spans="1:40" x14ac:dyDescent="0.3">
      <c r="A316" t="s">
        <v>728</v>
      </c>
      <c r="B316" t="s">
        <v>1457</v>
      </c>
      <c r="C316" t="s">
        <v>729</v>
      </c>
      <c r="D316" t="s">
        <v>1458</v>
      </c>
      <c r="E316" t="s">
        <v>841</v>
      </c>
      <c r="F316" t="s">
        <v>733</v>
      </c>
      <c r="G316" t="s">
        <v>750</v>
      </c>
      <c r="H316" t="s">
        <v>1013</v>
      </c>
      <c r="I316" t="s">
        <v>13</v>
      </c>
      <c r="J316" t="s">
        <v>751</v>
      </c>
      <c r="K316" t="s">
        <v>758</v>
      </c>
      <c r="L316" t="s">
        <v>759</v>
      </c>
      <c r="M316" t="s">
        <v>850</v>
      </c>
      <c r="N316" t="s">
        <v>761</v>
      </c>
      <c r="O316" t="s">
        <v>963</v>
      </c>
      <c r="P316" t="s">
        <v>1240</v>
      </c>
      <c r="Q316" t="s">
        <v>108</v>
      </c>
      <c r="R316" t="s">
        <v>1242</v>
      </c>
      <c r="S316" t="s">
        <v>107</v>
      </c>
      <c r="T316" t="s">
        <v>892</v>
      </c>
      <c r="U316" t="s">
        <v>2363</v>
      </c>
      <c r="V316">
        <v>82200000</v>
      </c>
      <c r="W316">
        <v>0</v>
      </c>
      <c r="X316">
        <v>0</v>
      </c>
      <c r="Y316">
        <v>0</v>
      </c>
      <c r="Z316">
        <v>0</v>
      </c>
      <c r="AA316">
        <v>0</v>
      </c>
      <c r="AB316">
        <v>82200000</v>
      </c>
      <c r="AC316" t="s">
        <v>1429</v>
      </c>
      <c r="AD316" t="s">
        <v>1334</v>
      </c>
      <c r="AE316" t="s">
        <v>2364</v>
      </c>
      <c r="AF316" t="s">
        <v>2365</v>
      </c>
      <c r="AG316" t="s">
        <v>5436</v>
      </c>
      <c r="AH316" t="s">
        <v>847</v>
      </c>
      <c r="AI316" t="s">
        <v>754</v>
      </c>
      <c r="AJ316" t="s">
        <v>893</v>
      </c>
      <c r="AK316" t="s">
        <v>848</v>
      </c>
      <c r="AL316" t="s">
        <v>846</v>
      </c>
    </row>
    <row r="317" spans="1:40" x14ac:dyDescent="0.3">
      <c r="A317" t="s">
        <v>728</v>
      </c>
      <c r="B317" t="s">
        <v>1457</v>
      </c>
      <c r="C317" t="s">
        <v>729</v>
      </c>
      <c r="D317" t="s">
        <v>1458</v>
      </c>
      <c r="E317" t="s">
        <v>841</v>
      </c>
      <c r="F317" t="s">
        <v>733</v>
      </c>
      <c r="G317" t="s">
        <v>750</v>
      </c>
      <c r="H317" t="s">
        <v>1013</v>
      </c>
      <c r="I317" t="s">
        <v>13</v>
      </c>
      <c r="J317" t="s">
        <v>751</v>
      </c>
      <c r="K317" t="s">
        <v>758</v>
      </c>
      <c r="L317" t="s">
        <v>759</v>
      </c>
      <c r="M317" t="s">
        <v>850</v>
      </c>
      <c r="N317" t="s">
        <v>761</v>
      </c>
      <c r="O317" t="s">
        <v>899</v>
      </c>
      <c r="P317" t="s">
        <v>1243</v>
      </c>
      <c r="Q317" t="s">
        <v>2</v>
      </c>
      <c r="R317" t="s">
        <v>760</v>
      </c>
      <c r="S317" t="s">
        <v>103</v>
      </c>
      <c r="T317" t="s">
        <v>732</v>
      </c>
      <c r="U317" t="s">
        <v>2366</v>
      </c>
      <c r="V317">
        <v>15000000</v>
      </c>
      <c r="W317">
        <v>0</v>
      </c>
      <c r="X317">
        <v>0</v>
      </c>
      <c r="Y317">
        <v>0</v>
      </c>
      <c r="Z317">
        <v>0</v>
      </c>
      <c r="AA317">
        <v>0</v>
      </c>
      <c r="AB317">
        <v>15000000</v>
      </c>
      <c r="AC317" t="s">
        <v>1420</v>
      </c>
      <c r="AD317" t="s">
        <v>1335</v>
      </c>
      <c r="AE317" t="s">
        <v>2367</v>
      </c>
      <c r="AF317" t="s">
        <v>2368</v>
      </c>
      <c r="AG317" t="s">
        <v>5336</v>
      </c>
      <c r="AH317" t="s">
        <v>847</v>
      </c>
      <c r="AI317" t="s">
        <v>754</v>
      </c>
      <c r="AJ317" t="s">
        <v>1</v>
      </c>
      <c r="AK317" t="s">
        <v>848</v>
      </c>
      <c r="AL317" t="s">
        <v>123</v>
      </c>
      <c r="AM317" t="s">
        <v>132</v>
      </c>
      <c r="AN317" t="s">
        <v>133</v>
      </c>
    </row>
    <row r="318" spans="1:40" x14ac:dyDescent="0.3">
      <c r="A318" t="s">
        <v>728</v>
      </c>
      <c r="B318" t="s">
        <v>1457</v>
      </c>
      <c r="C318" t="s">
        <v>729</v>
      </c>
      <c r="D318" t="s">
        <v>1458</v>
      </c>
      <c r="E318" t="s">
        <v>841</v>
      </c>
      <c r="F318" t="s">
        <v>733</v>
      </c>
      <c r="G318" t="s">
        <v>750</v>
      </c>
      <c r="H318" t="s">
        <v>1013</v>
      </c>
      <c r="I318" t="s">
        <v>13</v>
      </c>
      <c r="J318" t="s">
        <v>751</v>
      </c>
      <c r="K318" t="s">
        <v>758</v>
      </c>
      <c r="L318" t="s">
        <v>759</v>
      </c>
      <c r="M318" t="s">
        <v>850</v>
      </c>
      <c r="N318" t="s">
        <v>761</v>
      </c>
      <c r="O318" t="s">
        <v>899</v>
      </c>
      <c r="P318" t="s">
        <v>1243</v>
      </c>
      <c r="Q318" t="s">
        <v>2</v>
      </c>
      <c r="R318" t="s">
        <v>760</v>
      </c>
      <c r="S318" t="s">
        <v>103</v>
      </c>
      <c r="T318" t="s">
        <v>732</v>
      </c>
      <c r="U318" t="s">
        <v>2369</v>
      </c>
      <c r="V318">
        <v>9000000</v>
      </c>
      <c r="W318">
        <v>0</v>
      </c>
      <c r="X318">
        <v>0</v>
      </c>
      <c r="Y318">
        <v>0</v>
      </c>
      <c r="Z318">
        <v>0</v>
      </c>
      <c r="AA318">
        <v>0</v>
      </c>
      <c r="AB318">
        <v>9000000</v>
      </c>
      <c r="AC318" t="s">
        <v>1420</v>
      </c>
      <c r="AD318" t="s">
        <v>1335</v>
      </c>
      <c r="AE318" t="s">
        <v>2370</v>
      </c>
      <c r="AF318" t="s">
        <v>2371</v>
      </c>
      <c r="AG318" t="s">
        <v>5337</v>
      </c>
      <c r="AH318" t="s">
        <v>847</v>
      </c>
      <c r="AI318" t="s">
        <v>754</v>
      </c>
      <c r="AJ318" t="s">
        <v>1</v>
      </c>
      <c r="AK318" t="s">
        <v>848</v>
      </c>
      <c r="AL318" t="s">
        <v>123</v>
      </c>
      <c r="AM318" t="s">
        <v>132</v>
      </c>
      <c r="AN318" t="s">
        <v>133</v>
      </c>
    </row>
    <row r="319" spans="1:40" x14ac:dyDescent="0.3">
      <c r="A319" t="s">
        <v>728</v>
      </c>
      <c r="B319" t="s">
        <v>1457</v>
      </c>
      <c r="C319" t="s">
        <v>729</v>
      </c>
      <c r="D319" t="s">
        <v>1458</v>
      </c>
      <c r="E319" t="s">
        <v>841</v>
      </c>
      <c r="F319" t="s">
        <v>733</v>
      </c>
      <c r="G319" t="s">
        <v>750</v>
      </c>
      <c r="H319" t="s">
        <v>1013</v>
      </c>
      <c r="I319" t="s">
        <v>13</v>
      </c>
      <c r="J319" t="s">
        <v>751</v>
      </c>
      <c r="K319" t="s">
        <v>758</v>
      </c>
      <c r="L319" t="s">
        <v>759</v>
      </c>
      <c r="M319" t="s">
        <v>850</v>
      </c>
      <c r="N319" t="s">
        <v>761</v>
      </c>
      <c r="O319" t="s">
        <v>899</v>
      </c>
      <c r="P319" t="s">
        <v>1243</v>
      </c>
      <c r="Q319" t="s">
        <v>2</v>
      </c>
      <c r="R319" t="s">
        <v>760</v>
      </c>
      <c r="S319" t="s">
        <v>103</v>
      </c>
      <c r="T319" t="s">
        <v>732</v>
      </c>
      <c r="U319" t="s">
        <v>2372</v>
      </c>
      <c r="V319">
        <v>9000000</v>
      </c>
      <c r="W319">
        <v>0</v>
      </c>
      <c r="X319">
        <v>0</v>
      </c>
      <c r="Y319">
        <v>0</v>
      </c>
      <c r="Z319">
        <v>0</v>
      </c>
      <c r="AA319">
        <v>0</v>
      </c>
      <c r="AB319">
        <v>9000000</v>
      </c>
      <c r="AC319" t="s">
        <v>1420</v>
      </c>
      <c r="AD319" t="s">
        <v>1335</v>
      </c>
      <c r="AE319" t="s">
        <v>2373</v>
      </c>
      <c r="AF319" t="s">
        <v>2374</v>
      </c>
      <c r="AG319" t="s">
        <v>5326</v>
      </c>
      <c r="AH319" t="s">
        <v>847</v>
      </c>
      <c r="AI319" t="s">
        <v>754</v>
      </c>
      <c r="AJ319" t="s">
        <v>1</v>
      </c>
      <c r="AK319" t="s">
        <v>848</v>
      </c>
      <c r="AL319" t="s">
        <v>123</v>
      </c>
      <c r="AM319" t="s">
        <v>132</v>
      </c>
      <c r="AN319" t="s">
        <v>133</v>
      </c>
    </row>
    <row r="320" spans="1:40" x14ac:dyDescent="0.3">
      <c r="A320" t="s">
        <v>728</v>
      </c>
      <c r="B320" t="s">
        <v>1457</v>
      </c>
      <c r="C320" t="s">
        <v>729</v>
      </c>
      <c r="D320" t="s">
        <v>1458</v>
      </c>
      <c r="E320" t="s">
        <v>841</v>
      </c>
      <c r="F320" t="s">
        <v>733</v>
      </c>
      <c r="G320" t="s">
        <v>750</v>
      </c>
      <c r="H320" t="s">
        <v>1013</v>
      </c>
      <c r="I320" t="s">
        <v>13</v>
      </c>
      <c r="J320" t="s">
        <v>751</v>
      </c>
      <c r="K320" t="s">
        <v>758</v>
      </c>
      <c r="L320" t="s">
        <v>759</v>
      </c>
      <c r="M320" t="s">
        <v>850</v>
      </c>
      <c r="N320" t="s">
        <v>761</v>
      </c>
      <c r="O320" t="s">
        <v>899</v>
      </c>
      <c r="P320" t="s">
        <v>1243</v>
      </c>
      <c r="Q320" t="s">
        <v>2</v>
      </c>
      <c r="R320" t="s">
        <v>760</v>
      </c>
      <c r="S320" t="s">
        <v>103</v>
      </c>
      <c r="T320" t="s">
        <v>732</v>
      </c>
      <c r="U320" t="s">
        <v>2375</v>
      </c>
      <c r="V320">
        <v>6000000</v>
      </c>
      <c r="W320">
        <v>0</v>
      </c>
      <c r="X320">
        <v>0</v>
      </c>
      <c r="Y320">
        <v>0</v>
      </c>
      <c r="Z320">
        <v>0</v>
      </c>
      <c r="AA320">
        <v>0</v>
      </c>
      <c r="AB320">
        <v>6000000</v>
      </c>
      <c r="AC320" t="s">
        <v>1420</v>
      </c>
      <c r="AD320" t="s">
        <v>1335</v>
      </c>
      <c r="AE320" t="s">
        <v>2376</v>
      </c>
      <c r="AF320" t="s">
        <v>2377</v>
      </c>
      <c r="AG320" t="s">
        <v>5338</v>
      </c>
      <c r="AH320" t="s">
        <v>847</v>
      </c>
      <c r="AI320" t="s">
        <v>754</v>
      </c>
      <c r="AJ320" t="s">
        <v>1</v>
      </c>
      <c r="AK320" t="s">
        <v>848</v>
      </c>
      <c r="AL320" t="s">
        <v>123</v>
      </c>
      <c r="AM320" t="s">
        <v>132</v>
      </c>
      <c r="AN320" t="s">
        <v>133</v>
      </c>
    </row>
    <row r="321" spans="1:40" x14ac:dyDescent="0.3">
      <c r="A321" t="s">
        <v>728</v>
      </c>
      <c r="B321" t="s">
        <v>1457</v>
      </c>
      <c r="C321" t="s">
        <v>729</v>
      </c>
      <c r="D321" t="s">
        <v>1458</v>
      </c>
      <c r="E321" t="s">
        <v>841</v>
      </c>
      <c r="F321" t="s">
        <v>733</v>
      </c>
      <c r="G321" t="s">
        <v>750</v>
      </c>
      <c r="H321" t="s">
        <v>1013</v>
      </c>
      <c r="I321" t="s">
        <v>13</v>
      </c>
      <c r="J321" t="s">
        <v>751</v>
      </c>
      <c r="K321" t="s">
        <v>758</v>
      </c>
      <c r="L321" t="s">
        <v>759</v>
      </c>
      <c r="M321" t="s">
        <v>850</v>
      </c>
      <c r="N321" t="s">
        <v>761</v>
      </c>
      <c r="O321" t="s">
        <v>899</v>
      </c>
      <c r="P321" t="s">
        <v>1243</v>
      </c>
      <c r="Q321" t="s">
        <v>2</v>
      </c>
      <c r="R321" t="s">
        <v>760</v>
      </c>
      <c r="S321" t="s">
        <v>126</v>
      </c>
      <c r="T321" t="s">
        <v>744</v>
      </c>
      <c r="U321" t="s">
        <v>2378</v>
      </c>
      <c r="V321">
        <v>1000000</v>
      </c>
      <c r="W321">
        <v>0</v>
      </c>
      <c r="X321">
        <v>0</v>
      </c>
      <c r="Y321">
        <v>0</v>
      </c>
      <c r="Z321">
        <v>0</v>
      </c>
      <c r="AA321">
        <v>0</v>
      </c>
      <c r="AB321">
        <v>1000000</v>
      </c>
      <c r="AC321" t="s">
        <v>1420</v>
      </c>
      <c r="AD321" t="s">
        <v>1336</v>
      </c>
      <c r="AE321" t="s">
        <v>2379</v>
      </c>
      <c r="AF321" t="s">
        <v>2380</v>
      </c>
      <c r="AG321" t="s">
        <v>5437</v>
      </c>
      <c r="AH321" t="s">
        <v>847</v>
      </c>
      <c r="AI321" t="s">
        <v>754</v>
      </c>
      <c r="AJ321" t="s">
        <v>900</v>
      </c>
      <c r="AK321" t="s">
        <v>848</v>
      </c>
      <c r="AL321" t="s">
        <v>123</v>
      </c>
      <c r="AM321" t="s">
        <v>132</v>
      </c>
      <c r="AN321" t="s">
        <v>133</v>
      </c>
    </row>
    <row r="322" spans="1:40" x14ac:dyDescent="0.3">
      <c r="A322" t="s">
        <v>728</v>
      </c>
      <c r="B322" t="s">
        <v>1457</v>
      </c>
      <c r="C322" t="s">
        <v>729</v>
      </c>
      <c r="D322" t="s">
        <v>1458</v>
      </c>
      <c r="E322" t="s">
        <v>841</v>
      </c>
      <c r="F322" t="s">
        <v>733</v>
      </c>
      <c r="G322" t="s">
        <v>750</v>
      </c>
      <c r="H322" t="s">
        <v>1013</v>
      </c>
      <c r="I322" t="s">
        <v>13</v>
      </c>
      <c r="J322" t="s">
        <v>751</v>
      </c>
      <c r="K322" t="s">
        <v>758</v>
      </c>
      <c r="L322" t="s">
        <v>759</v>
      </c>
      <c r="M322" t="s">
        <v>850</v>
      </c>
      <c r="N322" t="s">
        <v>761</v>
      </c>
      <c r="O322" t="s">
        <v>899</v>
      </c>
      <c r="P322" t="s">
        <v>1243</v>
      </c>
      <c r="Q322" t="s">
        <v>2</v>
      </c>
      <c r="R322" t="s">
        <v>760</v>
      </c>
      <c r="S322" t="s">
        <v>126</v>
      </c>
      <c r="T322" t="s">
        <v>744</v>
      </c>
      <c r="U322" t="s">
        <v>2381</v>
      </c>
      <c r="V322">
        <v>8000000</v>
      </c>
      <c r="W322">
        <v>0</v>
      </c>
      <c r="X322">
        <v>0</v>
      </c>
      <c r="Y322">
        <v>0</v>
      </c>
      <c r="Z322">
        <v>0</v>
      </c>
      <c r="AA322">
        <v>0</v>
      </c>
      <c r="AB322">
        <v>8000000</v>
      </c>
      <c r="AC322" t="s">
        <v>1420</v>
      </c>
      <c r="AD322" t="s">
        <v>1336</v>
      </c>
      <c r="AE322" t="s">
        <v>2382</v>
      </c>
      <c r="AF322" t="s">
        <v>2383</v>
      </c>
      <c r="AG322" t="s">
        <v>5438</v>
      </c>
      <c r="AH322" t="s">
        <v>847</v>
      </c>
      <c r="AI322" t="s">
        <v>754</v>
      </c>
      <c r="AJ322" t="s">
        <v>900</v>
      </c>
      <c r="AK322" t="s">
        <v>848</v>
      </c>
      <c r="AL322" t="s">
        <v>123</v>
      </c>
      <c r="AM322" t="s">
        <v>132</v>
      </c>
      <c r="AN322" t="s">
        <v>133</v>
      </c>
    </row>
    <row r="323" spans="1:40" x14ac:dyDescent="0.3">
      <c r="A323" t="s">
        <v>728</v>
      </c>
      <c r="B323" t="s">
        <v>1457</v>
      </c>
      <c r="C323" t="s">
        <v>729</v>
      </c>
      <c r="D323" t="s">
        <v>1458</v>
      </c>
      <c r="E323" t="s">
        <v>841</v>
      </c>
      <c r="F323" t="s">
        <v>733</v>
      </c>
      <c r="G323" t="s">
        <v>750</v>
      </c>
      <c r="H323" t="s">
        <v>1013</v>
      </c>
      <c r="I323" t="s">
        <v>13</v>
      </c>
      <c r="J323" t="s">
        <v>751</v>
      </c>
      <c r="K323" t="s">
        <v>758</v>
      </c>
      <c r="L323" t="s">
        <v>759</v>
      </c>
      <c r="M323" t="s">
        <v>850</v>
      </c>
      <c r="N323" t="s">
        <v>761</v>
      </c>
      <c r="O323" t="s">
        <v>899</v>
      </c>
      <c r="P323" t="s">
        <v>1243</v>
      </c>
      <c r="Q323" t="s">
        <v>2</v>
      </c>
      <c r="R323" t="s">
        <v>760</v>
      </c>
      <c r="S323" t="s">
        <v>113</v>
      </c>
      <c r="T323" t="s">
        <v>734</v>
      </c>
      <c r="U323" t="s">
        <v>2384</v>
      </c>
      <c r="V323">
        <v>8000000</v>
      </c>
      <c r="W323">
        <v>0</v>
      </c>
      <c r="X323">
        <v>0</v>
      </c>
      <c r="Y323">
        <v>0</v>
      </c>
      <c r="Z323">
        <v>0</v>
      </c>
      <c r="AA323">
        <v>0</v>
      </c>
      <c r="AB323">
        <v>8000000</v>
      </c>
      <c r="AC323" t="s">
        <v>1420</v>
      </c>
      <c r="AD323" t="s">
        <v>1337</v>
      </c>
      <c r="AE323" t="s">
        <v>2385</v>
      </c>
      <c r="AF323" t="s">
        <v>2386</v>
      </c>
      <c r="AG323" t="s">
        <v>5339</v>
      </c>
      <c r="AH323" t="s">
        <v>847</v>
      </c>
      <c r="AI323" t="s">
        <v>754</v>
      </c>
      <c r="AJ323" t="s">
        <v>891</v>
      </c>
      <c r="AK323" t="s">
        <v>848</v>
      </c>
      <c r="AL323" t="s">
        <v>123</v>
      </c>
      <c r="AM323" t="s">
        <v>132</v>
      </c>
      <c r="AN323" t="s">
        <v>133</v>
      </c>
    </row>
    <row r="324" spans="1:40" x14ac:dyDescent="0.3">
      <c r="A324" t="s">
        <v>728</v>
      </c>
      <c r="B324" t="s">
        <v>1457</v>
      </c>
      <c r="C324" t="s">
        <v>729</v>
      </c>
      <c r="D324" t="s">
        <v>1458</v>
      </c>
      <c r="E324" t="s">
        <v>841</v>
      </c>
      <c r="F324" t="s">
        <v>733</v>
      </c>
      <c r="G324" t="s">
        <v>750</v>
      </c>
      <c r="H324" t="s">
        <v>1013</v>
      </c>
      <c r="I324" t="s">
        <v>13</v>
      </c>
      <c r="J324" t="s">
        <v>751</v>
      </c>
      <c r="K324" t="s">
        <v>758</v>
      </c>
      <c r="L324" t="s">
        <v>759</v>
      </c>
      <c r="M324" t="s">
        <v>850</v>
      </c>
      <c r="N324" t="s">
        <v>761</v>
      </c>
      <c r="O324" t="s">
        <v>899</v>
      </c>
      <c r="P324" t="s">
        <v>1243</v>
      </c>
      <c r="Q324" t="s">
        <v>2</v>
      </c>
      <c r="R324" t="s">
        <v>760</v>
      </c>
      <c r="S324" t="s">
        <v>110</v>
      </c>
      <c r="T324" t="s">
        <v>735</v>
      </c>
      <c r="U324" t="s">
        <v>2387</v>
      </c>
      <c r="V324">
        <v>197780000</v>
      </c>
      <c r="W324">
        <v>0</v>
      </c>
      <c r="X324">
        <v>0</v>
      </c>
      <c r="Y324">
        <v>0</v>
      </c>
      <c r="Z324">
        <v>0</v>
      </c>
      <c r="AA324">
        <v>0</v>
      </c>
      <c r="AB324">
        <v>197780000</v>
      </c>
      <c r="AC324" t="s">
        <v>1420</v>
      </c>
      <c r="AD324" t="s">
        <v>1338</v>
      </c>
      <c r="AE324" t="s">
        <v>2388</v>
      </c>
      <c r="AF324" t="s">
        <v>2389</v>
      </c>
      <c r="AG324" t="s">
        <v>5439</v>
      </c>
      <c r="AH324" t="s">
        <v>847</v>
      </c>
      <c r="AI324" t="s">
        <v>754</v>
      </c>
      <c r="AJ324" t="s">
        <v>893</v>
      </c>
      <c r="AK324" t="s">
        <v>848</v>
      </c>
      <c r="AL324" t="s">
        <v>123</v>
      </c>
      <c r="AM324" t="s">
        <v>132</v>
      </c>
      <c r="AN324" t="s">
        <v>133</v>
      </c>
    </row>
    <row r="325" spans="1:40" x14ac:dyDescent="0.3">
      <c r="A325" t="s">
        <v>728</v>
      </c>
      <c r="B325" t="s">
        <v>1457</v>
      </c>
      <c r="C325" t="s">
        <v>729</v>
      </c>
      <c r="D325" t="s">
        <v>1458</v>
      </c>
      <c r="E325" t="s">
        <v>841</v>
      </c>
      <c r="F325" t="s">
        <v>733</v>
      </c>
      <c r="G325" t="s">
        <v>750</v>
      </c>
      <c r="H325" t="s">
        <v>1013</v>
      </c>
      <c r="I325" t="s">
        <v>13</v>
      </c>
      <c r="J325" t="s">
        <v>751</v>
      </c>
      <c r="K325" t="s">
        <v>758</v>
      </c>
      <c r="L325" t="s">
        <v>759</v>
      </c>
      <c r="M325" t="s">
        <v>852</v>
      </c>
      <c r="N325" t="s">
        <v>853</v>
      </c>
      <c r="O325" t="s">
        <v>177</v>
      </c>
      <c r="P325" t="s">
        <v>854</v>
      </c>
      <c r="Q325" t="s">
        <v>2</v>
      </c>
      <c r="R325" t="s">
        <v>855</v>
      </c>
      <c r="S325" t="s">
        <v>103</v>
      </c>
      <c r="T325" t="s">
        <v>732</v>
      </c>
      <c r="U325" t="s">
        <v>2390</v>
      </c>
      <c r="V325">
        <v>10000000</v>
      </c>
      <c r="W325">
        <v>0</v>
      </c>
      <c r="X325">
        <v>0</v>
      </c>
      <c r="Y325">
        <v>0</v>
      </c>
      <c r="Z325">
        <v>0</v>
      </c>
      <c r="AA325">
        <v>0</v>
      </c>
      <c r="AB325">
        <v>10000000</v>
      </c>
      <c r="AC325" t="s">
        <v>250</v>
      </c>
      <c r="AD325" t="s">
        <v>251</v>
      </c>
      <c r="AE325" t="s">
        <v>2391</v>
      </c>
      <c r="AF325" t="s">
        <v>2392</v>
      </c>
      <c r="AG325" t="s">
        <v>5440</v>
      </c>
      <c r="AH325" t="s">
        <v>847</v>
      </c>
      <c r="AI325" t="s">
        <v>754</v>
      </c>
      <c r="AJ325" t="s">
        <v>1</v>
      </c>
      <c r="AK325" t="s">
        <v>848</v>
      </c>
      <c r="AL325" t="s">
        <v>846</v>
      </c>
    </row>
    <row r="326" spans="1:40" x14ac:dyDescent="0.3">
      <c r="A326" t="s">
        <v>728</v>
      </c>
      <c r="B326" t="s">
        <v>1457</v>
      </c>
      <c r="C326" t="s">
        <v>729</v>
      </c>
      <c r="D326" t="s">
        <v>1458</v>
      </c>
      <c r="E326" t="s">
        <v>841</v>
      </c>
      <c r="F326" t="s">
        <v>733</v>
      </c>
      <c r="G326" t="s">
        <v>750</v>
      </c>
      <c r="H326" t="s">
        <v>1013</v>
      </c>
      <c r="I326" t="s">
        <v>13</v>
      </c>
      <c r="J326" t="s">
        <v>751</v>
      </c>
      <c r="K326" t="s">
        <v>758</v>
      </c>
      <c r="L326" t="s">
        <v>759</v>
      </c>
      <c r="M326" t="s">
        <v>852</v>
      </c>
      <c r="N326" t="s">
        <v>853</v>
      </c>
      <c r="O326" t="s">
        <v>177</v>
      </c>
      <c r="P326" t="s">
        <v>854</v>
      </c>
      <c r="Q326" t="s">
        <v>2</v>
      </c>
      <c r="R326" t="s">
        <v>855</v>
      </c>
      <c r="S326" t="s">
        <v>112</v>
      </c>
      <c r="T326" t="s">
        <v>766</v>
      </c>
      <c r="U326" t="s">
        <v>2393</v>
      </c>
      <c r="V326">
        <v>3600000</v>
      </c>
      <c r="W326">
        <v>0</v>
      </c>
      <c r="X326">
        <v>0</v>
      </c>
      <c r="Y326">
        <v>0</v>
      </c>
      <c r="Z326">
        <v>0</v>
      </c>
      <c r="AA326">
        <v>0</v>
      </c>
      <c r="AB326">
        <v>3600000</v>
      </c>
      <c r="AC326" t="s">
        <v>250</v>
      </c>
      <c r="AD326" t="s">
        <v>252</v>
      </c>
      <c r="AE326" t="s">
        <v>2394</v>
      </c>
      <c r="AF326" t="s">
        <v>2395</v>
      </c>
      <c r="AG326" t="s">
        <v>5441</v>
      </c>
      <c r="AH326" t="s">
        <v>847</v>
      </c>
      <c r="AI326" t="s">
        <v>754</v>
      </c>
      <c r="AJ326" t="s">
        <v>900</v>
      </c>
      <c r="AK326" t="s">
        <v>907</v>
      </c>
      <c r="AL326" t="s">
        <v>846</v>
      </c>
    </row>
    <row r="327" spans="1:40" x14ac:dyDescent="0.3">
      <c r="A327" t="s">
        <v>728</v>
      </c>
      <c r="B327" t="s">
        <v>1457</v>
      </c>
      <c r="C327" t="s">
        <v>729</v>
      </c>
      <c r="D327" t="s">
        <v>1458</v>
      </c>
      <c r="E327" t="s">
        <v>841</v>
      </c>
      <c r="F327" t="s">
        <v>733</v>
      </c>
      <c r="G327" t="s">
        <v>750</v>
      </c>
      <c r="H327" t="s">
        <v>1013</v>
      </c>
      <c r="I327" t="s">
        <v>13</v>
      </c>
      <c r="J327" t="s">
        <v>751</v>
      </c>
      <c r="K327" t="s">
        <v>758</v>
      </c>
      <c r="L327" t="s">
        <v>759</v>
      </c>
      <c r="M327" t="s">
        <v>852</v>
      </c>
      <c r="N327" t="s">
        <v>853</v>
      </c>
      <c r="O327" t="s">
        <v>177</v>
      </c>
      <c r="P327" t="s">
        <v>854</v>
      </c>
      <c r="Q327" t="s">
        <v>2</v>
      </c>
      <c r="R327" t="s">
        <v>855</v>
      </c>
      <c r="S327" t="s">
        <v>130</v>
      </c>
      <c r="T327" t="s">
        <v>748</v>
      </c>
      <c r="U327" t="s">
        <v>2396</v>
      </c>
      <c r="V327">
        <v>10000000</v>
      </c>
      <c r="W327">
        <v>0</v>
      </c>
      <c r="X327">
        <v>0</v>
      </c>
      <c r="Y327">
        <v>0</v>
      </c>
      <c r="Z327">
        <v>0</v>
      </c>
      <c r="AA327">
        <v>0</v>
      </c>
      <c r="AB327">
        <v>10000000</v>
      </c>
      <c r="AC327" t="s">
        <v>250</v>
      </c>
      <c r="AD327" t="s">
        <v>253</v>
      </c>
      <c r="AE327" t="s">
        <v>2397</v>
      </c>
      <c r="AF327" t="s">
        <v>2398</v>
      </c>
      <c r="AG327" t="s">
        <v>5257</v>
      </c>
      <c r="AH327" t="s">
        <v>847</v>
      </c>
      <c r="AI327" t="s">
        <v>754</v>
      </c>
      <c r="AJ327" t="s">
        <v>901</v>
      </c>
      <c r="AK327" t="s">
        <v>848</v>
      </c>
      <c r="AL327" t="s">
        <v>846</v>
      </c>
    </row>
    <row r="328" spans="1:40" x14ac:dyDescent="0.3">
      <c r="A328" t="s">
        <v>728</v>
      </c>
      <c r="B328" t="s">
        <v>1457</v>
      </c>
      <c r="C328" t="s">
        <v>729</v>
      </c>
      <c r="D328" t="s">
        <v>1458</v>
      </c>
      <c r="E328" t="s">
        <v>841</v>
      </c>
      <c r="F328" t="s">
        <v>733</v>
      </c>
      <c r="G328" t="s">
        <v>750</v>
      </c>
      <c r="H328" t="s">
        <v>1013</v>
      </c>
      <c r="I328" t="s">
        <v>13</v>
      </c>
      <c r="J328" t="s">
        <v>751</v>
      </c>
      <c r="K328" t="s">
        <v>758</v>
      </c>
      <c r="L328" t="s">
        <v>759</v>
      </c>
      <c r="M328" t="s">
        <v>852</v>
      </c>
      <c r="N328" t="s">
        <v>853</v>
      </c>
      <c r="O328" t="s">
        <v>177</v>
      </c>
      <c r="P328" t="s">
        <v>854</v>
      </c>
      <c r="Q328" t="s">
        <v>2</v>
      </c>
      <c r="R328" t="s">
        <v>855</v>
      </c>
      <c r="S328" t="s">
        <v>130</v>
      </c>
      <c r="T328" t="s">
        <v>748</v>
      </c>
      <c r="U328" t="s">
        <v>2399</v>
      </c>
      <c r="V328">
        <v>10000000</v>
      </c>
      <c r="W328">
        <v>0</v>
      </c>
      <c r="X328">
        <v>0</v>
      </c>
      <c r="Y328">
        <v>0</v>
      </c>
      <c r="Z328">
        <v>0</v>
      </c>
      <c r="AA328">
        <v>0</v>
      </c>
      <c r="AB328">
        <v>10000000</v>
      </c>
      <c r="AC328" t="s">
        <v>250</v>
      </c>
      <c r="AD328" t="s">
        <v>253</v>
      </c>
      <c r="AE328" t="s">
        <v>2400</v>
      </c>
      <c r="AF328" t="s">
        <v>2401</v>
      </c>
      <c r="AG328" t="s">
        <v>5258</v>
      </c>
      <c r="AH328" t="s">
        <v>847</v>
      </c>
      <c r="AI328" t="s">
        <v>754</v>
      </c>
      <c r="AJ328" t="s">
        <v>901</v>
      </c>
      <c r="AK328" t="s">
        <v>848</v>
      </c>
      <c r="AL328" t="s">
        <v>846</v>
      </c>
    </row>
    <row r="329" spans="1:40" x14ac:dyDescent="0.3">
      <c r="A329" t="s">
        <v>728</v>
      </c>
      <c r="B329" t="s">
        <v>1457</v>
      </c>
      <c r="C329" t="s">
        <v>729</v>
      </c>
      <c r="D329" t="s">
        <v>1458</v>
      </c>
      <c r="E329" t="s">
        <v>841</v>
      </c>
      <c r="F329" t="s">
        <v>733</v>
      </c>
      <c r="G329" t="s">
        <v>750</v>
      </c>
      <c r="H329" t="s">
        <v>1013</v>
      </c>
      <c r="I329" t="s">
        <v>13</v>
      </c>
      <c r="J329" t="s">
        <v>751</v>
      </c>
      <c r="K329" t="s">
        <v>758</v>
      </c>
      <c r="L329" t="s">
        <v>759</v>
      </c>
      <c r="M329" t="s">
        <v>852</v>
      </c>
      <c r="N329" t="s">
        <v>853</v>
      </c>
      <c r="O329" t="s">
        <v>177</v>
      </c>
      <c r="P329" t="s">
        <v>854</v>
      </c>
      <c r="Q329" t="s">
        <v>2</v>
      </c>
      <c r="R329" t="s">
        <v>855</v>
      </c>
      <c r="S329" t="s">
        <v>113</v>
      </c>
      <c r="T329" t="s">
        <v>734</v>
      </c>
      <c r="U329" t="s">
        <v>2402</v>
      </c>
      <c r="V329">
        <v>2000000</v>
      </c>
      <c r="W329">
        <v>0</v>
      </c>
      <c r="X329">
        <v>0</v>
      </c>
      <c r="Y329">
        <v>0</v>
      </c>
      <c r="Z329">
        <v>0</v>
      </c>
      <c r="AA329">
        <v>0</v>
      </c>
      <c r="AB329">
        <v>2000000</v>
      </c>
      <c r="AC329" t="s">
        <v>250</v>
      </c>
      <c r="AD329" t="s">
        <v>254</v>
      </c>
      <c r="AE329" t="s">
        <v>2403</v>
      </c>
      <c r="AF329" t="s">
        <v>2404</v>
      </c>
      <c r="AG329" t="s">
        <v>5442</v>
      </c>
      <c r="AH329" t="s">
        <v>847</v>
      </c>
      <c r="AI329" t="s">
        <v>754</v>
      </c>
      <c r="AJ329" t="s">
        <v>891</v>
      </c>
      <c r="AK329" t="s">
        <v>848</v>
      </c>
      <c r="AL329" t="s">
        <v>846</v>
      </c>
    </row>
    <row r="330" spans="1:40" x14ac:dyDescent="0.3">
      <c r="A330" t="s">
        <v>728</v>
      </c>
      <c r="B330" t="s">
        <v>1457</v>
      </c>
      <c r="C330" t="s">
        <v>729</v>
      </c>
      <c r="D330" t="s">
        <v>1458</v>
      </c>
      <c r="E330" t="s">
        <v>841</v>
      </c>
      <c r="F330" t="s">
        <v>733</v>
      </c>
      <c r="G330" t="s">
        <v>750</v>
      </c>
      <c r="H330" t="s">
        <v>1013</v>
      </c>
      <c r="I330" t="s">
        <v>13</v>
      </c>
      <c r="J330" t="s">
        <v>751</v>
      </c>
      <c r="K330" t="s">
        <v>758</v>
      </c>
      <c r="L330" t="s">
        <v>759</v>
      </c>
      <c r="M330" t="s">
        <v>852</v>
      </c>
      <c r="N330" t="s">
        <v>853</v>
      </c>
      <c r="O330" t="s">
        <v>177</v>
      </c>
      <c r="P330" t="s">
        <v>854</v>
      </c>
      <c r="Q330" t="s">
        <v>2</v>
      </c>
      <c r="R330" t="s">
        <v>855</v>
      </c>
      <c r="S330" t="s">
        <v>110</v>
      </c>
      <c r="T330" t="s">
        <v>735</v>
      </c>
      <c r="U330" t="s">
        <v>2405</v>
      </c>
      <c r="V330">
        <v>100325000</v>
      </c>
      <c r="W330">
        <v>0</v>
      </c>
      <c r="X330">
        <v>0</v>
      </c>
      <c r="Y330">
        <v>0</v>
      </c>
      <c r="Z330">
        <v>0</v>
      </c>
      <c r="AA330">
        <v>0</v>
      </c>
      <c r="AB330">
        <v>100325000</v>
      </c>
      <c r="AC330" t="s">
        <v>250</v>
      </c>
      <c r="AD330" t="s">
        <v>255</v>
      </c>
      <c r="AE330" t="s">
        <v>2406</v>
      </c>
      <c r="AF330" t="s">
        <v>2407</v>
      </c>
      <c r="AG330" t="s">
        <v>5443</v>
      </c>
      <c r="AH330" t="s">
        <v>847</v>
      </c>
      <c r="AI330" t="s">
        <v>754</v>
      </c>
      <c r="AJ330" t="s">
        <v>893</v>
      </c>
      <c r="AK330" t="s">
        <v>848</v>
      </c>
      <c r="AL330" t="s">
        <v>846</v>
      </c>
    </row>
    <row r="331" spans="1:40" x14ac:dyDescent="0.3">
      <c r="A331" t="s">
        <v>728</v>
      </c>
      <c r="B331" t="s">
        <v>1457</v>
      </c>
      <c r="C331" t="s">
        <v>729</v>
      </c>
      <c r="D331" t="s">
        <v>1458</v>
      </c>
      <c r="E331" t="s">
        <v>841</v>
      </c>
      <c r="F331" t="s">
        <v>733</v>
      </c>
      <c r="G331" t="s">
        <v>750</v>
      </c>
      <c r="H331" t="s">
        <v>1013</v>
      </c>
      <c r="I331" t="s">
        <v>13</v>
      </c>
      <c r="J331" t="s">
        <v>751</v>
      </c>
      <c r="K331" t="s">
        <v>758</v>
      </c>
      <c r="L331" t="s">
        <v>759</v>
      </c>
      <c r="M331" t="s">
        <v>852</v>
      </c>
      <c r="N331" t="s">
        <v>853</v>
      </c>
      <c r="O331" t="s">
        <v>177</v>
      </c>
      <c r="P331" t="s">
        <v>854</v>
      </c>
      <c r="Q331" t="s">
        <v>2</v>
      </c>
      <c r="R331" t="s">
        <v>855</v>
      </c>
      <c r="S331" t="s">
        <v>106</v>
      </c>
      <c r="T331" t="s">
        <v>906</v>
      </c>
      <c r="U331" t="s">
        <v>2408</v>
      </c>
      <c r="V331">
        <v>3150000</v>
      </c>
      <c r="W331">
        <v>0</v>
      </c>
      <c r="X331">
        <v>0</v>
      </c>
      <c r="Y331">
        <v>0</v>
      </c>
      <c r="Z331">
        <v>0</v>
      </c>
      <c r="AA331">
        <v>0</v>
      </c>
      <c r="AB331">
        <v>3150000</v>
      </c>
      <c r="AC331" t="s">
        <v>250</v>
      </c>
      <c r="AD331" t="s">
        <v>256</v>
      </c>
      <c r="AE331" t="s">
        <v>2409</v>
      </c>
      <c r="AF331" t="s">
        <v>2410</v>
      </c>
      <c r="AG331" t="s">
        <v>5444</v>
      </c>
      <c r="AH331" t="s">
        <v>847</v>
      </c>
      <c r="AI331" t="s">
        <v>754</v>
      </c>
      <c r="AJ331" t="s">
        <v>893</v>
      </c>
      <c r="AK331" t="s">
        <v>848</v>
      </c>
      <c r="AL331" t="s">
        <v>846</v>
      </c>
    </row>
    <row r="332" spans="1:40" x14ac:dyDescent="0.3">
      <c r="A332" t="s">
        <v>728</v>
      </c>
      <c r="B332" t="s">
        <v>1457</v>
      </c>
      <c r="C332" t="s">
        <v>729</v>
      </c>
      <c r="D332" t="s">
        <v>1458</v>
      </c>
      <c r="E332" t="s">
        <v>841</v>
      </c>
      <c r="F332" t="s">
        <v>733</v>
      </c>
      <c r="G332" t="s">
        <v>750</v>
      </c>
      <c r="H332" t="s">
        <v>1013</v>
      </c>
      <c r="I332" t="s">
        <v>13</v>
      </c>
      <c r="J332" t="s">
        <v>751</v>
      </c>
      <c r="K332" t="s">
        <v>758</v>
      </c>
      <c r="L332" t="s">
        <v>759</v>
      </c>
      <c r="M332" t="s">
        <v>852</v>
      </c>
      <c r="N332" t="s">
        <v>853</v>
      </c>
      <c r="O332" t="s">
        <v>177</v>
      </c>
      <c r="P332" t="s">
        <v>854</v>
      </c>
      <c r="Q332" t="s">
        <v>2</v>
      </c>
      <c r="R332" t="s">
        <v>855</v>
      </c>
      <c r="S332" t="s">
        <v>106</v>
      </c>
      <c r="T332" t="s">
        <v>906</v>
      </c>
      <c r="U332" t="s">
        <v>2411</v>
      </c>
      <c r="V332">
        <v>2250000</v>
      </c>
      <c r="W332">
        <v>0</v>
      </c>
      <c r="X332">
        <v>0</v>
      </c>
      <c r="Y332">
        <v>0</v>
      </c>
      <c r="Z332">
        <v>0</v>
      </c>
      <c r="AA332">
        <v>0</v>
      </c>
      <c r="AB332">
        <v>2250000</v>
      </c>
      <c r="AC332" t="s">
        <v>250</v>
      </c>
      <c r="AD332" t="s">
        <v>256</v>
      </c>
      <c r="AE332" t="s">
        <v>2412</v>
      </c>
      <c r="AF332" t="s">
        <v>2413</v>
      </c>
      <c r="AG332" t="s">
        <v>5445</v>
      </c>
      <c r="AH332" t="s">
        <v>847</v>
      </c>
      <c r="AI332" t="s">
        <v>754</v>
      </c>
      <c r="AJ332" t="s">
        <v>893</v>
      </c>
      <c r="AK332" t="s">
        <v>848</v>
      </c>
      <c r="AL332" t="s">
        <v>846</v>
      </c>
    </row>
    <row r="333" spans="1:40" x14ac:dyDescent="0.3">
      <c r="A333" t="s">
        <v>728</v>
      </c>
      <c r="B333" t="s">
        <v>1457</v>
      </c>
      <c r="C333" t="s">
        <v>729</v>
      </c>
      <c r="D333" t="s">
        <v>1458</v>
      </c>
      <c r="E333" t="s">
        <v>841</v>
      </c>
      <c r="F333" t="s">
        <v>733</v>
      </c>
      <c r="G333" t="s">
        <v>750</v>
      </c>
      <c r="H333" t="s">
        <v>1013</v>
      </c>
      <c r="I333" t="s">
        <v>13</v>
      </c>
      <c r="J333" t="s">
        <v>751</v>
      </c>
      <c r="K333" t="s">
        <v>758</v>
      </c>
      <c r="L333" t="s">
        <v>759</v>
      </c>
      <c r="M333" t="s">
        <v>852</v>
      </c>
      <c r="N333" t="s">
        <v>853</v>
      </c>
      <c r="O333" t="s">
        <v>177</v>
      </c>
      <c r="P333" t="s">
        <v>854</v>
      </c>
      <c r="Q333" t="s">
        <v>108</v>
      </c>
      <c r="R333" t="s">
        <v>856</v>
      </c>
      <c r="S333" t="s">
        <v>103</v>
      </c>
      <c r="T333" t="s">
        <v>732</v>
      </c>
      <c r="U333" t="s">
        <v>2414</v>
      </c>
      <c r="V333">
        <v>11000000</v>
      </c>
      <c r="W333">
        <v>0</v>
      </c>
      <c r="X333">
        <v>0</v>
      </c>
      <c r="Y333">
        <v>0</v>
      </c>
      <c r="Z333">
        <v>0</v>
      </c>
      <c r="AA333">
        <v>0</v>
      </c>
      <c r="AB333">
        <v>11000000</v>
      </c>
      <c r="AC333" t="s">
        <v>257</v>
      </c>
      <c r="AD333" t="s">
        <v>258</v>
      </c>
      <c r="AE333" t="s">
        <v>2415</v>
      </c>
      <c r="AF333" t="s">
        <v>2416</v>
      </c>
      <c r="AG333" t="s">
        <v>5446</v>
      </c>
      <c r="AH333" t="s">
        <v>847</v>
      </c>
      <c r="AI333" t="s">
        <v>754</v>
      </c>
      <c r="AJ333" t="s">
        <v>1</v>
      </c>
      <c r="AK333" t="s">
        <v>848</v>
      </c>
      <c r="AL333" t="s">
        <v>846</v>
      </c>
    </row>
    <row r="334" spans="1:40" x14ac:dyDescent="0.3">
      <c r="A334" t="s">
        <v>728</v>
      </c>
      <c r="B334" t="s">
        <v>1457</v>
      </c>
      <c r="C334" t="s">
        <v>729</v>
      </c>
      <c r="D334" t="s">
        <v>1458</v>
      </c>
      <c r="E334" t="s">
        <v>841</v>
      </c>
      <c r="F334" t="s">
        <v>733</v>
      </c>
      <c r="G334" t="s">
        <v>750</v>
      </c>
      <c r="H334" t="s">
        <v>1013</v>
      </c>
      <c r="I334" t="s">
        <v>13</v>
      </c>
      <c r="J334" t="s">
        <v>751</v>
      </c>
      <c r="K334" t="s">
        <v>758</v>
      </c>
      <c r="L334" t="s">
        <v>759</v>
      </c>
      <c r="M334" t="s">
        <v>852</v>
      </c>
      <c r="N334" t="s">
        <v>853</v>
      </c>
      <c r="O334" t="s">
        <v>177</v>
      </c>
      <c r="P334" t="s">
        <v>854</v>
      </c>
      <c r="Q334" t="s">
        <v>108</v>
      </c>
      <c r="R334" t="s">
        <v>856</v>
      </c>
      <c r="S334" t="s">
        <v>130</v>
      </c>
      <c r="T334" t="s">
        <v>748</v>
      </c>
      <c r="U334" t="s">
        <v>2417</v>
      </c>
      <c r="V334">
        <v>11000000</v>
      </c>
      <c r="W334">
        <v>0</v>
      </c>
      <c r="X334">
        <v>0</v>
      </c>
      <c r="Y334">
        <v>0</v>
      </c>
      <c r="Z334">
        <v>0</v>
      </c>
      <c r="AA334">
        <v>0</v>
      </c>
      <c r="AB334">
        <v>11000000</v>
      </c>
      <c r="AC334" t="s">
        <v>257</v>
      </c>
      <c r="AD334" t="s">
        <v>259</v>
      </c>
      <c r="AE334" t="s">
        <v>2418</v>
      </c>
      <c r="AF334" t="s">
        <v>2419</v>
      </c>
      <c r="AG334" t="s">
        <v>5257</v>
      </c>
      <c r="AH334" t="s">
        <v>847</v>
      </c>
      <c r="AI334" t="s">
        <v>754</v>
      </c>
      <c r="AJ334" t="s">
        <v>901</v>
      </c>
      <c r="AK334" t="s">
        <v>848</v>
      </c>
      <c r="AL334" t="s">
        <v>846</v>
      </c>
    </row>
    <row r="335" spans="1:40" x14ac:dyDescent="0.3">
      <c r="A335" t="s">
        <v>728</v>
      </c>
      <c r="B335" t="s">
        <v>1457</v>
      </c>
      <c r="C335" t="s">
        <v>729</v>
      </c>
      <c r="D335" t="s">
        <v>1458</v>
      </c>
      <c r="E335" t="s">
        <v>841</v>
      </c>
      <c r="F335" t="s">
        <v>733</v>
      </c>
      <c r="G335" t="s">
        <v>750</v>
      </c>
      <c r="H335" t="s">
        <v>1013</v>
      </c>
      <c r="I335" t="s">
        <v>13</v>
      </c>
      <c r="J335" t="s">
        <v>751</v>
      </c>
      <c r="K335" t="s">
        <v>758</v>
      </c>
      <c r="L335" t="s">
        <v>759</v>
      </c>
      <c r="M335" t="s">
        <v>852</v>
      </c>
      <c r="N335" t="s">
        <v>853</v>
      </c>
      <c r="O335" t="s">
        <v>177</v>
      </c>
      <c r="P335" t="s">
        <v>854</v>
      </c>
      <c r="Q335" t="s">
        <v>108</v>
      </c>
      <c r="R335" t="s">
        <v>856</v>
      </c>
      <c r="S335" t="s">
        <v>130</v>
      </c>
      <c r="T335" t="s">
        <v>748</v>
      </c>
      <c r="U335" t="s">
        <v>2420</v>
      </c>
      <c r="V335">
        <v>11000000</v>
      </c>
      <c r="W335">
        <v>0</v>
      </c>
      <c r="X335">
        <v>0</v>
      </c>
      <c r="Y335">
        <v>0</v>
      </c>
      <c r="Z335">
        <v>0</v>
      </c>
      <c r="AA335">
        <v>0</v>
      </c>
      <c r="AB335">
        <v>11000000</v>
      </c>
      <c r="AC335" t="s">
        <v>257</v>
      </c>
      <c r="AD335" t="s">
        <v>259</v>
      </c>
      <c r="AE335" t="s">
        <v>2421</v>
      </c>
      <c r="AF335" t="s">
        <v>2422</v>
      </c>
      <c r="AG335" t="s">
        <v>5258</v>
      </c>
      <c r="AH335" t="s">
        <v>847</v>
      </c>
      <c r="AI335" t="s">
        <v>754</v>
      </c>
      <c r="AJ335" t="s">
        <v>901</v>
      </c>
      <c r="AK335" t="s">
        <v>848</v>
      </c>
      <c r="AL335" t="s">
        <v>846</v>
      </c>
    </row>
    <row r="336" spans="1:40" x14ac:dyDescent="0.3">
      <c r="A336" t="s">
        <v>728</v>
      </c>
      <c r="B336" t="s">
        <v>1457</v>
      </c>
      <c r="C336" t="s">
        <v>729</v>
      </c>
      <c r="D336" t="s">
        <v>1458</v>
      </c>
      <c r="E336" t="s">
        <v>841</v>
      </c>
      <c r="F336" t="s">
        <v>733</v>
      </c>
      <c r="G336" t="s">
        <v>750</v>
      </c>
      <c r="H336" t="s">
        <v>1013</v>
      </c>
      <c r="I336" t="s">
        <v>13</v>
      </c>
      <c r="J336" t="s">
        <v>751</v>
      </c>
      <c r="K336" t="s">
        <v>758</v>
      </c>
      <c r="L336" t="s">
        <v>759</v>
      </c>
      <c r="M336" t="s">
        <v>852</v>
      </c>
      <c r="N336" t="s">
        <v>853</v>
      </c>
      <c r="O336" t="s">
        <v>177</v>
      </c>
      <c r="P336" t="s">
        <v>854</v>
      </c>
      <c r="Q336" t="s">
        <v>108</v>
      </c>
      <c r="R336" t="s">
        <v>856</v>
      </c>
      <c r="S336" t="s">
        <v>113</v>
      </c>
      <c r="T336" t="s">
        <v>734</v>
      </c>
      <c r="U336" t="s">
        <v>2423</v>
      </c>
      <c r="V336">
        <v>2000000</v>
      </c>
      <c r="W336">
        <v>0</v>
      </c>
      <c r="X336">
        <v>0</v>
      </c>
      <c r="Y336">
        <v>0</v>
      </c>
      <c r="Z336">
        <v>0</v>
      </c>
      <c r="AA336">
        <v>0</v>
      </c>
      <c r="AB336">
        <v>2000000</v>
      </c>
      <c r="AC336" t="s">
        <v>257</v>
      </c>
      <c r="AD336" t="s">
        <v>260</v>
      </c>
      <c r="AE336" t="s">
        <v>2424</v>
      </c>
      <c r="AF336" t="s">
        <v>2425</v>
      </c>
      <c r="AG336" t="s">
        <v>5372</v>
      </c>
      <c r="AH336" t="s">
        <v>847</v>
      </c>
      <c r="AI336" t="s">
        <v>754</v>
      </c>
      <c r="AJ336" t="s">
        <v>891</v>
      </c>
      <c r="AK336" t="s">
        <v>848</v>
      </c>
      <c r="AL336" t="s">
        <v>846</v>
      </c>
    </row>
    <row r="337" spans="1:38" x14ac:dyDescent="0.3">
      <c r="A337" t="s">
        <v>728</v>
      </c>
      <c r="B337" t="s">
        <v>1457</v>
      </c>
      <c r="C337" t="s">
        <v>729</v>
      </c>
      <c r="D337" t="s">
        <v>1458</v>
      </c>
      <c r="E337" t="s">
        <v>841</v>
      </c>
      <c r="F337" t="s">
        <v>733</v>
      </c>
      <c r="G337" t="s">
        <v>750</v>
      </c>
      <c r="H337" t="s">
        <v>1013</v>
      </c>
      <c r="I337" t="s">
        <v>13</v>
      </c>
      <c r="J337" t="s">
        <v>751</v>
      </c>
      <c r="K337" t="s">
        <v>758</v>
      </c>
      <c r="L337" t="s">
        <v>759</v>
      </c>
      <c r="M337" t="s">
        <v>852</v>
      </c>
      <c r="N337" t="s">
        <v>853</v>
      </c>
      <c r="O337" t="s">
        <v>177</v>
      </c>
      <c r="P337" t="s">
        <v>854</v>
      </c>
      <c r="Q337" t="s">
        <v>108</v>
      </c>
      <c r="R337" t="s">
        <v>856</v>
      </c>
      <c r="S337" t="s">
        <v>113</v>
      </c>
      <c r="T337" t="s">
        <v>734</v>
      </c>
      <c r="U337" t="s">
        <v>2426</v>
      </c>
      <c r="V337">
        <v>1800000</v>
      </c>
      <c r="W337">
        <v>0</v>
      </c>
      <c r="X337">
        <v>0</v>
      </c>
      <c r="Y337">
        <v>0</v>
      </c>
      <c r="Z337">
        <v>0</v>
      </c>
      <c r="AA337">
        <v>0</v>
      </c>
      <c r="AB337">
        <v>1800000</v>
      </c>
      <c r="AC337" t="s">
        <v>257</v>
      </c>
      <c r="AD337" t="s">
        <v>260</v>
      </c>
      <c r="AE337" t="s">
        <v>2427</v>
      </c>
      <c r="AF337" t="s">
        <v>2428</v>
      </c>
      <c r="AG337" t="s">
        <v>5447</v>
      </c>
      <c r="AH337" t="s">
        <v>847</v>
      </c>
      <c r="AI337" t="s">
        <v>754</v>
      </c>
      <c r="AJ337" t="s">
        <v>891</v>
      </c>
      <c r="AK337" t="s">
        <v>848</v>
      </c>
      <c r="AL337" t="s">
        <v>846</v>
      </c>
    </row>
    <row r="338" spans="1:38" x14ac:dyDescent="0.3">
      <c r="A338" t="s">
        <v>728</v>
      </c>
      <c r="B338" t="s">
        <v>1457</v>
      </c>
      <c r="C338" t="s">
        <v>729</v>
      </c>
      <c r="D338" t="s">
        <v>1458</v>
      </c>
      <c r="E338" t="s">
        <v>841</v>
      </c>
      <c r="F338" t="s">
        <v>733</v>
      </c>
      <c r="G338" t="s">
        <v>750</v>
      </c>
      <c r="H338" t="s">
        <v>1013</v>
      </c>
      <c r="I338" t="s">
        <v>13</v>
      </c>
      <c r="J338" t="s">
        <v>751</v>
      </c>
      <c r="K338" t="s">
        <v>758</v>
      </c>
      <c r="L338" t="s">
        <v>759</v>
      </c>
      <c r="M338" t="s">
        <v>852</v>
      </c>
      <c r="N338" t="s">
        <v>853</v>
      </c>
      <c r="O338" t="s">
        <v>177</v>
      </c>
      <c r="P338" t="s">
        <v>854</v>
      </c>
      <c r="Q338" t="s">
        <v>108</v>
      </c>
      <c r="R338" t="s">
        <v>856</v>
      </c>
      <c r="S338" t="s">
        <v>110</v>
      </c>
      <c r="T338" t="s">
        <v>735</v>
      </c>
      <c r="U338" t="s">
        <v>2429</v>
      </c>
      <c r="V338">
        <v>106425000</v>
      </c>
      <c r="W338">
        <v>0</v>
      </c>
      <c r="X338">
        <v>0</v>
      </c>
      <c r="Y338">
        <v>0</v>
      </c>
      <c r="Z338">
        <v>0</v>
      </c>
      <c r="AA338">
        <v>0</v>
      </c>
      <c r="AB338">
        <v>106425000</v>
      </c>
      <c r="AC338" t="s">
        <v>257</v>
      </c>
      <c r="AD338" t="s">
        <v>261</v>
      </c>
      <c r="AE338" t="s">
        <v>2430</v>
      </c>
      <c r="AF338" t="s">
        <v>2431</v>
      </c>
      <c r="AG338" t="s">
        <v>5448</v>
      </c>
      <c r="AH338" t="s">
        <v>847</v>
      </c>
      <c r="AI338" t="s">
        <v>754</v>
      </c>
      <c r="AJ338" t="s">
        <v>893</v>
      </c>
      <c r="AK338" t="s">
        <v>848</v>
      </c>
      <c r="AL338" t="s">
        <v>846</v>
      </c>
    </row>
    <row r="339" spans="1:38" x14ac:dyDescent="0.3">
      <c r="A339" t="s">
        <v>728</v>
      </c>
      <c r="B339" t="s">
        <v>1457</v>
      </c>
      <c r="C339" t="s">
        <v>729</v>
      </c>
      <c r="D339" t="s">
        <v>1458</v>
      </c>
      <c r="E339" t="s">
        <v>841</v>
      </c>
      <c r="F339" t="s">
        <v>733</v>
      </c>
      <c r="G339" t="s">
        <v>750</v>
      </c>
      <c r="H339" t="s">
        <v>1013</v>
      </c>
      <c r="I339" t="s">
        <v>13</v>
      </c>
      <c r="J339" t="s">
        <v>751</v>
      </c>
      <c r="K339" t="s">
        <v>758</v>
      </c>
      <c r="L339" t="s">
        <v>759</v>
      </c>
      <c r="M339" t="s">
        <v>852</v>
      </c>
      <c r="N339" t="s">
        <v>853</v>
      </c>
      <c r="O339" t="s">
        <v>177</v>
      </c>
      <c r="P339" t="s">
        <v>854</v>
      </c>
      <c r="Q339" t="s">
        <v>108</v>
      </c>
      <c r="R339" t="s">
        <v>856</v>
      </c>
      <c r="S339" t="s">
        <v>106</v>
      </c>
      <c r="T339" t="s">
        <v>906</v>
      </c>
      <c r="U339" t="s">
        <v>2432</v>
      </c>
      <c r="V339">
        <v>3150000</v>
      </c>
      <c r="W339">
        <v>0</v>
      </c>
      <c r="X339">
        <v>0</v>
      </c>
      <c r="Y339">
        <v>0</v>
      </c>
      <c r="Z339">
        <v>0</v>
      </c>
      <c r="AA339">
        <v>0</v>
      </c>
      <c r="AB339">
        <v>3150000</v>
      </c>
      <c r="AC339" t="s">
        <v>257</v>
      </c>
      <c r="AD339" t="s">
        <v>262</v>
      </c>
      <c r="AE339" t="s">
        <v>2433</v>
      </c>
      <c r="AF339" t="s">
        <v>2434</v>
      </c>
      <c r="AG339" t="s">
        <v>5444</v>
      </c>
      <c r="AH339" t="s">
        <v>847</v>
      </c>
      <c r="AI339" t="s">
        <v>754</v>
      </c>
      <c r="AJ339" t="s">
        <v>893</v>
      </c>
      <c r="AK339" t="s">
        <v>848</v>
      </c>
      <c r="AL339" t="s">
        <v>846</v>
      </c>
    </row>
    <row r="340" spans="1:38" x14ac:dyDescent="0.3">
      <c r="A340" t="s">
        <v>728</v>
      </c>
      <c r="B340" t="s">
        <v>1457</v>
      </c>
      <c r="C340" t="s">
        <v>729</v>
      </c>
      <c r="D340" t="s">
        <v>1458</v>
      </c>
      <c r="E340" t="s">
        <v>841</v>
      </c>
      <c r="F340" t="s">
        <v>733</v>
      </c>
      <c r="G340" t="s">
        <v>750</v>
      </c>
      <c r="H340" t="s">
        <v>1013</v>
      </c>
      <c r="I340" t="s">
        <v>13</v>
      </c>
      <c r="J340" t="s">
        <v>751</v>
      </c>
      <c r="K340" t="s">
        <v>758</v>
      </c>
      <c r="L340" t="s">
        <v>759</v>
      </c>
      <c r="M340" t="s">
        <v>852</v>
      </c>
      <c r="N340" t="s">
        <v>853</v>
      </c>
      <c r="O340" t="s">
        <v>177</v>
      </c>
      <c r="P340" t="s">
        <v>854</v>
      </c>
      <c r="Q340" t="s">
        <v>108</v>
      </c>
      <c r="R340" t="s">
        <v>856</v>
      </c>
      <c r="S340" t="s">
        <v>106</v>
      </c>
      <c r="T340" t="s">
        <v>906</v>
      </c>
      <c r="U340" t="s">
        <v>2435</v>
      </c>
      <c r="V340">
        <v>2250000</v>
      </c>
      <c r="W340">
        <v>0</v>
      </c>
      <c r="X340">
        <v>0</v>
      </c>
      <c r="Y340">
        <v>0</v>
      </c>
      <c r="Z340">
        <v>0</v>
      </c>
      <c r="AA340">
        <v>0</v>
      </c>
      <c r="AB340">
        <v>2250000</v>
      </c>
      <c r="AC340" t="s">
        <v>257</v>
      </c>
      <c r="AD340" t="s">
        <v>262</v>
      </c>
      <c r="AE340" t="s">
        <v>2436</v>
      </c>
      <c r="AF340" t="s">
        <v>2437</v>
      </c>
      <c r="AG340" t="s">
        <v>5445</v>
      </c>
      <c r="AH340" t="s">
        <v>847</v>
      </c>
      <c r="AI340" t="s">
        <v>754</v>
      </c>
      <c r="AJ340" t="s">
        <v>893</v>
      </c>
      <c r="AK340" t="s">
        <v>848</v>
      </c>
      <c r="AL340" t="s">
        <v>846</v>
      </c>
    </row>
    <row r="341" spans="1:38" x14ac:dyDescent="0.3">
      <c r="A341" t="s">
        <v>728</v>
      </c>
      <c r="B341" t="s">
        <v>1457</v>
      </c>
      <c r="C341" t="s">
        <v>729</v>
      </c>
      <c r="D341" t="s">
        <v>1458</v>
      </c>
      <c r="E341" t="s">
        <v>841</v>
      </c>
      <c r="F341" t="s">
        <v>733</v>
      </c>
      <c r="G341" t="s">
        <v>750</v>
      </c>
      <c r="H341" t="s">
        <v>1013</v>
      </c>
      <c r="I341" t="s">
        <v>13</v>
      </c>
      <c r="J341" t="s">
        <v>751</v>
      </c>
      <c r="K341" t="s">
        <v>758</v>
      </c>
      <c r="L341" t="s">
        <v>759</v>
      </c>
      <c r="M341" t="s">
        <v>852</v>
      </c>
      <c r="N341" t="s">
        <v>853</v>
      </c>
      <c r="O341" t="s">
        <v>240</v>
      </c>
      <c r="P341" t="s">
        <v>857</v>
      </c>
      <c r="Q341" t="s">
        <v>2</v>
      </c>
      <c r="R341" t="s">
        <v>858</v>
      </c>
      <c r="S341" t="s">
        <v>103</v>
      </c>
      <c r="T341" t="s">
        <v>732</v>
      </c>
      <c r="U341" t="s">
        <v>2438</v>
      </c>
      <c r="V341">
        <v>10000000</v>
      </c>
      <c r="W341">
        <v>0</v>
      </c>
      <c r="X341">
        <v>0</v>
      </c>
      <c r="Y341">
        <v>0</v>
      </c>
      <c r="Z341">
        <v>0</v>
      </c>
      <c r="AA341">
        <v>0</v>
      </c>
      <c r="AB341">
        <v>10000000</v>
      </c>
      <c r="AC341" t="s">
        <v>263</v>
      </c>
      <c r="AD341" t="s">
        <v>264</v>
      </c>
      <c r="AE341" t="s">
        <v>2439</v>
      </c>
      <c r="AF341" t="s">
        <v>2440</v>
      </c>
      <c r="AG341" t="s">
        <v>5449</v>
      </c>
      <c r="AH341" t="s">
        <v>847</v>
      </c>
      <c r="AI341" t="s">
        <v>754</v>
      </c>
      <c r="AJ341" t="s">
        <v>1</v>
      </c>
      <c r="AK341" t="s">
        <v>848</v>
      </c>
      <c r="AL341" t="s">
        <v>846</v>
      </c>
    </row>
    <row r="342" spans="1:38" x14ac:dyDescent="0.3">
      <c r="A342" t="s">
        <v>728</v>
      </c>
      <c r="B342" t="s">
        <v>1457</v>
      </c>
      <c r="C342" t="s">
        <v>729</v>
      </c>
      <c r="D342" t="s">
        <v>1458</v>
      </c>
      <c r="E342" t="s">
        <v>841</v>
      </c>
      <c r="F342" t="s">
        <v>733</v>
      </c>
      <c r="G342" t="s">
        <v>750</v>
      </c>
      <c r="H342" t="s">
        <v>1013</v>
      </c>
      <c r="I342" t="s">
        <v>13</v>
      </c>
      <c r="J342" t="s">
        <v>751</v>
      </c>
      <c r="K342" t="s">
        <v>758</v>
      </c>
      <c r="L342" t="s">
        <v>759</v>
      </c>
      <c r="M342" t="s">
        <v>852</v>
      </c>
      <c r="N342" t="s">
        <v>853</v>
      </c>
      <c r="O342" t="s">
        <v>240</v>
      </c>
      <c r="P342" t="s">
        <v>857</v>
      </c>
      <c r="Q342" t="s">
        <v>2</v>
      </c>
      <c r="R342" t="s">
        <v>858</v>
      </c>
      <c r="S342" t="s">
        <v>130</v>
      </c>
      <c r="T342" t="s">
        <v>748</v>
      </c>
      <c r="U342" t="s">
        <v>2441</v>
      </c>
      <c r="V342">
        <v>10000000</v>
      </c>
      <c r="W342">
        <v>0</v>
      </c>
      <c r="X342">
        <v>0</v>
      </c>
      <c r="Y342">
        <v>0</v>
      </c>
      <c r="Z342">
        <v>0</v>
      </c>
      <c r="AA342">
        <v>0</v>
      </c>
      <c r="AB342">
        <v>10000000</v>
      </c>
      <c r="AC342" t="s">
        <v>263</v>
      </c>
      <c r="AD342" t="s">
        <v>265</v>
      </c>
      <c r="AE342" t="s">
        <v>2442</v>
      </c>
      <c r="AF342" t="s">
        <v>2443</v>
      </c>
      <c r="AG342" t="s">
        <v>5257</v>
      </c>
      <c r="AH342" t="s">
        <v>847</v>
      </c>
      <c r="AI342" t="s">
        <v>754</v>
      </c>
      <c r="AJ342" t="s">
        <v>901</v>
      </c>
      <c r="AK342" t="s">
        <v>848</v>
      </c>
      <c r="AL342" t="s">
        <v>846</v>
      </c>
    </row>
    <row r="343" spans="1:38" x14ac:dyDescent="0.3">
      <c r="A343" t="s">
        <v>728</v>
      </c>
      <c r="B343" t="s">
        <v>1457</v>
      </c>
      <c r="C343" t="s">
        <v>729</v>
      </c>
      <c r="D343" t="s">
        <v>1458</v>
      </c>
      <c r="E343" t="s">
        <v>841</v>
      </c>
      <c r="F343" t="s">
        <v>733</v>
      </c>
      <c r="G343" t="s">
        <v>750</v>
      </c>
      <c r="H343" t="s">
        <v>1013</v>
      </c>
      <c r="I343" t="s">
        <v>13</v>
      </c>
      <c r="J343" t="s">
        <v>751</v>
      </c>
      <c r="K343" t="s">
        <v>758</v>
      </c>
      <c r="L343" t="s">
        <v>759</v>
      </c>
      <c r="M343" t="s">
        <v>852</v>
      </c>
      <c r="N343" t="s">
        <v>853</v>
      </c>
      <c r="O343" t="s">
        <v>240</v>
      </c>
      <c r="P343" t="s">
        <v>857</v>
      </c>
      <c r="Q343" t="s">
        <v>2</v>
      </c>
      <c r="R343" t="s">
        <v>858</v>
      </c>
      <c r="S343" t="s">
        <v>130</v>
      </c>
      <c r="T343" t="s">
        <v>748</v>
      </c>
      <c r="U343" t="s">
        <v>2444</v>
      </c>
      <c r="V343">
        <v>10000000</v>
      </c>
      <c r="W343">
        <v>0</v>
      </c>
      <c r="X343">
        <v>0</v>
      </c>
      <c r="Y343">
        <v>0</v>
      </c>
      <c r="Z343">
        <v>0</v>
      </c>
      <c r="AA343">
        <v>0</v>
      </c>
      <c r="AB343">
        <v>10000000</v>
      </c>
      <c r="AC343" t="s">
        <v>263</v>
      </c>
      <c r="AD343" t="s">
        <v>265</v>
      </c>
      <c r="AE343" t="s">
        <v>2445</v>
      </c>
      <c r="AF343" t="s">
        <v>2446</v>
      </c>
      <c r="AG343" t="s">
        <v>5258</v>
      </c>
      <c r="AH343" t="s">
        <v>847</v>
      </c>
      <c r="AI343" t="s">
        <v>754</v>
      </c>
      <c r="AJ343" t="s">
        <v>901</v>
      </c>
      <c r="AK343" t="s">
        <v>848</v>
      </c>
      <c r="AL343" t="s">
        <v>846</v>
      </c>
    </row>
    <row r="344" spans="1:38" x14ac:dyDescent="0.3">
      <c r="A344" t="s">
        <v>728</v>
      </c>
      <c r="B344" t="s">
        <v>1457</v>
      </c>
      <c r="C344" t="s">
        <v>729</v>
      </c>
      <c r="D344" t="s">
        <v>1458</v>
      </c>
      <c r="E344" t="s">
        <v>841</v>
      </c>
      <c r="F344" t="s">
        <v>733</v>
      </c>
      <c r="G344" t="s">
        <v>750</v>
      </c>
      <c r="H344" t="s">
        <v>1013</v>
      </c>
      <c r="I344" t="s">
        <v>13</v>
      </c>
      <c r="J344" t="s">
        <v>751</v>
      </c>
      <c r="K344" t="s">
        <v>758</v>
      </c>
      <c r="L344" t="s">
        <v>759</v>
      </c>
      <c r="M344" t="s">
        <v>852</v>
      </c>
      <c r="N344" t="s">
        <v>853</v>
      </c>
      <c r="O344" t="s">
        <v>240</v>
      </c>
      <c r="P344" t="s">
        <v>857</v>
      </c>
      <c r="Q344" t="s">
        <v>2</v>
      </c>
      <c r="R344" t="s">
        <v>858</v>
      </c>
      <c r="S344" t="s">
        <v>110</v>
      </c>
      <c r="T344" t="s">
        <v>735</v>
      </c>
      <c r="U344" t="s">
        <v>2447</v>
      </c>
      <c r="V344">
        <v>128250000</v>
      </c>
      <c r="W344">
        <v>0</v>
      </c>
      <c r="X344">
        <v>0</v>
      </c>
      <c r="Y344">
        <v>0</v>
      </c>
      <c r="Z344">
        <v>0</v>
      </c>
      <c r="AA344">
        <v>0</v>
      </c>
      <c r="AB344">
        <v>128250000</v>
      </c>
      <c r="AC344" t="s">
        <v>263</v>
      </c>
      <c r="AD344" t="s">
        <v>266</v>
      </c>
      <c r="AE344" t="s">
        <v>2448</v>
      </c>
      <c r="AF344" t="s">
        <v>2449</v>
      </c>
      <c r="AG344" t="s">
        <v>5450</v>
      </c>
      <c r="AH344" t="s">
        <v>847</v>
      </c>
      <c r="AI344" t="s">
        <v>754</v>
      </c>
      <c r="AJ344" t="s">
        <v>893</v>
      </c>
      <c r="AK344" t="s">
        <v>848</v>
      </c>
      <c r="AL344" t="s">
        <v>846</v>
      </c>
    </row>
    <row r="345" spans="1:38" x14ac:dyDescent="0.3">
      <c r="A345" t="s">
        <v>728</v>
      </c>
      <c r="B345" t="s">
        <v>1457</v>
      </c>
      <c r="C345" t="s">
        <v>729</v>
      </c>
      <c r="D345" t="s">
        <v>1458</v>
      </c>
      <c r="E345" t="s">
        <v>841</v>
      </c>
      <c r="F345" t="s">
        <v>733</v>
      </c>
      <c r="G345" t="s">
        <v>750</v>
      </c>
      <c r="H345" t="s">
        <v>1013</v>
      </c>
      <c r="I345" t="s">
        <v>13</v>
      </c>
      <c r="J345" t="s">
        <v>751</v>
      </c>
      <c r="K345" t="s">
        <v>758</v>
      </c>
      <c r="L345" t="s">
        <v>759</v>
      </c>
      <c r="M345" t="s">
        <v>852</v>
      </c>
      <c r="N345" t="s">
        <v>853</v>
      </c>
      <c r="O345" t="s">
        <v>240</v>
      </c>
      <c r="P345" t="s">
        <v>857</v>
      </c>
      <c r="Q345" t="s">
        <v>108</v>
      </c>
      <c r="R345" t="s">
        <v>1244</v>
      </c>
      <c r="S345" t="s">
        <v>103</v>
      </c>
      <c r="T345" t="s">
        <v>732</v>
      </c>
      <c r="U345" t="s">
        <v>2450</v>
      </c>
      <c r="V345">
        <v>10000000</v>
      </c>
      <c r="W345">
        <v>0</v>
      </c>
      <c r="X345">
        <v>0</v>
      </c>
      <c r="Y345">
        <v>0</v>
      </c>
      <c r="Z345">
        <v>0</v>
      </c>
      <c r="AA345">
        <v>0</v>
      </c>
      <c r="AB345">
        <v>10000000</v>
      </c>
      <c r="AC345" t="s">
        <v>267</v>
      </c>
      <c r="AD345" t="s">
        <v>268</v>
      </c>
      <c r="AE345" t="s">
        <v>2451</v>
      </c>
      <c r="AF345" t="s">
        <v>2452</v>
      </c>
      <c r="AG345" t="s">
        <v>5451</v>
      </c>
      <c r="AH345" t="s">
        <v>847</v>
      </c>
      <c r="AI345" t="s">
        <v>754</v>
      </c>
      <c r="AJ345" t="s">
        <v>1</v>
      </c>
      <c r="AK345" t="s">
        <v>848</v>
      </c>
      <c r="AL345" t="s">
        <v>846</v>
      </c>
    </row>
    <row r="346" spans="1:38" x14ac:dyDescent="0.3">
      <c r="A346" t="s">
        <v>728</v>
      </c>
      <c r="B346" t="s">
        <v>1457</v>
      </c>
      <c r="C346" t="s">
        <v>729</v>
      </c>
      <c r="D346" t="s">
        <v>1458</v>
      </c>
      <c r="E346" t="s">
        <v>841</v>
      </c>
      <c r="F346" t="s">
        <v>733</v>
      </c>
      <c r="G346" t="s">
        <v>750</v>
      </c>
      <c r="H346" t="s">
        <v>1013</v>
      </c>
      <c r="I346" t="s">
        <v>13</v>
      </c>
      <c r="J346" t="s">
        <v>751</v>
      </c>
      <c r="K346" t="s">
        <v>758</v>
      </c>
      <c r="L346" t="s">
        <v>759</v>
      </c>
      <c r="M346" t="s">
        <v>852</v>
      </c>
      <c r="N346" t="s">
        <v>853</v>
      </c>
      <c r="O346" t="s">
        <v>240</v>
      </c>
      <c r="P346" t="s">
        <v>857</v>
      </c>
      <c r="Q346" t="s">
        <v>108</v>
      </c>
      <c r="R346" t="s">
        <v>1244</v>
      </c>
      <c r="S346" t="s">
        <v>130</v>
      </c>
      <c r="T346" t="s">
        <v>748</v>
      </c>
      <c r="U346" t="s">
        <v>2453</v>
      </c>
      <c r="V346">
        <v>10000000</v>
      </c>
      <c r="W346">
        <v>0</v>
      </c>
      <c r="X346">
        <v>0</v>
      </c>
      <c r="Y346">
        <v>0</v>
      </c>
      <c r="Z346">
        <v>0</v>
      </c>
      <c r="AA346">
        <v>0</v>
      </c>
      <c r="AB346">
        <v>10000000</v>
      </c>
      <c r="AC346" t="s">
        <v>267</v>
      </c>
      <c r="AD346" t="s">
        <v>269</v>
      </c>
      <c r="AE346" t="s">
        <v>2454</v>
      </c>
      <c r="AF346" t="s">
        <v>2455</v>
      </c>
      <c r="AG346" t="s">
        <v>5257</v>
      </c>
      <c r="AH346" t="s">
        <v>847</v>
      </c>
      <c r="AI346" t="s">
        <v>754</v>
      </c>
      <c r="AJ346" t="s">
        <v>901</v>
      </c>
      <c r="AK346" t="s">
        <v>848</v>
      </c>
      <c r="AL346" t="s">
        <v>846</v>
      </c>
    </row>
    <row r="347" spans="1:38" x14ac:dyDescent="0.3">
      <c r="A347" t="s">
        <v>728</v>
      </c>
      <c r="B347" t="s">
        <v>1457</v>
      </c>
      <c r="C347" t="s">
        <v>729</v>
      </c>
      <c r="D347" t="s">
        <v>1458</v>
      </c>
      <c r="E347" t="s">
        <v>841</v>
      </c>
      <c r="F347" t="s">
        <v>733</v>
      </c>
      <c r="G347" t="s">
        <v>750</v>
      </c>
      <c r="H347" t="s">
        <v>1013</v>
      </c>
      <c r="I347" t="s">
        <v>13</v>
      </c>
      <c r="J347" t="s">
        <v>751</v>
      </c>
      <c r="K347" t="s">
        <v>758</v>
      </c>
      <c r="L347" t="s">
        <v>759</v>
      </c>
      <c r="M347" t="s">
        <v>852</v>
      </c>
      <c r="N347" t="s">
        <v>853</v>
      </c>
      <c r="O347" t="s">
        <v>240</v>
      </c>
      <c r="P347" t="s">
        <v>857</v>
      </c>
      <c r="Q347" t="s">
        <v>108</v>
      </c>
      <c r="R347" t="s">
        <v>1244</v>
      </c>
      <c r="S347" t="s">
        <v>130</v>
      </c>
      <c r="T347" t="s">
        <v>748</v>
      </c>
      <c r="U347" t="s">
        <v>2456</v>
      </c>
      <c r="V347">
        <v>10000000</v>
      </c>
      <c r="W347">
        <v>0</v>
      </c>
      <c r="X347">
        <v>0</v>
      </c>
      <c r="Y347">
        <v>0</v>
      </c>
      <c r="Z347">
        <v>0</v>
      </c>
      <c r="AA347">
        <v>0</v>
      </c>
      <c r="AB347">
        <v>10000000</v>
      </c>
      <c r="AC347" t="s">
        <v>267</v>
      </c>
      <c r="AD347" t="s">
        <v>269</v>
      </c>
      <c r="AE347" t="s">
        <v>2457</v>
      </c>
      <c r="AF347" t="s">
        <v>2458</v>
      </c>
      <c r="AG347" t="s">
        <v>5258</v>
      </c>
      <c r="AH347" t="s">
        <v>847</v>
      </c>
      <c r="AI347" t="s">
        <v>754</v>
      </c>
      <c r="AJ347" t="s">
        <v>901</v>
      </c>
      <c r="AK347" t="s">
        <v>848</v>
      </c>
      <c r="AL347" t="s">
        <v>846</v>
      </c>
    </row>
    <row r="348" spans="1:38" x14ac:dyDescent="0.3">
      <c r="A348" t="s">
        <v>728</v>
      </c>
      <c r="B348" t="s">
        <v>1457</v>
      </c>
      <c r="C348" t="s">
        <v>729</v>
      </c>
      <c r="D348" t="s">
        <v>1458</v>
      </c>
      <c r="E348" t="s">
        <v>841</v>
      </c>
      <c r="F348" t="s">
        <v>733</v>
      </c>
      <c r="G348" t="s">
        <v>750</v>
      </c>
      <c r="H348" t="s">
        <v>1013</v>
      </c>
      <c r="I348" t="s">
        <v>13</v>
      </c>
      <c r="J348" t="s">
        <v>751</v>
      </c>
      <c r="K348" t="s">
        <v>758</v>
      </c>
      <c r="L348" t="s">
        <v>759</v>
      </c>
      <c r="M348" t="s">
        <v>852</v>
      </c>
      <c r="N348" t="s">
        <v>853</v>
      </c>
      <c r="O348" t="s">
        <v>240</v>
      </c>
      <c r="P348" t="s">
        <v>857</v>
      </c>
      <c r="Q348" t="s">
        <v>108</v>
      </c>
      <c r="R348" t="s">
        <v>1244</v>
      </c>
      <c r="S348" t="s">
        <v>110</v>
      </c>
      <c r="T348" t="s">
        <v>735</v>
      </c>
      <c r="U348" t="s">
        <v>2459</v>
      </c>
      <c r="V348">
        <v>150000000</v>
      </c>
      <c r="W348">
        <v>0</v>
      </c>
      <c r="X348">
        <v>0</v>
      </c>
      <c r="Y348">
        <v>0</v>
      </c>
      <c r="Z348">
        <v>0</v>
      </c>
      <c r="AA348">
        <v>0</v>
      </c>
      <c r="AB348">
        <v>150000000</v>
      </c>
      <c r="AC348" t="s">
        <v>267</v>
      </c>
      <c r="AD348" t="s">
        <v>270</v>
      </c>
      <c r="AE348" t="s">
        <v>2460</v>
      </c>
      <c r="AF348" t="s">
        <v>2461</v>
      </c>
      <c r="AG348" t="s">
        <v>5452</v>
      </c>
      <c r="AH348" t="s">
        <v>847</v>
      </c>
      <c r="AI348" t="s">
        <v>754</v>
      </c>
      <c r="AJ348" t="s">
        <v>893</v>
      </c>
      <c r="AK348" t="s">
        <v>848</v>
      </c>
      <c r="AL348" t="s">
        <v>846</v>
      </c>
    </row>
    <row r="349" spans="1:38" x14ac:dyDescent="0.3">
      <c r="A349" t="s">
        <v>728</v>
      </c>
      <c r="B349" t="s">
        <v>1457</v>
      </c>
      <c r="C349" t="s">
        <v>729</v>
      </c>
      <c r="D349" t="s">
        <v>1458</v>
      </c>
      <c r="E349" t="s">
        <v>841</v>
      </c>
      <c r="F349" t="s">
        <v>733</v>
      </c>
      <c r="G349" t="s">
        <v>750</v>
      </c>
      <c r="H349" t="s">
        <v>1013</v>
      </c>
      <c r="I349" t="s">
        <v>13</v>
      </c>
      <c r="J349" t="s">
        <v>751</v>
      </c>
      <c r="K349" t="s">
        <v>758</v>
      </c>
      <c r="L349" t="s">
        <v>759</v>
      </c>
      <c r="M349" t="s">
        <v>852</v>
      </c>
      <c r="N349" t="s">
        <v>853</v>
      </c>
      <c r="O349" t="s">
        <v>240</v>
      </c>
      <c r="P349" t="s">
        <v>857</v>
      </c>
      <c r="Q349" t="s">
        <v>108</v>
      </c>
      <c r="R349" t="s">
        <v>1244</v>
      </c>
      <c r="S349" t="s">
        <v>106</v>
      </c>
      <c r="T349" t="s">
        <v>906</v>
      </c>
      <c r="U349" t="s">
        <v>2462</v>
      </c>
      <c r="V349">
        <v>2400000</v>
      </c>
      <c r="W349">
        <v>0</v>
      </c>
      <c r="X349">
        <v>0</v>
      </c>
      <c r="Y349">
        <v>0</v>
      </c>
      <c r="Z349">
        <v>0</v>
      </c>
      <c r="AA349">
        <v>0</v>
      </c>
      <c r="AB349">
        <v>2400000</v>
      </c>
      <c r="AC349" t="s">
        <v>267</v>
      </c>
      <c r="AD349" t="s">
        <v>271</v>
      </c>
      <c r="AE349" t="s">
        <v>2463</v>
      </c>
      <c r="AF349" t="s">
        <v>2464</v>
      </c>
      <c r="AG349" t="s">
        <v>5453</v>
      </c>
      <c r="AH349" t="s">
        <v>847</v>
      </c>
      <c r="AI349" t="s">
        <v>754</v>
      </c>
      <c r="AJ349" t="s">
        <v>893</v>
      </c>
      <c r="AK349" t="s">
        <v>848</v>
      </c>
      <c r="AL349" t="s">
        <v>846</v>
      </c>
    </row>
    <row r="350" spans="1:38" x14ac:dyDescent="0.3">
      <c r="A350" t="s">
        <v>728</v>
      </c>
      <c r="B350" t="s">
        <v>1457</v>
      </c>
      <c r="C350" t="s">
        <v>729</v>
      </c>
      <c r="D350" t="s">
        <v>1458</v>
      </c>
      <c r="E350" t="s">
        <v>841</v>
      </c>
      <c r="F350" t="s">
        <v>733</v>
      </c>
      <c r="G350" t="s">
        <v>750</v>
      </c>
      <c r="H350" t="s">
        <v>1013</v>
      </c>
      <c r="I350" t="s">
        <v>13</v>
      </c>
      <c r="J350" t="s">
        <v>751</v>
      </c>
      <c r="K350" t="s">
        <v>758</v>
      </c>
      <c r="L350" t="s">
        <v>759</v>
      </c>
      <c r="M350" t="s">
        <v>852</v>
      </c>
      <c r="N350" t="s">
        <v>853</v>
      </c>
      <c r="O350" t="s">
        <v>240</v>
      </c>
      <c r="P350" t="s">
        <v>857</v>
      </c>
      <c r="Q350" t="s">
        <v>109</v>
      </c>
      <c r="R350" t="s">
        <v>1245</v>
      </c>
      <c r="S350" t="s">
        <v>103</v>
      </c>
      <c r="T350" t="s">
        <v>732</v>
      </c>
      <c r="U350" t="s">
        <v>2465</v>
      </c>
      <c r="V350">
        <v>5000000</v>
      </c>
      <c r="W350">
        <v>0</v>
      </c>
      <c r="X350">
        <v>0</v>
      </c>
      <c r="Y350">
        <v>0</v>
      </c>
      <c r="Z350">
        <v>0</v>
      </c>
      <c r="AA350">
        <v>0</v>
      </c>
      <c r="AB350">
        <v>5000000</v>
      </c>
      <c r="AC350" t="s">
        <v>1421</v>
      </c>
      <c r="AD350" t="s">
        <v>1339</v>
      </c>
      <c r="AE350" t="s">
        <v>2466</v>
      </c>
      <c r="AF350" t="s">
        <v>2467</v>
      </c>
      <c r="AG350" t="s">
        <v>5451</v>
      </c>
      <c r="AH350" t="s">
        <v>847</v>
      </c>
      <c r="AI350" t="s">
        <v>754</v>
      </c>
      <c r="AJ350" t="s">
        <v>1</v>
      </c>
      <c r="AK350" t="s">
        <v>848</v>
      </c>
      <c r="AL350" t="s">
        <v>846</v>
      </c>
    </row>
    <row r="351" spans="1:38" x14ac:dyDescent="0.3">
      <c r="A351" t="s">
        <v>728</v>
      </c>
      <c r="B351" t="s">
        <v>1457</v>
      </c>
      <c r="C351" t="s">
        <v>729</v>
      </c>
      <c r="D351" t="s">
        <v>1458</v>
      </c>
      <c r="E351" t="s">
        <v>841</v>
      </c>
      <c r="F351" t="s">
        <v>733</v>
      </c>
      <c r="G351" t="s">
        <v>750</v>
      </c>
      <c r="H351" t="s">
        <v>1013</v>
      </c>
      <c r="I351" t="s">
        <v>13</v>
      </c>
      <c r="J351" t="s">
        <v>751</v>
      </c>
      <c r="K351" t="s">
        <v>758</v>
      </c>
      <c r="L351" t="s">
        <v>759</v>
      </c>
      <c r="M351" t="s">
        <v>852</v>
      </c>
      <c r="N351" t="s">
        <v>853</v>
      </c>
      <c r="O351" t="s">
        <v>240</v>
      </c>
      <c r="P351" t="s">
        <v>857</v>
      </c>
      <c r="Q351" t="s">
        <v>109</v>
      </c>
      <c r="R351" t="s">
        <v>1245</v>
      </c>
      <c r="S351" t="s">
        <v>130</v>
      </c>
      <c r="T351" t="s">
        <v>748</v>
      </c>
      <c r="U351" t="s">
        <v>2468</v>
      </c>
      <c r="V351">
        <v>5000000</v>
      </c>
      <c r="W351">
        <v>0</v>
      </c>
      <c r="X351">
        <v>0</v>
      </c>
      <c r="Y351">
        <v>0</v>
      </c>
      <c r="Z351">
        <v>0</v>
      </c>
      <c r="AA351">
        <v>0</v>
      </c>
      <c r="AB351">
        <v>5000000</v>
      </c>
      <c r="AC351" t="s">
        <v>1421</v>
      </c>
      <c r="AD351" t="s">
        <v>1340</v>
      </c>
      <c r="AE351" t="s">
        <v>2469</v>
      </c>
      <c r="AF351" t="s">
        <v>2470</v>
      </c>
      <c r="AG351" t="s">
        <v>5257</v>
      </c>
      <c r="AH351" t="s">
        <v>847</v>
      </c>
      <c r="AI351" t="s">
        <v>754</v>
      </c>
      <c r="AJ351" t="s">
        <v>901</v>
      </c>
      <c r="AK351" t="s">
        <v>848</v>
      </c>
      <c r="AL351" t="s">
        <v>846</v>
      </c>
    </row>
    <row r="352" spans="1:38" x14ac:dyDescent="0.3">
      <c r="A352" t="s">
        <v>728</v>
      </c>
      <c r="B352" t="s">
        <v>1457</v>
      </c>
      <c r="C352" t="s">
        <v>729</v>
      </c>
      <c r="D352" t="s">
        <v>1458</v>
      </c>
      <c r="E352" t="s">
        <v>841</v>
      </c>
      <c r="F352" t="s">
        <v>733</v>
      </c>
      <c r="G352" t="s">
        <v>750</v>
      </c>
      <c r="H352" t="s">
        <v>1013</v>
      </c>
      <c r="I352" t="s">
        <v>13</v>
      </c>
      <c r="J352" t="s">
        <v>751</v>
      </c>
      <c r="K352" t="s">
        <v>758</v>
      </c>
      <c r="L352" t="s">
        <v>759</v>
      </c>
      <c r="M352" t="s">
        <v>852</v>
      </c>
      <c r="N352" t="s">
        <v>853</v>
      </c>
      <c r="O352" t="s">
        <v>240</v>
      </c>
      <c r="P352" t="s">
        <v>857</v>
      </c>
      <c r="Q352" t="s">
        <v>109</v>
      </c>
      <c r="R352" t="s">
        <v>1245</v>
      </c>
      <c r="S352" t="s">
        <v>130</v>
      </c>
      <c r="T352" t="s">
        <v>748</v>
      </c>
      <c r="U352" t="s">
        <v>2471</v>
      </c>
      <c r="V352">
        <v>5000000</v>
      </c>
      <c r="W352">
        <v>0</v>
      </c>
      <c r="X352">
        <v>0</v>
      </c>
      <c r="Y352">
        <v>0</v>
      </c>
      <c r="Z352">
        <v>0</v>
      </c>
      <c r="AA352">
        <v>0</v>
      </c>
      <c r="AB352">
        <v>5000000</v>
      </c>
      <c r="AC352" t="s">
        <v>1421</v>
      </c>
      <c r="AD352" t="s">
        <v>1340</v>
      </c>
      <c r="AE352" t="s">
        <v>2472</v>
      </c>
      <c r="AF352" t="s">
        <v>2473</v>
      </c>
      <c r="AG352" t="s">
        <v>5258</v>
      </c>
      <c r="AH352" t="s">
        <v>847</v>
      </c>
      <c r="AI352" t="s">
        <v>754</v>
      </c>
      <c r="AJ352" t="s">
        <v>901</v>
      </c>
      <c r="AK352" t="s">
        <v>848</v>
      </c>
      <c r="AL352" t="s">
        <v>846</v>
      </c>
    </row>
    <row r="353" spans="1:38" x14ac:dyDescent="0.3">
      <c r="A353" t="s">
        <v>728</v>
      </c>
      <c r="B353" t="s">
        <v>1457</v>
      </c>
      <c r="C353" t="s">
        <v>729</v>
      </c>
      <c r="D353" t="s">
        <v>1458</v>
      </c>
      <c r="E353" t="s">
        <v>841</v>
      </c>
      <c r="F353" t="s">
        <v>733</v>
      </c>
      <c r="G353" t="s">
        <v>750</v>
      </c>
      <c r="H353" t="s">
        <v>1013</v>
      </c>
      <c r="I353" t="s">
        <v>13</v>
      </c>
      <c r="J353" t="s">
        <v>751</v>
      </c>
      <c r="K353" t="s">
        <v>758</v>
      </c>
      <c r="L353" t="s">
        <v>759</v>
      </c>
      <c r="M353" t="s">
        <v>852</v>
      </c>
      <c r="N353" t="s">
        <v>853</v>
      </c>
      <c r="O353" t="s">
        <v>240</v>
      </c>
      <c r="P353" t="s">
        <v>857</v>
      </c>
      <c r="Q353" t="s">
        <v>109</v>
      </c>
      <c r="R353" t="s">
        <v>1245</v>
      </c>
      <c r="S353" t="s">
        <v>110</v>
      </c>
      <c r="T353" t="s">
        <v>735</v>
      </c>
      <c r="U353" t="s">
        <v>2474</v>
      </c>
      <c r="V353">
        <v>102600000</v>
      </c>
      <c r="W353">
        <v>0</v>
      </c>
      <c r="X353">
        <v>0</v>
      </c>
      <c r="Y353">
        <v>0</v>
      </c>
      <c r="Z353">
        <v>0</v>
      </c>
      <c r="AA353">
        <v>0</v>
      </c>
      <c r="AB353">
        <v>102600000</v>
      </c>
      <c r="AC353" t="s">
        <v>1421</v>
      </c>
      <c r="AD353" t="s">
        <v>1341</v>
      </c>
      <c r="AE353" t="s">
        <v>2475</v>
      </c>
      <c r="AF353" t="s">
        <v>2476</v>
      </c>
      <c r="AG353" t="s">
        <v>5454</v>
      </c>
      <c r="AH353" t="s">
        <v>847</v>
      </c>
      <c r="AI353" t="s">
        <v>754</v>
      </c>
      <c r="AJ353" t="s">
        <v>893</v>
      </c>
      <c r="AK353" t="s">
        <v>848</v>
      </c>
      <c r="AL353" t="s">
        <v>846</v>
      </c>
    </row>
    <row r="354" spans="1:38" x14ac:dyDescent="0.3">
      <c r="A354" t="s">
        <v>728</v>
      </c>
      <c r="B354" t="s">
        <v>1457</v>
      </c>
      <c r="C354" t="s">
        <v>729</v>
      </c>
      <c r="D354" t="s">
        <v>1458</v>
      </c>
      <c r="E354" t="s">
        <v>841</v>
      </c>
      <c r="F354" t="s">
        <v>733</v>
      </c>
      <c r="G354" t="s">
        <v>750</v>
      </c>
      <c r="H354" t="s">
        <v>1013</v>
      </c>
      <c r="I354" t="s">
        <v>13</v>
      </c>
      <c r="J354" t="s">
        <v>751</v>
      </c>
      <c r="K354" t="s">
        <v>758</v>
      </c>
      <c r="L354" t="s">
        <v>759</v>
      </c>
      <c r="M354" t="s">
        <v>852</v>
      </c>
      <c r="N354" t="s">
        <v>853</v>
      </c>
      <c r="O354" t="s">
        <v>240</v>
      </c>
      <c r="P354" t="s">
        <v>857</v>
      </c>
      <c r="Q354" t="s">
        <v>109</v>
      </c>
      <c r="R354" t="s">
        <v>1245</v>
      </c>
      <c r="S354" t="s">
        <v>106</v>
      </c>
      <c r="T354" t="s">
        <v>906</v>
      </c>
      <c r="U354" t="s">
        <v>2477</v>
      </c>
      <c r="V354">
        <v>1800000</v>
      </c>
      <c r="W354">
        <v>0</v>
      </c>
      <c r="X354">
        <v>0</v>
      </c>
      <c r="Y354">
        <v>0</v>
      </c>
      <c r="Z354">
        <v>0</v>
      </c>
      <c r="AA354">
        <v>0</v>
      </c>
      <c r="AB354">
        <v>1800000</v>
      </c>
      <c r="AC354" t="s">
        <v>1421</v>
      </c>
      <c r="AD354" t="s">
        <v>1342</v>
      </c>
      <c r="AE354" t="s">
        <v>2478</v>
      </c>
      <c r="AF354" t="s">
        <v>2479</v>
      </c>
      <c r="AG354" t="s">
        <v>5453</v>
      </c>
      <c r="AH354" t="s">
        <v>847</v>
      </c>
      <c r="AI354" t="s">
        <v>754</v>
      </c>
      <c r="AJ354" t="s">
        <v>893</v>
      </c>
      <c r="AK354" t="s">
        <v>848</v>
      </c>
      <c r="AL354" t="s">
        <v>846</v>
      </c>
    </row>
    <row r="355" spans="1:38" x14ac:dyDescent="0.3">
      <c r="A355" t="s">
        <v>728</v>
      </c>
      <c r="B355" t="s">
        <v>1457</v>
      </c>
      <c r="C355" t="s">
        <v>729</v>
      </c>
      <c r="D355" t="s">
        <v>1458</v>
      </c>
      <c r="E355" t="s">
        <v>841</v>
      </c>
      <c r="F355" t="s">
        <v>733</v>
      </c>
      <c r="G355" t="s">
        <v>750</v>
      </c>
      <c r="H355" t="s">
        <v>1013</v>
      </c>
      <c r="I355" t="s">
        <v>13</v>
      </c>
      <c r="J355" t="s">
        <v>751</v>
      </c>
      <c r="K355" t="s">
        <v>758</v>
      </c>
      <c r="L355" t="s">
        <v>759</v>
      </c>
      <c r="M355" t="s">
        <v>903</v>
      </c>
      <c r="N355" t="s">
        <v>763</v>
      </c>
      <c r="O355" t="s">
        <v>177</v>
      </c>
      <c r="P355" t="s">
        <v>904</v>
      </c>
      <c r="Q355" t="s">
        <v>2</v>
      </c>
      <c r="R355" t="s">
        <v>961</v>
      </c>
      <c r="S355" t="s">
        <v>103</v>
      </c>
      <c r="T355" t="s">
        <v>732</v>
      </c>
      <c r="U355" t="s">
        <v>2480</v>
      </c>
      <c r="V355">
        <v>12000000</v>
      </c>
      <c r="W355">
        <v>0</v>
      </c>
      <c r="X355">
        <v>0</v>
      </c>
      <c r="Y355">
        <v>0</v>
      </c>
      <c r="Z355">
        <v>0</v>
      </c>
      <c r="AA355">
        <v>0</v>
      </c>
      <c r="AB355">
        <v>12000000</v>
      </c>
      <c r="AC355" t="s">
        <v>273</v>
      </c>
      <c r="AD355" t="s">
        <v>274</v>
      </c>
      <c r="AE355" t="s">
        <v>2481</v>
      </c>
      <c r="AF355" t="s">
        <v>2482</v>
      </c>
      <c r="AG355" t="s">
        <v>5455</v>
      </c>
      <c r="AH355" t="s">
        <v>847</v>
      </c>
      <c r="AI355" t="s">
        <v>754</v>
      </c>
      <c r="AJ355" t="s">
        <v>1</v>
      </c>
      <c r="AK355" t="s">
        <v>848</v>
      </c>
      <c r="AL355" t="s">
        <v>846</v>
      </c>
    </row>
    <row r="356" spans="1:38" x14ac:dyDescent="0.3">
      <c r="A356" t="s">
        <v>728</v>
      </c>
      <c r="B356" t="s">
        <v>1457</v>
      </c>
      <c r="C356" t="s">
        <v>729</v>
      </c>
      <c r="D356" t="s">
        <v>1458</v>
      </c>
      <c r="E356" t="s">
        <v>841</v>
      </c>
      <c r="F356" t="s">
        <v>733</v>
      </c>
      <c r="G356" t="s">
        <v>750</v>
      </c>
      <c r="H356" t="s">
        <v>1013</v>
      </c>
      <c r="I356" t="s">
        <v>13</v>
      </c>
      <c r="J356" t="s">
        <v>751</v>
      </c>
      <c r="K356" t="s">
        <v>758</v>
      </c>
      <c r="L356" t="s">
        <v>759</v>
      </c>
      <c r="M356" t="s">
        <v>903</v>
      </c>
      <c r="N356" t="s">
        <v>763</v>
      </c>
      <c r="O356" t="s">
        <v>177</v>
      </c>
      <c r="P356" t="s">
        <v>904</v>
      </c>
      <c r="Q356" t="s">
        <v>2</v>
      </c>
      <c r="R356" t="s">
        <v>961</v>
      </c>
      <c r="S356" t="s">
        <v>130</v>
      </c>
      <c r="T356" t="s">
        <v>748</v>
      </c>
      <c r="U356" t="s">
        <v>2483</v>
      </c>
      <c r="V356">
        <v>12000000</v>
      </c>
      <c r="W356">
        <v>0</v>
      </c>
      <c r="X356">
        <v>0</v>
      </c>
      <c r="Y356">
        <v>0</v>
      </c>
      <c r="Z356">
        <v>0</v>
      </c>
      <c r="AA356">
        <v>0</v>
      </c>
      <c r="AB356">
        <v>12000000</v>
      </c>
      <c r="AC356" t="s">
        <v>273</v>
      </c>
      <c r="AD356" t="s">
        <v>275</v>
      </c>
      <c r="AE356" t="s">
        <v>2484</v>
      </c>
      <c r="AF356" t="s">
        <v>2485</v>
      </c>
      <c r="AG356" t="s">
        <v>5257</v>
      </c>
      <c r="AH356" t="s">
        <v>847</v>
      </c>
      <c r="AI356" t="s">
        <v>754</v>
      </c>
      <c r="AJ356" t="s">
        <v>901</v>
      </c>
      <c r="AK356" t="s">
        <v>848</v>
      </c>
      <c r="AL356" t="s">
        <v>846</v>
      </c>
    </row>
    <row r="357" spans="1:38" x14ac:dyDescent="0.3">
      <c r="A357" t="s">
        <v>728</v>
      </c>
      <c r="B357" t="s">
        <v>1457</v>
      </c>
      <c r="C357" t="s">
        <v>729</v>
      </c>
      <c r="D357" t="s">
        <v>1458</v>
      </c>
      <c r="E357" t="s">
        <v>841</v>
      </c>
      <c r="F357" t="s">
        <v>733</v>
      </c>
      <c r="G357" t="s">
        <v>750</v>
      </c>
      <c r="H357" t="s">
        <v>1013</v>
      </c>
      <c r="I357" t="s">
        <v>13</v>
      </c>
      <c r="J357" t="s">
        <v>751</v>
      </c>
      <c r="K357" t="s">
        <v>758</v>
      </c>
      <c r="L357" t="s">
        <v>759</v>
      </c>
      <c r="M357" t="s">
        <v>903</v>
      </c>
      <c r="N357" t="s">
        <v>763</v>
      </c>
      <c r="O357" t="s">
        <v>177</v>
      </c>
      <c r="P357" t="s">
        <v>904</v>
      </c>
      <c r="Q357" t="s">
        <v>2</v>
      </c>
      <c r="R357" t="s">
        <v>961</v>
      </c>
      <c r="S357" t="s">
        <v>130</v>
      </c>
      <c r="T357" t="s">
        <v>748</v>
      </c>
      <c r="U357" t="s">
        <v>2486</v>
      </c>
      <c r="V357">
        <v>12000000</v>
      </c>
      <c r="W357">
        <v>0</v>
      </c>
      <c r="X357">
        <v>0</v>
      </c>
      <c r="Y357">
        <v>0</v>
      </c>
      <c r="Z357">
        <v>0</v>
      </c>
      <c r="AA357">
        <v>0</v>
      </c>
      <c r="AB357">
        <v>12000000</v>
      </c>
      <c r="AC357" t="s">
        <v>273</v>
      </c>
      <c r="AD357" t="s">
        <v>275</v>
      </c>
      <c r="AE357" t="s">
        <v>2487</v>
      </c>
      <c r="AF357" t="s">
        <v>2488</v>
      </c>
      <c r="AG357" t="s">
        <v>5359</v>
      </c>
      <c r="AH357" t="s">
        <v>847</v>
      </c>
      <c r="AI357" t="s">
        <v>754</v>
      </c>
      <c r="AJ357" t="s">
        <v>901</v>
      </c>
      <c r="AK357" t="s">
        <v>848</v>
      </c>
      <c r="AL357" t="s">
        <v>846</v>
      </c>
    </row>
    <row r="358" spans="1:38" x14ac:dyDescent="0.3">
      <c r="A358" t="s">
        <v>728</v>
      </c>
      <c r="B358" t="s">
        <v>1457</v>
      </c>
      <c r="C358" t="s">
        <v>729</v>
      </c>
      <c r="D358" t="s">
        <v>1458</v>
      </c>
      <c r="E358" t="s">
        <v>841</v>
      </c>
      <c r="F358" t="s">
        <v>733</v>
      </c>
      <c r="G358" t="s">
        <v>750</v>
      </c>
      <c r="H358" t="s">
        <v>1013</v>
      </c>
      <c r="I358" t="s">
        <v>13</v>
      </c>
      <c r="J358" t="s">
        <v>751</v>
      </c>
      <c r="K358" t="s">
        <v>758</v>
      </c>
      <c r="L358" t="s">
        <v>759</v>
      </c>
      <c r="M358" t="s">
        <v>903</v>
      </c>
      <c r="N358" t="s">
        <v>763</v>
      </c>
      <c r="O358" t="s">
        <v>177</v>
      </c>
      <c r="P358" t="s">
        <v>904</v>
      </c>
      <c r="Q358" t="s">
        <v>2</v>
      </c>
      <c r="R358" t="s">
        <v>961</v>
      </c>
      <c r="S358" t="s">
        <v>110</v>
      </c>
      <c r="T358" t="s">
        <v>735</v>
      </c>
      <c r="U358" t="s">
        <v>2489</v>
      </c>
      <c r="V358">
        <v>150000000</v>
      </c>
      <c r="W358">
        <v>0</v>
      </c>
      <c r="X358">
        <v>0</v>
      </c>
      <c r="Y358">
        <v>0</v>
      </c>
      <c r="Z358">
        <v>0</v>
      </c>
      <c r="AA358">
        <v>0</v>
      </c>
      <c r="AB358">
        <v>150000000</v>
      </c>
      <c r="AC358" t="s">
        <v>273</v>
      </c>
      <c r="AD358" t="s">
        <v>276</v>
      </c>
      <c r="AE358" t="s">
        <v>2490</v>
      </c>
      <c r="AF358" t="s">
        <v>2491</v>
      </c>
      <c r="AG358" t="s">
        <v>5456</v>
      </c>
      <c r="AH358" t="s">
        <v>847</v>
      </c>
      <c r="AI358" t="s">
        <v>754</v>
      </c>
      <c r="AJ358" t="s">
        <v>893</v>
      </c>
      <c r="AK358" t="s">
        <v>848</v>
      </c>
      <c r="AL358" t="s">
        <v>846</v>
      </c>
    </row>
    <row r="359" spans="1:38" x14ac:dyDescent="0.3">
      <c r="A359" t="s">
        <v>728</v>
      </c>
      <c r="B359" t="s">
        <v>1457</v>
      </c>
      <c r="C359" t="s">
        <v>729</v>
      </c>
      <c r="D359" t="s">
        <v>1458</v>
      </c>
      <c r="E359" t="s">
        <v>841</v>
      </c>
      <c r="F359" t="s">
        <v>733</v>
      </c>
      <c r="G359" t="s">
        <v>750</v>
      </c>
      <c r="H359" t="s">
        <v>1013</v>
      </c>
      <c r="I359" t="s">
        <v>13</v>
      </c>
      <c r="J359" t="s">
        <v>751</v>
      </c>
      <c r="K359" t="s">
        <v>758</v>
      </c>
      <c r="L359" t="s">
        <v>759</v>
      </c>
      <c r="M359" t="s">
        <v>903</v>
      </c>
      <c r="N359" t="s">
        <v>763</v>
      </c>
      <c r="O359" t="s">
        <v>177</v>
      </c>
      <c r="P359" t="s">
        <v>904</v>
      </c>
      <c r="Q359" t="s">
        <v>2</v>
      </c>
      <c r="R359" t="s">
        <v>961</v>
      </c>
      <c r="S359" t="s">
        <v>110</v>
      </c>
      <c r="T359" t="s">
        <v>735</v>
      </c>
      <c r="U359" t="s">
        <v>2492</v>
      </c>
      <c r="V359">
        <v>125000000</v>
      </c>
      <c r="W359">
        <v>0</v>
      </c>
      <c r="X359">
        <v>0</v>
      </c>
      <c r="Y359">
        <v>0</v>
      </c>
      <c r="Z359">
        <v>0</v>
      </c>
      <c r="AA359">
        <v>0</v>
      </c>
      <c r="AB359">
        <v>125000000</v>
      </c>
      <c r="AC359" t="s">
        <v>273</v>
      </c>
      <c r="AD359" t="s">
        <v>276</v>
      </c>
      <c r="AE359" t="s">
        <v>2493</v>
      </c>
      <c r="AF359" t="s">
        <v>2494</v>
      </c>
      <c r="AG359" t="s">
        <v>5457</v>
      </c>
      <c r="AH359" t="s">
        <v>847</v>
      </c>
      <c r="AI359" t="s">
        <v>754</v>
      </c>
      <c r="AJ359" t="s">
        <v>893</v>
      </c>
      <c r="AK359" t="s">
        <v>848</v>
      </c>
      <c r="AL359" t="s">
        <v>846</v>
      </c>
    </row>
    <row r="360" spans="1:38" x14ac:dyDescent="0.3">
      <c r="A360" t="s">
        <v>728</v>
      </c>
      <c r="B360" t="s">
        <v>1457</v>
      </c>
      <c r="C360" t="s">
        <v>729</v>
      </c>
      <c r="D360" t="s">
        <v>1458</v>
      </c>
      <c r="E360" t="s">
        <v>841</v>
      </c>
      <c r="F360" t="s">
        <v>733</v>
      </c>
      <c r="G360" t="s">
        <v>750</v>
      </c>
      <c r="H360" t="s">
        <v>1013</v>
      </c>
      <c r="I360" t="s">
        <v>13</v>
      </c>
      <c r="J360" t="s">
        <v>751</v>
      </c>
      <c r="K360" t="s">
        <v>758</v>
      </c>
      <c r="L360" t="s">
        <v>759</v>
      </c>
      <c r="M360" t="s">
        <v>903</v>
      </c>
      <c r="N360" t="s">
        <v>763</v>
      </c>
      <c r="O360" t="s">
        <v>177</v>
      </c>
      <c r="P360" t="s">
        <v>904</v>
      </c>
      <c r="Q360" t="s">
        <v>2</v>
      </c>
      <c r="R360" t="s">
        <v>961</v>
      </c>
      <c r="S360" t="s">
        <v>106</v>
      </c>
      <c r="T360" t="s">
        <v>906</v>
      </c>
      <c r="U360" t="s">
        <v>2495</v>
      </c>
      <c r="V360">
        <v>13500000</v>
      </c>
      <c r="W360">
        <v>0</v>
      </c>
      <c r="X360">
        <v>0</v>
      </c>
      <c r="Y360">
        <v>0</v>
      </c>
      <c r="Z360">
        <v>0</v>
      </c>
      <c r="AA360">
        <v>0</v>
      </c>
      <c r="AB360">
        <v>13500000</v>
      </c>
      <c r="AC360" t="s">
        <v>273</v>
      </c>
      <c r="AD360" t="s">
        <v>277</v>
      </c>
      <c r="AE360" t="s">
        <v>2496</v>
      </c>
      <c r="AF360" t="s">
        <v>2497</v>
      </c>
      <c r="AG360" t="s">
        <v>5278</v>
      </c>
      <c r="AH360" t="s">
        <v>847</v>
      </c>
      <c r="AI360" t="s">
        <v>754</v>
      </c>
      <c r="AJ360" t="s">
        <v>893</v>
      </c>
      <c r="AK360" t="s">
        <v>848</v>
      </c>
      <c r="AL360" t="s">
        <v>846</v>
      </c>
    </row>
    <row r="361" spans="1:38" x14ac:dyDescent="0.3">
      <c r="A361" t="s">
        <v>728</v>
      </c>
      <c r="B361" t="s">
        <v>1457</v>
      </c>
      <c r="C361" t="s">
        <v>729</v>
      </c>
      <c r="D361" t="s">
        <v>1458</v>
      </c>
      <c r="E361" t="s">
        <v>841</v>
      </c>
      <c r="F361" t="s">
        <v>733</v>
      </c>
      <c r="G361" t="s">
        <v>750</v>
      </c>
      <c r="H361" t="s">
        <v>1013</v>
      </c>
      <c r="I361" t="s">
        <v>13</v>
      </c>
      <c r="J361" t="s">
        <v>751</v>
      </c>
      <c r="K361" t="s">
        <v>758</v>
      </c>
      <c r="L361" t="s">
        <v>759</v>
      </c>
      <c r="M361" t="s">
        <v>903</v>
      </c>
      <c r="N361" t="s">
        <v>763</v>
      </c>
      <c r="O361" t="s">
        <v>177</v>
      </c>
      <c r="P361" t="s">
        <v>904</v>
      </c>
      <c r="Q361" t="s">
        <v>108</v>
      </c>
      <c r="R361" t="s">
        <v>905</v>
      </c>
      <c r="S361" t="s">
        <v>112</v>
      </c>
      <c r="T361" t="s">
        <v>766</v>
      </c>
      <c r="U361" t="s">
        <v>2498</v>
      </c>
      <c r="V361">
        <v>9600000</v>
      </c>
      <c r="W361">
        <v>0</v>
      </c>
      <c r="X361">
        <v>0</v>
      </c>
      <c r="Y361">
        <v>0</v>
      </c>
      <c r="Z361">
        <v>0</v>
      </c>
      <c r="AA361">
        <v>0</v>
      </c>
      <c r="AB361">
        <v>9600000</v>
      </c>
      <c r="AC361" t="s">
        <v>278</v>
      </c>
      <c r="AD361" t="s">
        <v>279</v>
      </c>
      <c r="AE361" t="s">
        <v>2499</v>
      </c>
      <c r="AF361" t="s">
        <v>2500</v>
      </c>
      <c r="AG361" t="s">
        <v>5458</v>
      </c>
      <c r="AH361" t="s">
        <v>847</v>
      </c>
      <c r="AI361" t="s">
        <v>754</v>
      </c>
      <c r="AJ361" t="s">
        <v>900</v>
      </c>
      <c r="AK361" t="s">
        <v>907</v>
      </c>
      <c r="AL361" t="s">
        <v>846</v>
      </c>
    </row>
    <row r="362" spans="1:38" x14ac:dyDescent="0.3">
      <c r="A362" t="s">
        <v>728</v>
      </c>
      <c r="B362" t="s">
        <v>1457</v>
      </c>
      <c r="C362" t="s">
        <v>729</v>
      </c>
      <c r="D362" t="s">
        <v>1458</v>
      </c>
      <c r="E362" t="s">
        <v>841</v>
      </c>
      <c r="F362" t="s">
        <v>733</v>
      </c>
      <c r="G362" t="s">
        <v>750</v>
      </c>
      <c r="H362" t="s">
        <v>1013</v>
      </c>
      <c r="I362" t="s">
        <v>13</v>
      </c>
      <c r="J362" t="s">
        <v>751</v>
      </c>
      <c r="K362" t="s">
        <v>758</v>
      </c>
      <c r="L362" t="s">
        <v>759</v>
      </c>
      <c r="M362" t="s">
        <v>903</v>
      </c>
      <c r="N362" t="s">
        <v>763</v>
      </c>
      <c r="O362" t="s">
        <v>177</v>
      </c>
      <c r="P362" t="s">
        <v>904</v>
      </c>
      <c r="Q362" t="s">
        <v>108</v>
      </c>
      <c r="R362" t="s">
        <v>905</v>
      </c>
      <c r="S362" t="s">
        <v>112</v>
      </c>
      <c r="T362" t="s">
        <v>766</v>
      </c>
      <c r="U362" t="s">
        <v>2501</v>
      </c>
      <c r="V362">
        <v>76800000</v>
      </c>
      <c r="W362">
        <v>0</v>
      </c>
      <c r="X362">
        <v>0</v>
      </c>
      <c r="Y362">
        <v>0</v>
      </c>
      <c r="Z362">
        <v>0</v>
      </c>
      <c r="AA362">
        <v>0</v>
      </c>
      <c r="AB362">
        <v>76800000</v>
      </c>
      <c r="AC362" t="s">
        <v>278</v>
      </c>
      <c r="AD362" t="s">
        <v>279</v>
      </c>
      <c r="AE362" t="s">
        <v>2502</v>
      </c>
      <c r="AF362" t="s">
        <v>2503</v>
      </c>
      <c r="AG362" t="s">
        <v>5459</v>
      </c>
      <c r="AH362" t="s">
        <v>847</v>
      </c>
      <c r="AI362" t="s">
        <v>754</v>
      </c>
      <c r="AJ362" t="s">
        <v>900</v>
      </c>
      <c r="AK362" t="s">
        <v>907</v>
      </c>
      <c r="AL362" t="s">
        <v>846</v>
      </c>
    </row>
    <row r="363" spans="1:38" x14ac:dyDescent="0.3">
      <c r="A363" t="s">
        <v>728</v>
      </c>
      <c r="B363" t="s">
        <v>1457</v>
      </c>
      <c r="C363" t="s">
        <v>729</v>
      </c>
      <c r="D363" t="s">
        <v>1458</v>
      </c>
      <c r="E363" t="s">
        <v>841</v>
      </c>
      <c r="F363" t="s">
        <v>733</v>
      </c>
      <c r="G363" t="s">
        <v>750</v>
      </c>
      <c r="H363" t="s">
        <v>1013</v>
      </c>
      <c r="I363" t="s">
        <v>13</v>
      </c>
      <c r="J363" t="s">
        <v>751</v>
      </c>
      <c r="K363" t="s">
        <v>758</v>
      </c>
      <c r="L363" t="s">
        <v>759</v>
      </c>
      <c r="M363" t="s">
        <v>903</v>
      </c>
      <c r="N363" t="s">
        <v>763</v>
      </c>
      <c r="O363" t="s">
        <v>177</v>
      </c>
      <c r="P363" t="s">
        <v>904</v>
      </c>
      <c r="Q363" t="s">
        <v>108</v>
      </c>
      <c r="R363" t="s">
        <v>905</v>
      </c>
      <c r="S363" t="s">
        <v>130</v>
      </c>
      <c r="T363" t="s">
        <v>748</v>
      </c>
      <c r="U363" t="s">
        <v>2504</v>
      </c>
      <c r="V363">
        <v>12000000</v>
      </c>
      <c r="W363">
        <v>0</v>
      </c>
      <c r="X363">
        <v>0</v>
      </c>
      <c r="Y363">
        <v>0</v>
      </c>
      <c r="Z363">
        <v>0</v>
      </c>
      <c r="AA363">
        <v>0</v>
      </c>
      <c r="AB363">
        <v>12000000</v>
      </c>
      <c r="AC363" t="s">
        <v>278</v>
      </c>
      <c r="AD363" t="s">
        <v>280</v>
      </c>
      <c r="AE363" t="s">
        <v>2505</v>
      </c>
      <c r="AF363" t="s">
        <v>2506</v>
      </c>
      <c r="AG363" t="s">
        <v>5257</v>
      </c>
      <c r="AH363" t="s">
        <v>847</v>
      </c>
      <c r="AI363" t="s">
        <v>754</v>
      </c>
      <c r="AJ363" t="s">
        <v>901</v>
      </c>
      <c r="AK363" t="s">
        <v>848</v>
      </c>
      <c r="AL363" t="s">
        <v>846</v>
      </c>
    </row>
    <row r="364" spans="1:38" x14ac:dyDescent="0.3">
      <c r="A364" t="s">
        <v>728</v>
      </c>
      <c r="B364" t="s">
        <v>1457</v>
      </c>
      <c r="C364" t="s">
        <v>729</v>
      </c>
      <c r="D364" t="s">
        <v>1458</v>
      </c>
      <c r="E364" t="s">
        <v>841</v>
      </c>
      <c r="F364" t="s">
        <v>733</v>
      </c>
      <c r="G364" t="s">
        <v>750</v>
      </c>
      <c r="H364" t="s">
        <v>1013</v>
      </c>
      <c r="I364" t="s">
        <v>13</v>
      </c>
      <c r="J364" t="s">
        <v>751</v>
      </c>
      <c r="K364" t="s">
        <v>758</v>
      </c>
      <c r="L364" t="s">
        <v>759</v>
      </c>
      <c r="M364" t="s">
        <v>903</v>
      </c>
      <c r="N364" t="s">
        <v>763</v>
      </c>
      <c r="O364" t="s">
        <v>177</v>
      </c>
      <c r="P364" t="s">
        <v>904</v>
      </c>
      <c r="Q364" t="s">
        <v>108</v>
      </c>
      <c r="R364" t="s">
        <v>905</v>
      </c>
      <c r="S364" t="s">
        <v>130</v>
      </c>
      <c r="T364" t="s">
        <v>748</v>
      </c>
      <c r="U364" t="s">
        <v>2507</v>
      </c>
      <c r="V364">
        <v>12000000</v>
      </c>
      <c r="W364">
        <v>0</v>
      </c>
      <c r="X364">
        <v>0</v>
      </c>
      <c r="Y364">
        <v>0</v>
      </c>
      <c r="Z364">
        <v>0</v>
      </c>
      <c r="AA364">
        <v>0</v>
      </c>
      <c r="AB364">
        <v>12000000</v>
      </c>
      <c r="AC364" t="s">
        <v>278</v>
      </c>
      <c r="AD364" t="s">
        <v>280</v>
      </c>
      <c r="AE364" t="s">
        <v>2508</v>
      </c>
      <c r="AF364" t="s">
        <v>2509</v>
      </c>
      <c r="AG364" t="s">
        <v>5359</v>
      </c>
      <c r="AH364" t="s">
        <v>847</v>
      </c>
      <c r="AI364" t="s">
        <v>754</v>
      </c>
      <c r="AJ364" t="s">
        <v>901</v>
      </c>
      <c r="AK364" t="s">
        <v>848</v>
      </c>
      <c r="AL364" t="s">
        <v>846</v>
      </c>
    </row>
    <row r="365" spans="1:38" x14ac:dyDescent="0.3">
      <c r="A365" t="s">
        <v>728</v>
      </c>
      <c r="B365" t="s">
        <v>1457</v>
      </c>
      <c r="C365" t="s">
        <v>729</v>
      </c>
      <c r="D365" t="s">
        <v>1458</v>
      </c>
      <c r="E365" t="s">
        <v>841</v>
      </c>
      <c r="F365" t="s">
        <v>733</v>
      </c>
      <c r="G365" t="s">
        <v>750</v>
      </c>
      <c r="H365" t="s">
        <v>1013</v>
      </c>
      <c r="I365" t="s">
        <v>13</v>
      </c>
      <c r="J365" t="s">
        <v>751</v>
      </c>
      <c r="K365" t="s">
        <v>758</v>
      </c>
      <c r="L365" t="s">
        <v>759</v>
      </c>
      <c r="M365" t="s">
        <v>903</v>
      </c>
      <c r="N365" t="s">
        <v>763</v>
      </c>
      <c r="O365" t="s">
        <v>177</v>
      </c>
      <c r="P365" t="s">
        <v>904</v>
      </c>
      <c r="Q365" t="s">
        <v>108</v>
      </c>
      <c r="R365" t="s">
        <v>905</v>
      </c>
      <c r="S365" t="s">
        <v>113</v>
      </c>
      <c r="T365" t="s">
        <v>734</v>
      </c>
      <c r="U365" t="s">
        <v>2510</v>
      </c>
      <c r="V365">
        <v>28800000</v>
      </c>
      <c r="W365">
        <v>0</v>
      </c>
      <c r="X365">
        <v>0</v>
      </c>
      <c r="Y365">
        <v>0</v>
      </c>
      <c r="Z365">
        <v>0</v>
      </c>
      <c r="AA365">
        <v>0</v>
      </c>
      <c r="AB365">
        <v>28800000</v>
      </c>
      <c r="AC365" t="s">
        <v>278</v>
      </c>
      <c r="AD365" t="s">
        <v>281</v>
      </c>
      <c r="AE365" t="s">
        <v>2511</v>
      </c>
      <c r="AF365" t="s">
        <v>1018</v>
      </c>
      <c r="AG365" t="s">
        <v>5460</v>
      </c>
      <c r="AH365" t="s">
        <v>847</v>
      </c>
      <c r="AI365" t="s">
        <v>754</v>
      </c>
      <c r="AJ365" t="s">
        <v>891</v>
      </c>
      <c r="AK365" t="s">
        <v>848</v>
      </c>
      <c r="AL365" t="s">
        <v>846</v>
      </c>
    </row>
    <row r="366" spans="1:38" x14ac:dyDescent="0.3">
      <c r="A366" t="s">
        <v>728</v>
      </c>
      <c r="B366" t="s">
        <v>1457</v>
      </c>
      <c r="C366" t="s">
        <v>729</v>
      </c>
      <c r="D366" t="s">
        <v>1458</v>
      </c>
      <c r="E366" t="s">
        <v>841</v>
      </c>
      <c r="F366" t="s">
        <v>733</v>
      </c>
      <c r="G366" t="s">
        <v>750</v>
      </c>
      <c r="H366" t="s">
        <v>1013</v>
      </c>
      <c r="I366" t="s">
        <v>13</v>
      </c>
      <c r="J366" t="s">
        <v>751</v>
      </c>
      <c r="K366" t="s">
        <v>758</v>
      </c>
      <c r="L366" t="s">
        <v>759</v>
      </c>
      <c r="M366" t="s">
        <v>903</v>
      </c>
      <c r="N366" t="s">
        <v>763</v>
      </c>
      <c r="O366" t="s">
        <v>177</v>
      </c>
      <c r="P366" t="s">
        <v>904</v>
      </c>
      <c r="Q366" t="s">
        <v>108</v>
      </c>
      <c r="R366" t="s">
        <v>905</v>
      </c>
      <c r="S366" t="s">
        <v>113</v>
      </c>
      <c r="T366" t="s">
        <v>734</v>
      </c>
      <c r="U366" t="s">
        <v>2512</v>
      </c>
      <c r="V366">
        <v>13500000</v>
      </c>
      <c r="W366">
        <v>0</v>
      </c>
      <c r="X366">
        <v>0</v>
      </c>
      <c r="Y366">
        <v>0</v>
      </c>
      <c r="Z366">
        <v>0</v>
      </c>
      <c r="AA366">
        <v>0</v>
      </c>
      <c r="AB366">
        <v>13500000</v>
      </c>
      <c r="AC366" t="s">
        <v>278</v>
      </c>
      <c r="AD366" t="s">
        <v>281</v>
      </c>
      <c r="AE366" t="s">
        <v>2513</v>
      </c>
      <c r="AF366" t="s">
        <v>1020</v>
      </c>
      <c r="AG366" t="s">
        <v>5461</v>
      </c>
      <c r="AH366" t="s">
        <v>847</v>
      </c>
      <c r="AI366" t="s">
        <v>754</v>
      </c>
      <c r="AJ366" t="s">
        <v>891</v>
      </c>
      <c r="AK366" t="s">
        <v>848</v>
      </c>
      <c r="AL366" t="s">
        <v>846</v>
      </c>
    </row>
    <row r="367" spans="1:38" x14ac:dyDescent="0.3">
      <c r="A367" t="s">
        <v>728</v>
      </c>
      <c r="B367" t="s">
        <v>1457</v>
      </c>
      <c r="C367" t="s">
        <v>729</v>
      </c>
      <c r="D367" t="s">
        <v>1458</v>
      </c>
      <c r="E367" t="s">
        <v>841</v>
      </c>
      <c r="F367" t="s">
        <v>733</v>
      </c>
      <c r="G367" t="s">
        <v>750</v>
      </c>
      <c r="H367" t="s">
        <v>1013</v>
      </c>
      <c r="I367" t="s">
        <v>13</v>
      </c>
      <c r="J367" t="s">
        <v>751</v>
      </c>
      <c r="K367" t="s">
        <v>758</v>
      </c>
      <c r="L367" t="s">
        <v>759</v>
      </c>
      <c r="M367" t="s">
        <v>903</v>
      </c>
      <c r="N367" t="s">
        <v>763</v>
      </c>
      <c r="O367" t="s">
        <v>177</v>
      </c>
      <c r="P367" t="s">
        <v>904</v>
      </c>
      <c r="Q367" t="s">
        <v>108</v>
      </c>
      <c r="R367" t="s">
        <v>905</v>
      </c>
      <c r="S367" t="s">
        <v>110</v>
      </c>
      <c r="T367" t="s">
        <v>735</v>
      </c>
      <c r="U367" t="s">
        <v>2514</v>
      </c>
      <c r="V367">
        <v>77600000</v>
      </c>
      <c r="W367">
        <v>0</v>
      </c>
      <c r="X367">
        <v>0</v>
      </c>
      <c r="Y367">
        <v>7370735</v>
      </c>
      <c r="Z367">
        <v>7370735</v>
      </c>
      <c r="AA367">
        <v>9.4983698453608253E-2</v>
      </c>
      <c r="AB367">
        <v>70229265</v>
      </c>
      <c r="AC367" t="s">
        <v>278</v>
      </c>
      <c r="AD367" t="s">
        <v>282</v>
      </c>
      <c r="AE367" t="s">
        <v>2515</v>
      </c>
      <c r="AF367" t="s">
        <v>2516</v>
      </c>
      <c r="AG367" t="s">
        <v>5462</v>
      </c>
      <c r="AH367" t="s">
        <v>847</v>
      </c>
      <c r="AI367" t="s">
        <v>754</v>
      </c>
      <c r="AJ367" t="s">
        <v>893</v>
      </c>
      <c r="AK367" t="s">
        <v>848</v>
      </c>
      <c r="AL367" t="s">
        <v>846</v>
      </c>
    </row>
    <row r="368" spans="1:38" x14ac:dyDescent="0.3">
      <c r="A368" t="s">
        <v>728</v>
      </c>
      <c r="B368" t="s">
        <v>1457</v>
      </c>
      <c r="C368" t="s">
        <v>729</v>
      </c>
      <c r="D368" t="s">
        <v>1458</v>
      </c>
      <c r="E368" t="s">
        <v>841</v>
      </c>
      <c r="F368" t="s">
        <v>733</v>
      </c>
      <c r="G368" t="s">
        <v>750</v>
      </c>
      <c r="H368" t="s">
        <v>1013</v>
      </c>
      <c r="I368" t="s">
        <v>13</v>
      </c>
      <c r="J368" t="s">
        <v>751</v>
      </c>
      <c r="K368" t="s">
        <v>758</v>
      </c>
      <c r="L368" t="s">
        <v>759</v>
      </c>
      <c r="M368" t="s">
        <v>903</v>
      </c>
      <c r="N368" t="s">
        <v>763</v>
      </c>
      <c r="O368" t="s">
        <v>177</v>
      </c>
      <c r="P368" t="s">
        <v>904</v>
      </c>
      <c r="Q368" t="s">
        <v>108</v>
      </c>
      <c r="R368" t="s">
        <v>905</v>
      </c>
      <c r="S368" t="s">
        <v>110</v>
      </c>
      <c r="T368" t="s">
        <v>735</v>
      </c>
      <c r="U368" t="s">
        <v>2517</v>
      </c>
      <c r="V368">
        <v>820000000</v>
      </c>
      <c r="W368">
        <v>0</v>
      </c>
      <c r="X368">
        <v>0</v>
      </c>
      <c r="Y368">
        <v>27208988</v>
      </c>
      <c r="Z368">
        <v>27208988</v>
      </c>
      <c r="AA368">
        <v>3.3181692682926832E-2</v>
      </c>
      <c r="AB368">
        <v>792791012</v>
      </c>
      <c r="AC368" t="s">
        <v>278</v>
      </c>
      <c r="AD368" t="s">
        <v>282</v>
      </c>
      <c r="AE368" t="s">
        <v>2518</v>
      </c>
      <c r="AF368" t="s">
        <v>2519</v>
      </c>
      <c r="AG368" t="s">
        <v>5463</v>
      </c>
      <c r="AH368" t="s">
        <v>847</v>
      </c>
      <c r="AI368" t="s">
        <v>754</v>
      </c>
      <c r="AJ368" t="s">
        <v>893</v>
      </c>
      <c r="AK368" t="s">
        <v>848</v>
      </c>
      <c r="AL368" t="s">
        <v>846</v>
      </c>
    </row>
    <row r="369" spans="1:38" x14ac:dyDescent="0.3">
      <c r="A369" t="s">
        <v>728</v>
      </c>
      <c r="B369" t="s">
        <v>1457</v>
      </c>
      <c r="C369" t="s">
        <v>729</v>
      </c>
      <c r="D369" t="s">
        <v>1458</v>
      </c>
      <c r="E369" t="s">
        <v>841</v>
      </c>
      <c r="F369" t="s">
        <v>733</v>
      </c>
      <c r="G369" t="s">
        <v>750</v>
      </c>
      <c r="H369" t="s">
        <v>1013</v>
      </c>
      <c r="I369" t="s">
        <v>13</v>
      </c>
      <c r="J369" t="s">
        <v>751</v>
      </c>
      <c r="K369" t="s">
        <v>758</v>
      </c>
      <c r="L369" t="s">
        <v>759</v>
      </c>
      <c r="M369" t="s">
        <v>903</v>
      </c>
      <c r="N369" t="s">
        <v>763</v>
      </c>
      <c r="O369" t="s">
        <v>177</v>
      </c>
      <c r="P369" t="s">
        <v>904</v>
      </c>
      <c r="Q369" t="s">
        <v>108</v>
      </c>
      <c r="R369" t="s">
        <v>905</v>
      </c>
      <c r="S369" t="s">
        <v>110</v>
      </c>
      <c r="T369" t="s">
        <v>735</v>
      </c>
      <c r="U369" t="s">
        <v>2520</v>
      </c>
      <c r="V369">
        <v>600000000</v>
      </c>
      <c r="W369">
        <v>0</v>
      </c>
      <c r="X369">
        <v>45645400</v>
      </c>
      <c r="Y369">
        <v>6775500</v>
      </c>
      <c r="Z369">
        <v>52420900</v>
      </c>
      <c r="AA369">
        <v>8.7368166666666663E-2</v>
      </c>
      <c r="AB369">
        <v>547579100</v>
      </c>
      <c r="AC369" t="s">
        <v>278</v>
      </c>
      <c r="AD369" t="s">
        <v>282</v>
      </c>
      <c r="AE369" t="s">
        <v>2521</v>
      </c>
      <c r="AF369" t="s">
        <v>1037</v>
      </c>
      <c r="AG369" t="s">
        <v>5464</v>
      </c>
      <c r="AH369" t="s">
        <v>847</v>
      </c>
      <c r="AI369" t="s">
        <v>754</v>
      </c>
      <c r="AJ369" t="s">
        <v>893</v>
      </c>
      <c r="AK369" t="s">
        <v>848</v>
      </c>
      <c r="AL369" t="s">
        <v>846</v>
      </c>
    </row>
    <row r="370" spans="1:38" x14ac:dyDescent="0.3">
      <c r="A370" t="s">
        <v>728</v>
      </c>
      <c r="B370" t="s">
        <v>1457</v>
      </c>
      <c r="C370" t="s">
        <v>729</v>
      </c>
      <c r="D370" t="s">
        <v>1458</v>
      </c>
      <c r="E370" t="s">
        <v>841</v>
      </c>
      <c r="F370" t="s">
        <v>733</v>
      </c>
      <c r="G370" t="s">
        <v>750</v>
      </c>
      <c r="H370" t="s">
        <v>1013</v>
      </c>
      <c r="I370" t="s">
        <v>13</v>
      </c>
      <c r="J370" t="s">
        <v>751</v>
      </c>
      <c r="K370" t="s">
        <v>758</v>
      </c>
      <c r="L370" t="s">
        <v>759</v>
      </c>
      <c r="M370" t="s">
        <v>903</v>
      </c>
      <c r="N370" t="s">
        <v>763</v>
      </c>
      <c r="O370" t="s">
        <v>177</v>
      </c>
      <c r="P370" t="s">
        <v>904</v>
      </c>
      <c r="Q370" t="s">
        <v>108</v>
      </c>
      <c r="R370" t="s">
        <v>905</v>
      </c>
      <c r="S370" t="s">
        <v>106</v>
      </c>
      <c r="T370" t="s">
        <v>906</v>
      </c>
      <c r="U370" t="s">
        <v>2522</v>
      </c>
      <c r="V370">
        <v>14700000</v>
      </c>
      <c r="W370">
        <v>0</v>
      </c>
      <c r="X370">
        <v>520000</v>
      </c>
      <c r="Y370">
        <v>0</v>
      </c>
      <c r="Z370">
        <v>520000</v>
      </c>
      <c r="AA370">
        <v>3.5374149659863949E-2</v>
      </c>
      <c r="AB370">
        <v>14180000</v>
      </c>
      <c r="AC370" t="s">
        <v>278</v>
      </c>
      <c r="AD370" t="s">
        <v>283</v>
      </c>
      <c r="AE370" t="s">
        <v>2523</v>
      </c>
      <c r="AF370" t="s">
        <v>1221</v>
      </c>
      <c r="AG370" t="s">
        <v>5465</v>
      </c>
      <c r="AH370" t="s">
        <v>847</v>
      </c>
      <c r="AI370" t="s">
        <v>754</v>
      </c>
      <c r="AJ370" t="s">
        <v>893</v>
      </c>
      <c r="AK370" t="s">
        <v>848</v>
      </c>
      <c r="AL370" t="s">
        <v>846</v>
      </c>
    </row>
    <row r="371" spans="1:38" x14ac:dyDescent="0.3">
      <c r="A371" t="s">
        <v>728</v>
      </c>
      <c r="B371" t="s">
        <v>1457</v>
      </c>
      <c r="C371" t="s">
        <v>729</v>
      </c>
      <c r="D371" t="s">
        <v>1458</v>
      </c>
      <c r="E371" t="s">
        <v>841</v>
      </c>
      <c r="F371" t="s">
        <v>733</v>
      </c>
      <c r="G371" t="s">
        <v>750</v>
      </c>
      <c r="H371" t="s">
        <v>1013</v>
      </c>
      <c r="I371" t="s">
        <v>13</v>
      </c>
      <c r="J371" t="s">
        <v>751</v>
      </c>
      <c r="K371" t="s">
        <v>758</v>
      </c>
      <c r="L371" t="s">
        <v>759</v>
      </c>
      <c r="M371" t="s">
        <v>903</v>
      </c>
      <c r="N371" t="s">
        <v>763</v>
      </c>
      <c r="O371" t="s">
        <v>177</v>
      </c>
      <c r="P371" t="s">
        <v>904</v>
      </c>
      <c r="Q371" t="s">
        <v>108</v>
      </c>
      <c r="R371" t="s">
        <v>905</v>
      </c>
      <c r="S371" t="s">
        <v>106</v>
      </c>
      <c r="T371" t="s">
        <v>906</v>
      </c>
      <c r="U371" t="s">
        <v>2524</v>
      </c>
      <c r="V371">
        <v>10500000</v>
      </c>
      <c r="W371">
        <v>0</v>
      </c>
      <c r="X371">
        <v>300000</v>
      </c>
      <c r="Y371">
        <v>0</v>
      </c>
      <c r="Z371">
        <v>300000</v>
      </c>
      <c r="AA371">
        <v>2.8571428571428571E-2</v>
      </c>
      <c r="AB371">
        <v>10200000</v>
      </c>
      <c r="AC371" t="s">
        <v>278</v>
      </c>
      <c r="AD371" t="s">
        <v>283</v>
      </c>
      <c r="AE371" t="s">
        <v>2525</v>
      </c>
      <c r="AF371" t="s">
        <v>1021</v>
      </c>
      <c r="AG371" t="s">
        <v>5435</v>
      </c>
      <c r="AH371" t="s">
        <v>847</v>
      </c>
      <c r="AI371" t="s">
        <v>754</v>
      </c>
      <c r="AJ371" t="s">
        <v>893</v>
      </c>
      <c r="AK371" t="s">
        <v>848</v>
      </c>
      <c r="AL371" t="s">
        <v>846</v>
      </c>
    </row>
    <row r="372" spans="1:38" x14ac:dyDescent="0.3">
      <c r="A372" t="s">
        <v>728</v>
      </c>
      <c r="B372" t="s">
        <v>1457</v>
      </c>
      <c r="C372" t="s">
        <v>729</v>
      </c>
      <c r="D372" t="s">
        <v>1458</v>
      </c>
      <c r="E372" t="s">
        <v>841</v>
      </c>
      <c r="F372" t="s">
        <v>733</v>
      </c>
      <c r="G372" t="s">
        <v>750</v>
      </c>
      <c r="H372" t="s">
        <v>1013</v>
      </c>
      <c r="I372" t="s">
        <v>13</v>
      </c>
      <c r="J372" t="s">
        <v>751</v>
      </c>
      <c r="K372" t="s">
        <v>758</v>
      </c>
      <c r="L372" t="s">
        <v>759</v>
      </c>
      <c r="M372" t="s">
        <v>903</v>
      </c>
      <c r="N372" t="s">
        <v>763</v>
      </c>
      <c r="O372" t="s">
        <v>284</v>
      </c>
      <c r="P372" t="s">
        <v>915</v>
      </c>
      <c r="Q372" t="s">
        <v>2</v>
      </c>
      <c r="R372" t="s">
        <v>916</v>
      </c>
      <c r="S372" t="s">
        <v>103</v>
      </c>
      <c r="T372" t="s">
        <v>732</v>
      </c>
      <c r="U372" t="s">
        <v>2526</v>
      </c>
      <c r="V372">
        <v>792000</v>
      </c>
      <c r="W372">
        <v>0</v>
      </c>
      <c r="X372">
        <v>0</v>
      </c>
      <c r="Y372">
        <v>0</v>
      </c>
      <c r="Z372">
        <v>0</v>
      </c>
      <c r="AA372">
        <v>0</v>
      </c>
      <c r="AB372">
        <v>792000</v>
      </c>
      <c r="AC372" t="s">
        <v>285</v>
      </c>
      <c r="AD372" t="s">
        <v>286</v>
      </c>
      <c r="AE372" t="s">
        <v>2527</v>
      </c>
      <c r="AF372" t="s">
        <v>1019</v>
      </c>
      <c r="AG372" t="s">
        <v>5466</v>
      </c>
      <c r="AH372" t="s">
        <v>847</v>
      </c>
      <c r="AI372" t="s">
        <v>754</v>
      </c>
      <c r="AJ372" t="s">
        <v>1</v>
      </c>
      <c r="AK372" t="s">
        <v>848</v>
      </c>
      <c r="AL372" t="s">
        <v>917</v>
      </c>
    </row>
    <row r="373" spans="1:38" x14ac:dyDescent="0.3">
      <c r="A373" t="s">
        <v>728</v>
      </c>
      <c r="B373" t="s">
        <v>1457</v>
      </c>
      <c r="C373" t="s">
        <v>729</v>
      </c>
      <c r="D373" t="s">
        <v>1458</v>
      </c>
      <c r="E373" t="s">
        <v>841</v>
      </c>
      <c r="F373" t="s">
        <v>733</v>
      </c>
      <c r="G373" t="s">
        <v>750</v>
      </c>
      <c r="H373" t="s">
        <v>1013</v>
      </c>
      <c r="I373" t="s">
        <v>13</v>
      </c>
      <c r="J373" t="s">
        <v>751</v>
      </c>
      <c r="K373" t="s">
        <v>758</v>
      </c>
      <c r="L373" t="s">
        <v>759</v>
      </c>
      <c r="M373" t="s">
        <v>903</v>
      </c>
      <c r="N373" t="s">
        <v>763</v>
      </c>
      <c r="O373" t="s">
        <v>284</v>
      </c>
      <c r="P373" t="s">
        <v>915</v>
      </c>
      <c r="Q373" t="s">
        <v>2</v>
      </c>
      <c r="R373" t="s">
        <v>916</v>
      </c>
      <c r="S373" t="s">
        <v>130</v>
      </c>
      <c r="T373" t="s">
        <v>748</v>
      </c>
      <c r="U373" t="s">
        <v>2528</v>
      </c>
      <c r="V373">
        <v>2000000</v>
      </c>
      <c r="W373">
        <v>0</v>
      </c>
      <c r="X373">
        <v>0</v>
      </c>
      <c r="Y373">
        <v>0</v>
      </c>
      <c r="Z373">
        <v>0</v>
      </c>
      <c r="AA373">
        <v>0</v>
      </c>
      <c r="AB373">
        <v>2000000</v>
      </c>
      <c r="AC373" t="s">
        <v>285</v>
      </c>
      <c r="AD373" t="s">
        <v>287</v>
      </c>
      <c r="AE373" t="s">
        <v>2529</v>
      </c>
      <c r="AF373" t="s">
        <v>1038</v>
      </c>
      <c r="AG373" t="s">
        <v>5257</v>
      </c>
      <c r="AH373" t="s">
        <v>847</v>
      </c>
      <c r="AI373" t="s">
        <v>754</v>
      </c>
      <c r="AJ373" t="s">
        <v>901</v>
      </c>
      <c r="AK373" t="s">
        <v>848</v>
      </c>
      <c r="AL373" t="s">
        <v>917</v>
      </c>
    </row>
    <row r="374" spans="1:38" x14ac:dyDescent="0.3">
      <c r="A374" t="s">
        <v>728</v>
      </c>
      <c r="B374" t="s">
        <v>1457</v>
      </c>
      <c r="C374" t="s">
        <v>729</v>
      </c>
      <c r="D374" t="s">
        <v>1458</v>
      </c>
      <c r="E374" t="s">
        <v>841</v>
      </c>
      <c r="F374" t="s">
        <v>733</v>
      </c>
      <c r="G374" t="s">
        <v>750</v>
      </c>
      <c r="H374" t="s">
        <v>1013</v>
      </c>
      <c r="I374" t="s">
        <v>13</v>
      </c>
      <c r="J374" t="s">
        <v>751</v>
      </c>
      <c r="K374" t="s">
        <v>758</v>
      </c>
      <c r="L374" t="s">
        <v>759</v>
      </c>
      <c r="M374" t="s">
        <v>903</v>
      </c>
      <c r="N374" t="s">
        <v>763</v>
      </c>
      <c r="O374" t="s">
        <v>284</v>
      </c>
      <c r="P374" t="s">
        <v>915</v>
      </c>
      <c r="Q374" t="s">
        <v>2</v>
      </c>
      <c r="R374" t="s">
        <v>916</v>
      </c>
      <c r="S374" t="s">
        <v>130</v>
      </c>
      <c r="T374" t="s">
        <v>748</v>
      </c>
      <c r="U374" t="s">
        <v>2530</v>
      </c>
      <c r="V374">
        <v>2000000</v>
      </c>
      <c r="W374">
        <v>0</v>
      </c>
      <c r="X374">
        <v>0</v>
      </c>
      <c r="Y374">
        <v>0</v>
      </c>
      <c r="Z374">
        <v>0</v>
      </c>
      <c r="AA374">
        <v>0</v>
      </c>
      <c r="AB374">
        <v>2000000</v>
      </c>
      <c r="AC374" t="s">
        <v>285</v>
      </c>
      <c r="AD374" t="s">
        <v>287</v>
      </c>
      <c r="AE374" t="s">
        <v>2531</v>
      </c>
      <c r="AF374" t="s">
        <v>1022</v>
      </c>
      <c r="AG374" t="s">
        <v>5258</v>
      </c>
      <c r="AH374" t="s">
        <v>847</v>
      </c>
      <c r="AI374" t="s">
        <v>754</v>
      </c>
      <c r="AJ374" t="s">
        <v>901</v>
      </c>
      <c r="AK374" t="s">
        <v>848</v>
      </c>
      <c r="AL374" t="s">
        <v>917</v>
      </c>
    </row>
    <row r="375" spans="1:38" x14ac:dyDescent="0.3">
      <c r="A375" t="s">
        <v>728</v>
      </c>
      <c r="B375" t="s">
        <v>1457</v>
      </c>
      <c r="C375" t="s">
        <v>729</v>
      </c>
      <c r="D375" t="s">
        <v>1458</v>
      </c>
      <c r="E375" t="s">
        <v>841</v>
      </c>
      <c r="F375" t="s">
        <v>733</v>
      </c>
      <c r="G375" t="s">
        <v>750</v>
      </c>
      <c r="H375" t="s">
        <v>1013</v>
      </c>
      <c r="I375" t="s">
        <v>13</v>
      </c>
      <c r="J375" t="s">
        <v>751</v>
      </c>
      <c r="K375" t="s">
        <v>758</v>
      </c>
      <c r="L375" t="s">
        <v>759</v>
      </c>
      <c r="M375" t="s">
        <v>903</v>
      </c>
      <c r="N375" t="s">
        <v>763</v>
      </c>
      <c r="O375" t="s">
        <v>284</v>
      </c>
      <c r="P375" t="s">
        <v>915</v>
      </c>
      <c r="Q375" t="s">
        <v>2</v>
      </c>
      <c r="R375" t="s">
        <v>916</v>
      </c>
      <c r="S375" t="s">
        <v>110</v>
      </c>
      <c r="T375" t="s">
        <v>735</v>
      </c>
      <c r="U375" t="s">
        <v>2532</v>
      </c>
      <c r="V375">
        <v>24000000</v>
      </c>
      <c r="W375">
        <v>0</v>
      </c>
      <c r="X375">
        <v>0</v>
      </c>
      <c r="Y375">
        <v>7321500</v>
      </c>
      <c r="Z375">
        <v>7321500</v>
      </c>
      <c r="AA375">
        <v>0.30506250000000001</v>
      </c>
      <c r="AB375">
        <v>16678500</v>
      </c>
      <c r="AC375" t="s">
        <v>285</v>
      </c>
      <c r="AD375" t="s">
        <v>288</v>
      </c>
      <c r="AE375" t="s">
        <v>2533</v>
      </c>
      <c r="AF375" t="s">
        <v>1023</v>
      </c>
      <c r="AG375" t="s">
        <v>5467</v>
      </c>
      <c r="AH375" t="s">
        <v>847</v>
      </c>
      <c r="AI375" t="s">
        <v>754</v>
      </c>
      <c r="AJ375" t="s">
        <v>893</v>
      </c>
      <c r="AK375" t="s">
        <v>848</v>
      </c>
      <c r="AL375" t="s">
        <v>917</v>
      </c>
    </row>
    <row r="376" spans="1:38" x14ac:dyDescent="0.3">
      <c r="A376" t="s">
        <v>728</v>
      </c>
      <c r="B376" t="s">
        <v>1457</v>
      </c>
      <c r="C376" t="s">
        <v>729</v>
      </c>
      <c r="D376" t="s">
        <v>1458</v>
      </c>
      <c r="E376" t="s">
        <v>841</v>
      </c>
      <c r="F376" t="s">
        <v>733</v>
      </c>
      <c r="G376" t="s">
        <v>750</v>
      </c>
      <c r="H376" t="s">
        <v>1013</v>
      </c>
      <c r="I376" t="s">
        <v>13</v>
      </c>
      <c r="J376" t="s">
        <v>751</v>
      </c>
      <c r="K376" t="s">
        <v>758</v>
      </c>
      <c r="L376" t="s">
        <v>759</v>
      </c>
      <c r="M376" t="s">
        <v>903</v>
      </c>
      <c r="N376" t="s">
        <v>763</v>
      </c>
      <c r="O376" t="s">
        <v>284</v>
      </c>
      <c r="P376" t="s">
        <v>915</v>
      </c>
      <c r="Q376" t="s">
        <v>2</v>
      </c>
      <c r="R376" t="s">
        <v>916</v>
      </c>
      <c r="S376" t="s">
        <v>104</v>
      </c>
      <c r="T376" t="s">
        <v>105</v>
      </c>
      <c r="U376" t="s">
        <v>2534</v>
      </c>
      <c r="V376">
        <v>1500000</v>
      </c>
      <c r="W376">
        <v>0</v>
      </c>
      <c r="X376">
        <v>0</v>
      </c>
      <c r="Y376">
        <v>0</v>
      </c>
      <c r="Z376">
        <v>0</v>
      </c>
      <c r="AA376">
        <v>0</v>
      </c>
      <c r="AB376">
        <v>1500000</v>
      </c>
      <c r="AC376" t="s">
        <v>285</v>
      </c>
      <c r="AD376" t="s">
        <v>1343</v>
      </c>
      <c r="AE376" t="s">
        <v>2535</v>
      </c>
      <c r="AF376" t="s">
        <v>1039</v>
      </c>
      <c r="AG376" t="s">
        <v>5468</v>
      </c>
      <c r="AH376" t="s">
        <v>847</v>
      </c>
      <c r="AI376" t="s">
        <v>754</v>
      </c>
      <c r="AJ376" t="s">
        <v>893</v>
      </c>
      <c r="AK376" t="s">
        <v>848</v>
      </c>
      <c r="AL376" t="s">
        <v>917</v>
      </c>
    </row>
    <row r="377" spans="1:38" x14ac:dyDescent="0.3">
      <c r="A377" t="s">
        <v>728</v>
      </c>
      <c r="B377" t="s">
        <v>1457</v>
      </c>
      <c r="C377" t="s">
        <v>729</v>
      </c>
      <c r="D377" t="s">
        <v>1458</v>
      </c>
      <c r="E377" t="s">
        <v>841</v>
      </c>
      <c r="F377" t="s">
        <v>733</v>
      </c>
      <c r="G377" t="s">
        <v>750</v>
      </c>
      <c r="H377" t="s">
        <v>1013</v>
      </c>
      <c r="I377" t="s">
        <v>13</v>
      </c>
      <c r="J377" t="s">
        <v>751</v>
      </c>
      <c r="K377" t="s">
        <v>758</v>
      </c>
      <c r="L377" t="s">
        <v>759</v>
      </c>
      <c r="M377" t="s">
        <v>903</v>
      </c>
      <c r="N377" t="s">
        <v>763</v>
      </c>
      <c r="O377" t="s">
        <v>284</v>
      </c>
      <c r="P377" t="s">
        <v>915</v>
      </c>
      <c r="Q377" t="s">
        <v>108</v>
      </c>
      <c r="R377" t="s">
        <v>918</v>
      </c>
      <c r="S377" t="s">
        <v>103</v>
      </c>
      <c r="T377" t="s">
        <v>732</v>
      </c>
      <c r="U377" t="s">
        <v>2536</v>
      </c>
      <c r="V377">
        <v>688000</v>
      </c>
      <c r="W377">
        <v>0</v>
      </c>
      <c r="X377">
        <v>0</v>
      </c>
      <c r="Y377">
        <v>0</v>
      </c>
      <c r="Z377">
        <v>0</v>
      </c>
      <c r="AA377">
        <v>0</v>
      </c>
      <c r="AB377">
        <v>688000</v>
      </c>
      <c r="AC377" t="s">
        <v>289</v>
      </c>
      <c r="AD377" t="s">
        <v>290</v>
      </c>
      <c r="AE377" t="s">
        <v>2537</v>
      </c>
      <c r="AF377" t="s">
        <v>1040</v>
      </c>
      <c r="AG377" t="s">
        <v>883</v>
      </c>
      <c r="AH377" t="s">
        <v>847</v>
      </c>
      <c r="AI377" t="s">
        <v>754</v>
      </c>
      <c r="AJ377" t="s">
        <v>1</v>
      </c>
      <c r="AK377" t="s">
        <v>848</v>
      </c>
      <c r="AL377" t="s">
        <v>917</v>
      </c>
    </row>
    <row r="378" spans="1:38" x14ac:dyDescent="0.3">
      <c r="A378" t="s">
        <v>728</v>
      </c>
      <c r="B378" t="s">
        <v>1457</v>
      </c>
      <c r="C378" t="s">
        <v>729</v>
      </c>
      <c r="D378" t="s">
        <v>1458</v>
      </c>
      <c r="E378" t="s">
        <v>841</v>
      </c>
      <c r="F378" t="s">
        <v>733</v>
      </c>
      <c r="G378" t="s">
        <v>750</v>
      </c>
      <c r="H378" t="s">
        <v>1013</v>
      </c>
      <c r="I378" t="s">
        <v>13</v>
      </c>
      <c r="J378" t="s">
        <v>751</v>
      </c>
      <c r="K378" t="s">
        <v>758</v>
      </c>
      <c r="L378" t="s">
        <v>759</v>
      </c>
      <c r="M378" t="s">
        <v>903</v>
      </c>
      <c r="N378" t="s">
        <v>763</v>
      </c>
      <c r="O378" t="s">
        <v>284</v>
      </c>
      <c r="P378" t="s">
        <v>915</v>
      </c>
      <c r="Q378" t="s">
        <v>108</v>
      </c>
      <c r="R378" t="s">
        <v>918</v>
      </c>
      <c r="S378" t="s">
        <v>103</v>
      </c>
      <c r="T378" t="s">
        <v>732</v>
      </c>
      <c r="U378" t="s">
        <v>2538</v>
      </c>
      <c r="V378">
        <v>7500000</v>
      </c>
      <c r="W378">
        <v>0</v>
      </c>
      <c r="X378">
        <v>0</v>
      </c>
      <c r="Y378">
        <v>0</v>
      </c>
      <c r="Z378">
        <v>0</v>
      </c>
      <c r="AA378">
        <v>0</v>
      </c>
      <c r="AB378">
        <v>7500000</v>
      </c>
      <c r="AC378" t="s">
        <v>289</v>
      </c>
      <c r="AD378" t="s">
        <v>290</v>
      </c>
      <c r="AE378" t="s">
        <v>2539</v>
      </c>
      <c r="AF378" t="s">
        <v>1077</v>
      </c>
      <c r="AG378" t="s">
        <v>5469</v>
      </c>
      <c r="AH378" t="s">
        <v>847</v>
      </c>
      <c r="AI378" t="s">
        <v>754</v>
      </c>
      <c r="AJ378" t="s">
        <v>1</v>
      </c>
      <c r="AK378" t="s">
        <v>848</v>
      </c>
      <c r="AL378" t="s">
        <v>917</v>
      </c>
    </row>
    <row r="379" spans="1:38" x14ac:dyDescent="0.3">
      <c r="A379" t="s">
        <v>728</v>
      </c>
      <c r="B379" t="s">
        <v>1457</v>
      </c>
      <c r="C379" t="s">
        <v>729</v>
      </c>
      <c r="D379" t="s">
        <v>1458</v>
      </c>
      <c r="E379" t="s">
        <v>841</v>
      </c>
      <c r="F379" t="s">
        <v>733</v>
      </c>
      <c r="G379" t="s">
        <v>750</v>
      </c>
      <c r="H379" t="s">
        <v>1013</v>
      </c>
      <c r="I379" t="s">
        <v>13</v>
      </c>
      <c r="J379" t="s">
        <v>751</v>
      </c>
      <c r="K379" t="s">
        <v>758</v>
      </c>
      <c r="L379" t="s">
        <v>759</v>
      </c>
      <c r="M379" t="s">
        <v>903</v>
      </c>
      <c r="N379" t="s">
        <v>763</v>
      </c>
      <c r="O379" t="s">
        <v>284</v>
      </c>
      <c r="P379" t="s">
        <v>915</v>
      </c>
      <c r="Q379" t="s">
        <v>108</v>
      </c>
      <c r="R379" t="s">
        <v>918</v>
      </c>
      <c r="S379" t="s">
        <v>130</v>
      </c>
      <c r="T379" t="s">
        <v>748</v>
      </c>
      <c r="U379" t="s">
        <v>2540</v>
      </c>
      <c r="V379">
        <v>3000000</v>
      </c>
      <c r="W379">
        <v>0</v>
      </c>
      <c r="X379">
        <v>0</v>
      </c>
      <c r="Y379">
        <v>0</v>
      </c>
      <c r="Z379">
        <v>0</v>
      </c>
      <c r="AA379">
        <v>0</v>
      </c>
      <c r="AB379">
        <v>3000000</v>
      </c>
      <c r="AC379" t="s">
        <v>289</v>
      </c>
      <c r="AD379" t="s">
        <v>1344</v>
      </c>
      <c r="AE379" t="s">
        <v>2541</v>
      </c>
      <c r="AF379" t="s">
        <v>1078</v>
      </c>
      <c r="AG379" t="s">
        <v>5257</v>
      </c>
      <c r="AH379" t="s">
        <v>847</v>
      </c>
      <c r="AI379" t="s">
        <v>754</v>
      </c>
      <c r="AJ379" t="s">
        <v>901</v>
      </c>
      <c r="AK379" t="s">
        <v>848</v>
      </c>
      <c r="AL379" t="s">
        <v>917</v>
      </c>
    </row>
    <row r="380" spans="1:38" x14ac:dyDescent="0.3">
      <c r="A380" t="s">
        <v>728</v>
      </c>
      <c r="B380" t="s">
        <v>1457</v>
      </c>
      <c r="C380" t="s">
        <v>729</v>
      </c>
      <c r="D380" t="s">
        <v>1458</v>
      </c>
      <c r="E380" t="s">
        <v>841</v>
      </c>
      <c r="F380" t="s">
        <v>733</v>
      </c>
      <c r="G380" t="s">
        <v>750</v>
      </c>
      <c r="H380" t="s">
        <v>1013</v>
      </c>
      <c r="I380" t="s">
        <v>13</v>
      </c>
      <c r="J380" t="s">
        <v>751</v>
      </c>
      <c r="K380" t="s">
        <v>758</v>
      </c>
      <c r="L380" t="s">
        <v>759</v>
      </c>
      <c r="M380" t="s">
        <v>903</v>
      </c>
      <c r="N380" t="s">
        <v>763</v>
      </c>
      <c r="O380" t="s">
        <v>284</v>
      </c>
      <c r="P380" t="s">
        <v>915</v>
      </c>
      <c r="Q380" t="s">
        <v>108</v>
      </c>
      <c r="R380" t="s">
        <v>918</v>
      </c>
      <c r="S380" t="s">
        <v>130</v>
      </c>
      <c r="T380" t="s">
        <v>748</v>
      </c>
      <c r="U380" t="s">
        <v>2542</v>
      </c>
      <c r="V380">
        <v>3000000</v>
      </c>
      <c r="W380">
        <v>0</v>
      </c>
      <c r="X380">
        <v>0</v>
      </c>
      <c r="Y380">
        <v>0</v>
      </c>
      <c r="Z380">
        <v>0</v>
      </c>
      <c r="AA380">
        <v>0</v>
      </c>
      <c r="AB380">
        <v>3000000</v>
      </c>
      <c r="AC380" t="s">
        <v>289</v>
      </c>
      <c r="AD380" t="s">
        <v>1344</v>
      </c>
      <c r="AE380" t="s">
        <v>2543</v>
      </c>
      <c r="AF380" t="s">
        <v>1149</v>
      </c>
      <c r="AG380" t="s">
        <v>5258</v>
      </c>
      <c r="AH380" t="s">
        <v>847</v>
      </c>
      <c r="AI380" t="s">
        <v>754</v>
      </c>
      <c r="AJ380" t="s">
        <v>901</v>
      </c>
      <c r="AK380" t="s">
        <v>848</v>
      </c>
      <c r="AL380" t="s">
        <v>917</v>
      </c>
    </row>
    <row r="381" spans="1:38" x14ac:dyDescent="0.3">
      <c r="A381" t="s">
        <v>728</v>
      </c>
      <c r="B381" t="s">
        <v>1457</v>
      </c>
      <c r="C381" t="s">
        <v>729</v>
      </c>
      <c r="D381" t="s">
        <v>1458</v>
      </c>
      <c r="E381" t="s">
        <v>841</v>
      </c>
      <c r="F381" t="s">
        <v>733</v>
      </c>
      <c r="G381" t="s">
        <v>750</v>
      </c>
      <c r="H381" t="s">
        <v>1013</v>
      </c>
      <c r="I381" t="s">
        <v>13</v>
      </c>
      <c r="J381" t="s">
        <v>751</v>
      </c>
      <c r="K381" t="s">
        <v>758</v>
      </c>
      <c r="L381" t="s">
        <v>759</v>
      </c>
      <c r="M381" t="s">
        <v>903</v>
      </c>
      <c r="N381" t="s">
        <v>763</v>
      </c>
      <c r="O381" t="s">
        <v>284</v>
      </c>
      <c r="P381" t="s">
        <v>915</v>
      </c>
      <c r="Q381" t="s">
        <v>108</v>
      </c>
      <c r="R381" t="s">
        <v>918</v>
      </c>
      <c r="S381" t="s">
        <v>113</v>
      </c>
      <c r="T381" t="s">
        <v>734</v>
      </c>
      <c r="U381" t="s">
        <v>2544</v>
      </c>
      <c r="V381">
        <v>6000000</v>
      </c>
      <c r="W381">
        <v>0</v>
      </c>
      <c r="X381">
        <v>0</v>
      </c>
      <c r="Y381">
        <v>0</v>
      </c>
      <c r="Z381">
        <v>0</v>
      </c>
      <c r="AA381">
        <v>0</v>
      </c>
      <c r="AB381">
        <v>6000000</v>
      </c>
      <c r="AC381" t="s">
        <v>289</v>
      </c>
      <c r="AD381" t="s">
        <v>291</v>
      </c>
      <c r="AE381" t="s">
        <v>2545</v>
      </c>
      <c r="AF381" t="s">
        <v>1150</v>
      </c>
      <c r="AG381" t="s">
        <v>5470</v>
      </c>
      <c r="AH381" t="s">
        <v>847</v>
      </c>
      <c r="AI381" t="s">
        <v>754</v>
      </c>
      <c r="AJ381" t="s">
        <v>891</v>
      </c>
      <c r="AK381" t="s">
        <v>848</v>
      </c>
      <c r="AL381" t="s">
        <v>917</v>
      </c>
    </row>
    <row r="382" spans="1:38" x14ac:dyDescent="0.3">
      <c r="A382" t="s">
        <v>728</v>
      </c>
      <c r="B382" t="s">
        <v>1457</v>
      </c>
      <c r="C382" t="s">
        <v>729</v>
      </c>
      <c r="D382" t="s">
        <v>1458</v>
      </c>
      <c r="E382" t="s">
        <v>841</v>
      </c>
      <c r="F382" t="s">
        <v>733</v>
      </c>
      <c r="G382" t="s">
        <v>750</v>
      </c>
      <c r="H382" t="s">
        <v>1013</v>
      </c>
      <c r="I382" t="s">
        <v>13</v>
      </c>
      <c r="J382" t="s">
        <v>751</v>
      </c>
      <c r="K382" t="s">
        <v>758</v>
      </c>
      <c r="L382" t="s">
        <v>759</v>
      </c>
      <c r="M382" t="s">
        <v>903</v>
      </c>
      <c r="N382" t="s">
        <v>763</v>
      </c>
      <c r="O382" t="s">
        <v>284</v>
      </c>
      <c r="P382" t="s">
        <v>915</v>
      </c>
      <c r="Q382" t="s">
        <v>108</v>
      </c>
      <c r="R382" t="s">
        <v>918</v>
      </c>
      <c r="S382" t="s">
        <v>110</v>
      </c>
      <c r="T382" t="s">
        <v>735</v>
      </c>
      <c r="U382" t="s">
        <v>2546</v>
      </c>
      <c r="V382">
        <v>48000000</v>
      </c>
      <c r="W382">
        <v>0</v>
      </c>
      <c r="X382">
        <v>0</v>
      </c>
      <c r="Y382">
        <v>0</v>
      </c>
      <c r="Z382">
        <v>0</v>
      </c>
      <c r="AA382">
        <v>0</v>
      </c>
      <c r="AB382">
        <v>48000000</v>
      </c>
      <c r="AC382" t="s">
        <v>289</v>
      </c>
      <c r="AD382" t="s">
        <v>292</v>
      </c>
      <c r="AE382" t="s">
        <v>2547</v>
      </c>
      <c r="AF382" t="s">
        <v>1200</v>
      </c>
      <c r="AG382" t="s">
        <v>5471</v>
      </c>
      <c r="AH382" t="s">
        <v>847</v>
      </c>
      <c r="AI382" t="s">
        <v>754</v>
      </c>
      <c r="AJ382" t="s">
        <v>893</v>
      </c>
      <c r="AK382" t="s">
        <v>848</v>
      </c>
      <c r="AL382" t="s">
        <v>917</v>
      </c>
    </row>
    <row r="383" spans="1:38" x14ac:dyDescent="0.3">
      <c r="A383" t="s">
        <v>728</v>
      </c>
      <c r="B383" t="s">
        <v>1457</v>
      </c>
      <c r="C383" t="s">
        <v>729</v>
      </c>
      <c r="D383" t="s">
        <v>1458</v>
      </c>
      <c r="E383" t="s">
        <v>841</v>
      </c>
      <c r="F383" t="s">
        <v>733</v>
      </c>
      <c r="G383" t="s">
        <v>750</v>
      </c>
      <c r="H383" t="s">
        <v>1013</v>
      </c>
      <c r="I383" t="s">
        <v>13</v>
      </c>
      <c r="J383" t="s">
        <v>751</v>
      </c>
      <c r="K383" t="s">
        <v>758</v>
      </c>
      <c r="L383" t="s">
        <v>759</v>
      </c>
      <c r="M383" t="s">
        <v>903</v>
      </c>
      <c r="N383" t="s">
        <v>763</v>
      </c>
      <c r="O383" t="s">
        <v>284</v>
      </c>
      <c r="P383" t="s">
        <v>915</v>
      </c>
      <c r="Q383" t="s">
        <v>108</v>
      </c>
      <c r="R383" t="s">
        <v>918</v>
      </c>
      <c r="S383" t="s">
        <v>110</v>
      </c>
      <c r="T383" t="s">
        <v>735</v>
      </c>
      <c r="U383" t="s">
        <v>2548</v>
      </c>
      <c r="V383">
        <v>56000000</v>
      </c>
      <c r="W383">
        <v>0</v>
      </c>
      <c r="X383">
        <v>0</v>
      </c>
      <c r="Y383">
        <v>0</v>
      </c>
      <c r="Z383">
        <v>0</v>
      </c>
      <c r="AA383">
        <v>0</v>
      </c>
      <c r="AB383">
        <v>56000000</v>
      </c>
      <c r="AC383" t="s">
        <v>289</v>
      </c>
      <c r="AD383" t="s">
        <v>292</v>
      </c>
      <c r="AE383" t="s">
        <v>2549</v>
      </c>
      <c r="AF383" t="s">
        <v>1024</v>
      </c>
      <c r="AG383" t="s">
        <v>5472</v>
      </c>
      <c r="AH383" t="s">
        <v>847</v>
      </c>
      <c r="AI383" t="s">
        <v>754</v>
      </c>
      <c r="AJ383" t="s">
        <v>893</v>
      </c>
      <c r="AK383" t="s">
        <v>848</v>
      </c>
      <c r="AL383" t="s">
        <v>917</v>
      </c>
    </row>
    <row r="384" spans="1:38" x14ac:dyDescent="0.3">
      <c r="A384" t="s">
        <v>728</v>
      </c>
      <c r="B384" t="s">
        <v>1457</v>
      </c>
      <c r="C384" t="s">
        <v>729</v>
      </c>
      <c r="D384" t="s">
        <v>1458</v>
      </c>
      <c r="E384" t="s">
        <v>841</v>
      </c>
      <c r="F384" t="s">
        <v>733</v>
      </c>
      <c r="G384" t="s">
        <v>750</v>
      </c>
      <c r="H384" t="s">
        <v>1013</v>
      </c>
      <c r="I384" t="s">
        <v>13</v>
      </c>
      <c r="J384" t="s">
        <v>751</v>
      </c>
      <c r="K384" t="s">
        <v>758</v>
      </c>
      <c r="L384" t="s">
        <v>759</v>
      </c>
      <c r="M384" t="s">
        <v>903</v>
      </c>
      <c r="N384" t="s">
        <v>763</v>
      </c>
      <c r="O384" t="s">
        <v>284</v>
      </c>
      <c r="P384" t="s">
        <v>915</v>
      </c>
      <c r="Q384" t="s">
        <v>108</v>
      </c>
      <c r="R384" t="s">
        <v>918</v>
      </c>
      <c r="S384" t="s">
        <v>104</v>
      </c>
      <c r="T384" t="s">
        <v>105</v>
      </c>
      <c r="U384" t="s">
        <v>2550</v>
      </c>
      <c r="V384">
        <v>1500000</v>
      </c>
      <c r="W384">
        <v>0</v>
      </c>
      <c r="X384">
        <v>0</v>
      </c>
      <c r="Y384">
        <v>0</v>
      </c>
      <c r="Z384">
        <v>0</v>
      </c>
      <c r="AA384">
        <v>0</v>
      </c>
      <c r="AB384">
        <v>1500000</v>
      </c>
      <c r="AC384" t="s">
        <v>289</v>
      </c>
      <c r="AD384" t="s">
        <v>1345</v>
      </c>
      <c r="AE384" t="s">
        <v>2551</v>
      </c>
      <c r="AF384" t="s">
        <v>1025</v>
      </c>
      <c r="AG384" t="s">
        <v>5473</v>
      </c>
      <c r="AH384" t="s">
        <v>847</v>
      </c>
      <c r="AI384" t="s">
        <v>754</v>
      </c>
      <c r="AJ384" t="s">
        <v>893</v>
      </c>
      <c r="AK384" t="s">
        <v>848</v>
      </c>
      <c r="AL384" t="s">
        <v>917</v>
      </c>
    </row>
    <row r="385" spans="1:38" x14ac:dyDescent="0.3">
      <c r="A385" t="s">
        <v>728</v>
      </c>
      <c r="B385" t="s">
        <v>1457</v>
      </c>
      <c r="C385" t="s">
        <v>729</v>
      </c>
      <c r="D385" t="s">
        <v>1458</v>
      </c>
      <c r="E385" t="s">
        <v>841</v>
      </c>
      <c r="F385" t="s">
        <v>733</v>
      </c>
      <c r="G385" t="s">
        <v>750</v>
      </c>
      <c r="H385" t="s">
        <v>1013</v>
      </c>
      <c r="I385" t="s">
        <v>13</v>
      </c>
      <c r="J385" t="s">
        <v>751</v>
      </c>
      <c r="K385" t="s">
        <v>758</v>
      </c>
      <c r="L385" t="s">
        <v>759</v>
      </c>
      <c r="M385" t="s">
        <v>903</v>
      </c>
      <c r="N385" t="s">
        <v>763</v>
      </c>
      <c r="O385" t="s">
        <v>284</v>
      </c>
      <c r="P385" t="s">
        <v>915</v>
      </c>
      <c r="Q385" t="s">
        <v>109</v>
      </c>
      <c r="R385" t="s">
        <v>925</v>
      </c>
      <c r="S385" t="s">
        <v>130</v>
      </c>
      <c r="T385" t="s">
        <v>748</v>
      </c>
      <c r="U385" t="s">
        <v>2552</v>
      </c>
      <c r="V385">
        <v>3000000</v>
      </c>
      <c r="W385">
        <v>0</v>
      </c>
      <c r="X385">
        <v>0</v>
      </c>
      <c r="Y385">
        <v>0</v>
      </c>
      <c r="Z385">
        <v>0</v>
      </c>
      <c r="AA385">
        <v>0</v>
      </c>
      <c r="AB385">
        <v>3000000</v>
      </c>
      <c r="AC385" t="s">
        <v>293</v>
      </c>
      <c r="AD385" t="s">
        <v>294</v>
      </c>
      <c r="AE385" t="s">
        <v>2553</v>
      </c>
      <c r="AF385" t="s">
        <v>1177</v>
      </c>
      <c r="AG385" t="s">
        <v>5257</v>
      </c>
      <c r="AH385" t="s">
        <v>847</v>
      </c>
      <c r="AI385" t="s">
        <v>754</v>
      </c>
      <c r="AJ385" t="s">
        <v>901</v>
      </c>
      <c r="AK385" t="s">
        <v>848</v>
      </c>
      <c r="AL385" t="s">
        <v>917</v>
      </c>
    </row>
    <row r="386" spans="1:38" x14ac:dyDescent="0.3">
      <c r="A386" t="s">
        <v>728</v>
      </c>
      <c r="B386" t="s">
        <v>1457</v>
      </c>
      <c r="C386" t="s">
        <v>729</v>
      </c>
      <c r="D386" t="s">
        <v>1458</v>
      </c>
      <c r="E386" t="s">
        <v>841</v>
      </c>
      <c r="F386" t="s">
        <v>733</v>
      </c>
      <c r="G386" t="s">
        <v>750</v>
      </c>
      <c r="H386" t="s">
        <v>1013</v>
      </c>
      <c r="I386" t="s">
        <v>13</v>
      </c>
      <c r="J386" t="s">
        <v>751</v>
      </c>
      <c r="K386" t="s">
        <v>758</v>
      </c>
      <c r="L386" t="s">
        <v>759</v>
      </c>
      <c r="M386" t="s">
        <v>903</v>
      </c>
      <c r="N386" t="s">
        <v>763</v>
      </c>
      <c r="O386" t="s">
        <v>284</v>
      </c>
      <c r="P386" t="s">
        <v>915</v>
      </c>
      <c r="Q386" t="s">
        <v>109</v>
      </c>
      <c r="R386" t="s">
        <v>925</v>
      </c>
      <c r="S386" t="s">
        <v>130</v>
      </c>
      <c r="T386" t="s">
        <v>748</v>
      </c>
      <c r="U386" t="s">
        <v>2554</v>
      </c>
      <c r="V386">
        <v>4000000</v>
      </c>
      <c r="W386">
        <v>0</v>
      </c>
      <c r="X386">
        <v>0</v>
      </c>
      <c r="Y386">
        <v>0</v>
      </c>
      <c r="Z386">
        <v>0</v>
      </c>
      <c r="AA386">
        <v>0</v>
      </c>
      <c r="AB386">
        <v>4000000</v>
      </c>
      <c r="AC386" t="s">
        <v>293</v>
      </c>
      <c r="AD386" t="s">
        <v>294</v>
      </c>
      <c r="AE386" t="s">
        <v>2555</v>
      </c>
      <c r="AF386" t="s">
        <v>1045</v>
      </c>
      <c r="AG386" t="s">
        <v>5258</v>
      </c>
      <c r="AH386" t="s">
        <v>847</v>
      </c>
      <c r="AI386" t="s">
        <v>754</v>
      </c>
      <c r="AJ386" t="s">
        <v>901</v>
      </c>
      <c r="AK386" t="s">
        <v>848</v>
      </c>
      <c r="AL386" t="s">
        <v>917</v>
      </c>
    </row>
    <row r="387" spans="1:38" x14ac:dyDescent="0.3">
      <c r="A387" t="s">
        <v>728</v>
      </c>
      <c r="B387" t="s">
        <v>1457</v>
      </c>
      <c r="C387" t="s">
        <v>729</v>
      </c>
      <c r="D387" t="s">
        <v>1458</v>
      </c>
      <c r="E387" t="s">
        <v>841</v>
      </c>
      <c r="F387" t="s">
        <v>733</v>
      </c>
      <c r="G387" t="s">
        <v>750</v>
      </c>
      <c r="H387" t="s">
        <v>1013</v>
      </c>
      <c r="I387" t="s">
        <v>13</v>
      </c>
      <c r="J387" t="s">
        <v>751</v>
      </c>
      <c r="K387" t="s">
        <v>758</v>
      </c>
      <c r="L387" t="s">
        <v>759</v>
      </c>
      <c r="M387" t="s">
        <v>903</v>
      </c>
      <c r="N387" t="s">
        <v>763</v>
      </c>
      <c r="O387" t="s">
        <v>284</v>
      </c>
      <c r="P387" t="s">
        <v>915</v>
      </c>
      <c r="Q387" t="s">
        <v>109</v>
      </c>
      <c r="R387" t="s">
        <v>925</v>
      </c>
      <c r="S387" t="s">
        <v>110</v>
      </c>
      <c r="T387" t="s">
        <v>735</v>
      </c>
      <c r="U387" t="s">
        <v>2556</v>
      </c>
      <c r="V387">
        <v>6000000</v>
      </c>
      <c r="W387">
        <v>0</v>
      </c>
      <c r="X387">
        <v>0</v>
      </c>
      <c r="Y387">
        <v>0</v>
      </c>
      <c r="Z387">
        <v>0</v>
      </c>
      <c r="AA387">
        <v>0</v>
      </c>
      <c r="AB387">
        <v>6000000</v>
      </c>
      <c r="AC387" t="s">
        <v>293</v>
      </c>
      <c r="AD387" t="s">
        <v>295</v>
      </c>
      <c r="AE387" t="s">
        <v>2557</v>
      </c>
      <c r="AF387" t="s">
        <v>1026</v>
      </c>
      <c r="AG387" t="s">
        <v>5474</v>
      </c>
      <c r="AH387" t="s">
        <v>847</v>
      </c>
      <c r="AI387" t="s">
        <v>754</v>
      </c>
      <c r="AJ387" t="s">
        <v>893</v>
      </c>
      <c r="AK387" t="s">
        <v>848</v>
      </c>
      <c r="AL387" t="s">
        <v>917</v>
      </c>
    </row>
    <row r="388" spans="1:38" x14ac:dyDescent="0.3">
      <c r="A388" t="s">
        <v>728</v>
      </c>
      <c r="B388" t="s">
        <v>1457</v>
      </c>
      <c r="C388" t="s">
        <v>729</v>
      </c>
      <c r="D388" t="s">
        <v>1458</v>
      </c>
      <c r="E388" t="s">
        <v>841</v>
      </c>
      <c r="F388" t="s">
        <v>733</v>
      </c>
      <c r="G388" t="s">
        <v>750</v>
      </c>
      <c r="H388" t="s">
        <v>1013</v>
      </c>
      <c r="I388" t="s">
        <v>13</v>
      </c>
      <c r="J388" t="s">
        <v>751</v>
      </c>
      <c r="K388" t="s">
        <v>758</v>
      </c>
      <c r="L388" t="s">
        <v>759</v>
      </c>
      <c r="M388" t="s">
        <v>903</v>
      </c>
      <c r="N388" t="s">
        <v>763</v>
      </c>
      <c r="O388" t="s">
        <v>284</v>
      </c>
      <c r="P388" t="s">
        <v>915</v>
      </c>
      <c r="Q388" t="s">
        <v>111</v>
      </c>
      <c r="R388" t="s">
        <v>1246</v>
      </c>
      <c r="S388" t="s">
        <v>103</v>
      </c>
      <c r="T388" t="s">
        <v>732</v>
      </c>
      <c r="U388" t="s">
        <v>2558</v>
      </c>
      <c r="V388">
        <v>1000000</v>
      </c>
      <c r="W388">
        <v>0</v>
      </c>
      <c r="X388">
        <v>0</v>
      </c>
      <c r="Y388">
        <v>0</v>
      </c>
      <c r="Z388">
        <v>0</v>
      </c>
      <c r="AA388">
        <v>0</v>
      </c>
      <c r="AB388">
        <v>1000000</v>
      </c>
      <c r="AC388" t="s">
        <v>296</v>
      </c>
      <c r="AD388" t="s">
        <v>297</v>
      </c>
      <c r="AE388" t="s">
        <v>2559</v>
      </c>
      <c r="AF388" t="s">
        <v>1044</v>
      </c>
      <c r="AG388" t="s">
        <v>5257</v>
      </c>
      <c r="AH388" t="s">
        <v>847</v>
      </c>
      <c r="AI388" t="s">
        <v>754</v>
      </c>
      <c r="AJ388" t="s">
        <v>1</v>
      </c>
      <c r="AK388" t="s">
        <v>848</v>
      </c>
      <c r="AL388" t="s">
        <v>917</v>
      </c>
    </row>
    <row r="389" spans="1:38" x14ac:dyDescent="0.3">
      <c r="A389" t="s">
        <v>728</v>
      </c>
      <c r="B389" t="s">
        <v>1457</v>
      </c>
      <c r="C389" t="s">
        <v>729</v>
      </c>
      <c r="D389" t="s">
        <v>1458</v>
      </c>
      <c r="E389" t="s">
        <v>841</v>
      </c>
      <c r="F389" t="s">
        <v>733</v>
      </c>
      <c r="G389" t="s">
        <v>750</v>
      </c>
      <c r="H389" t="s">
        <v>1013</v>
      </c>
      <c r="I389" t="s">
        <v>13</v>
      </c>
      <c r="J389" t="s">
        <v>751</v>
      </c>
      <c r="K389" t="s">
        <v>758</v>
      </c>
      <c r="L389" t="s">
        <v>759</v>
      </c>
      <c r="M389" t="s">
        <v>903</v>
      </c>
      <c r="N389" t="s">
        <v>763</v>
      </c>
      <c r="O389" t="s">
        <v>284</v>
      </c>
      <c r="P389" t="s">
        <v>915</v>
      </c>
      <c r="Q389" t="s">
        <v>111</v>
      </c>
      <c r="R389" t="s">
        <v>1246</v>
      </c>
      <c r="S389" t="s">
        <v>103</v>
      </c>
      <c r="T389" t="s">
        <v>732</v>
      </c>
      <c r="U389" t="s">
        <v>2560</v>
      </c>
      <c r="V389">
        <v>4250000</v>
      </c>
      <c r="W389">
        <v>0</v>
      </c>
      <c r="X389">
        <v>0</v>
      </c>
      <c r="Y389">
        <v>0</v>
      </c>
      <c r="Z389">
        <v>0</v>
      </c>
      <c r="AA389">
        <v>0</v>
      </c>
      <c r="AB389">
        <v>4250000</v>
      </c>
      <c r="AC389" t="s">
        <v>296</v>
      </c>
      <c r="AD389" t="s">
        <v>297</v>
      </c>
      <c r="AE389" t="s">
        <v>2561</v>
      </c>
      <c r="AF389" t="s">
        <v>1178</v>
      </c>
      <c r="AG389" t="s">
        <v>5475</v>
      </c>
      <c r="AH389" t="s">
        <v>847</v>
      </c>
      <c r="AI389" t="s">
        <v>754</v>
      </c>
      <c r="AJ389" t="s">
        <v>1</v>
      </c>
      <c r="AK389" t="s">
        <v>848</v>
      </c>
      <c r="AL389" t="s">
        <v>917</v>
      </c>
    </row>
    <row r="390" spans="1:38" x14ac:dyDescent="0.3">
      <c r="A390" t="s">
        <v>728</v>
      </c>
      <c r="B390" t="s">
        <v>1457</v>
      </c>
      <c r="C390" t="s">
        <v>729</v>
      </c>
      <c r="D390" t="s">
        <v>1458</v>
      </c>
      <c r="E390" t="s">
        <v>841</v>
      </c>
      <c r="F390" t="s">
        <v>733</v>
      </c>
      <c r="G390" t="s">
        <v>750</v>
      </c>
      <c r="H390" t="s">
        <v>1013</v>
      </c>
      <c r="I390" t="s">
        <v>13</v>
      </c>
      <c r="J390" t="s">
        <v>751</v>
      </c>
      <c r="K390" t="s">
        <v>758</v>
      </c>
      <c r="L390" t="s">
        <v>759</v>
      </c>
      <c r="M390" t="s">
        <v>903</v>
      </c>
      <c r="N390" t="s">
        <v>763</v>
      </c>
      <c r="O390" t="s">
        <v>284</v>
      </c>
      <c r="P390" t="s">
        <v>915</v>
      </c>
      <c r="Q390" t="s">
        <v>111</v>
      </c>
      <c r="R390" t="s">
        <v>1246</v>
      </c>
      <c r="S390" t="s">
        <v>103</v>
      </c>
      <c r="T390" t="s">
        <v>732</v>
      </c>
      <c r="U390" t="s">
        <v>2562</v>
      </c>
      <c r="V390">
        <v>4500000</v>
      </c>
      <c r="W390">
        <v>0</v>
      </c>
      <c r="X390">
        <v>0</v>
      </c>
      <c r="Y390">
        <v>0</v>
      </c>
      <c r="Z390">
        <v>0</v>
      </c>
      <c r="AA390">
        <v>0</v>
      </c>
      <c r="AB390">
        <v>4500000</v>
      </c>
      <c r="AC390" t="s">
        <v>296</v>
      </c>
      <c r="AD390" t="s">
        <v>297</v>
      </c>
      <c r="AE390" t="s">
        <v>2563</v>
      </c>
      <c r="AF390" t="s">
        <v>1130</v>
      </c>
      <c r="AG390" t="s">
        <v>5476</v>
      </c>
      <c r="AH390" t="s">
        <v>847</v>
      </c>
      <c r="AI390" t="s">
        <v>754</v>
      </c>
      <c r="AJ390" t="s">
        <v>1</v>
      </c>
      <c r="AK390" t="s">
        <v>848</v>
      </c>
      <c r="AL390" t="s">
        <v>917</v>
      </c>
    </row>
    <row r="391" spans="1:38" x14ac:dyDescent="0.3">
      <c r="A391" t="s">
        <v>728</v>
      </c>
      <c r="B391" t="s">
        <v>1457</v>
      </c>
      <c r="C391" t="s">
        <v>729</v>
      </c>
      <c r="D391" t="s">
        <v>1458</v>
      </c>
      <c r="E391" t="s">
        <v>841</v>
      </c>
      <c r="F391" t="s">
        <v>733</v>
      </c>
      <c r="G391" t="s">
        <v>750</v>
      </c>
      <c r="H391" t="s">
        <v>1013</v>
      </c>
      <c r="I391" t="s">
        <v>13</v>
      </c>
      <c r="J391" t="s">
        <v>751</v>
      </c>
      <c r="K391" t="s">
        <v>758</v>
      </c>
      <c r="L391" t="s">
        <v>759</v>
      </c>
      <c r="M391" t="s">
        <v>903</v>
      </c>
      <c r="N391" t="s">
        <v>763</v>
      </c>
      <c r="O391" t="s">
        <v>284</v>
      </c>
      <c r="P391" t="s">
        <v>915</v>
      </c>
      <c r="Q391" t="s">
        <v>111</v>
      </c>
      <c r="R391" t="s">
        <v>1246</v>
      </c>
      <c r="S391" t="s">
        <v>113</v>
      </c>
      <c r="T391" t="s">
        <v>734</v>
      </c>
      <c r="U391" t="s">
        <v>2564</v>
      </c>
      <c r="V391">
        <v>12800000</v>
      </c>
      <c r="W391">
        <v>0</v>
      </c>
      <c r="X391">
        <v>0</v>
      </c>
      <c r="Y391">
        <v>0</v>
      </c>
      <c r="Z391">
        <v>0</v>
      </c>
      <c r="AA391">
        <v>0</v>
      </c>
      <c r="AB391">
        <v>12800000</v>
      </c>
      <c r="AC391" t="s">
        <v>296</v>
      </c>
      <c r="AD391" t="s">
        <v>1346</v>
      </c>
      <c r="AE391" t="s">
        <v>2565</v>
      </c>
      <c r="AF391" t="s">
        <v>1131</v>
      </c>
      <c r="AG391" t="s">
        <v>5477</v>
      </c>
      <c r="AH391" t="s">
        <v>847</v>
      </c>
      <c r="AI391" t="s">
        <v>754</v>
      </c>
      <c r="AJ391" t="s">
        <v>891</v>
      </c>
      <c r="AK391" t="s">
        <v>848</v>
      </c>
      <c r="AL391" t="s">
        <v>917</v>
      </c>
    </row>
    <row r="392" spans="1:38" x14ac:dyDescent="0.3">
      <c r="A392" t="s">
        <v>728</v>
      </c>
      <c r="B392" t="s">
        <v>1457</v>
      </c>
      <c r="C392" t="s">
        <v>729</v>
      </c>
      <c r="D392" t="s">
        <v>1458</v>
      </c>
      <c r="E392" t="s">
        <v>841</v>
      </c>
      <c r="F392" t="s">
        <v>733</v>
      </c>
      <c r="G392" t="s">
        <v>750</v>
      </c>
      <c r="H392" t="s">
        <v>1013</v>
      </c>
      <c r="I392" t="s">
        <v>13</v>
      </c>
      <c r="J392" t="s">
        <v>751</v>
      </c>
      <c r="K392" t="s">
        <v>758</v>
      </c>
      <c r="L392" t="s">
        <v>759</v>
      </c>
      <c r="M392" t="s">
        <v>903</v>
      </c>
      <c r="N392" t="s">
        <v>763</v>
      </c>
      <c r="O392" t="s">
        <v>284</v>
      </c>
      <c r="P392" t="s">
        <v>915</v>
      </c>
      <c r="Q392" t="s">
        <v>111</v>
      </c>
      <c r="R392" t="s">
        <v>1246</v>
      </c>
      <c r="S392" t="s">
        <v>110</v>
      </c>
      <c r="T392" t="s">
        <v>735</v>
      </c>
      <c r="U392" t="s">
        <v>2566</v>
      </c>
      <c r="V392">
        <v>162000000</v>
      </c>
      <c r="W392">
        <v>0</v>
      </c>
      <c r="X392">
        <v>0</v>
      </c>
      <c r="Y392">
        <v>0</v>
      </c>
      <c r="Z392">
        <v>0</v>
      </c>
      <c r="AA392">
        <v>0</v>
      </c>
      <c r="AB392">
        <v>162000000</v>
      </c>
      <c r="AC392" t="s">
        <v>296</v>
      </c>
      <c r="AD392" t="s">
        <v>1347</v>
      </c>
      <c r="AE392" t="s">
        <v>2567</v>
      </c>
      <c r="AF392" t="s">
        <v>1132</v>
      </c>
      <c r="AG392" t="s">
        <v>5478</v>
      </c>
      <c r="AH392" t="s">
        <v>847</v>
      </c>
      <c r="AI392" t="s">
        <v>754</v>
      </c>
      <c r="AJ392" t="s">
        <v>893</v>
      </c>
      <c r="AK392" t="s">
        <v>848</v>
      </c>
      <c r="AL392" t="s">
        <v>917</v>
      </c>
    </row>
    <row r="393" spans="1:38" x14ac:dyDescent="0.3">
      <c r="A393" t="s">
        <v>728</v>
      </c>
      <c r="B393" t="s">
        <v>1457</v>
      </c>
      <c r="C393" t="s">
        <v>729</v>
      </c>
      <c r="D393" t="s">
        <v>1458</v>
      </c>
      <c r="E393" t="s">
        <v>841</v>
      </c>
      <c r="F393" t="s">
        <v>733</v>
      </c>
      <c r="G393" t="s">
        <v>750</v>
      </c>
      <c r="H393" t="s">
        <v>1013</v>
      </c>
      <c r="I393" t="s">
        <v>13</v>
      </c>
      <c r="J393" t="s">
        <v>751</v>
      </c>
      <c r="K393" t="s">
        <v>758</v>
      </c>
      <c r="L393" t="s">
        <v>759</v>
      </c>
      <c r="M393" t="s">
        <v>903</v>
      </c>
      <c r="N393" t="s">
        <v>763</v>
      </c>
      <c r="O393" t="s">
        <v>284</v>
      </c>
      <c r="P393" t="s">
        <v>915</v>
      </c>
      <c r="Q393" t="s">
        <v>111</v>
      </c>
      <c r="R393" t="s">
        <v>1246</v>
      </c>
      <c r="S393" t="s">
        <v>110</v>
      </c>
      <c r="T393" t="s">
        <v>735</v>
      </c>
      <c r="U393" t="s">
        <v>2568</v>
      </c>
      <c r="V393">
        <v>54000000</v>
      </c>
      <c r="W393">
        <v>0</v>
      </c>
      <c r="X393">
        <v>0</v>
      </c>
      <c r="Y393">
        <v>0</v>
      </c>
      <c r="Z393">
        <v>0</v>
      </c>
      <c r="AA393">
        <v>0</v>
      </c>
      <c r="AB393">
        <v>54000000</v>
      </c>
      <c r="AC393" t="s">
        <v>296</v>
      </c>
      <c r="AD393" t="s">
        <v>1347</v>
      </c>
      <c r="AE393" t="s">
        <v>2569</v>
      </c>
      <c r="AF393" t="s">
        <v>1133</v>
      </c>
      <c r="AG393" t="s">
        <v>5479</v>
      </c>
      <c r="AH393" t="s">
        <v>847</v>
      </c>
      <c r="AI393" t="s">
        <v>754</v>
      </c>
      <c r="AJ393" t="s">
        <v>893</v>
      </c>
      <c r="AK393" t="s">
        <v>848</v>
      </c>
      <c r="AL393" t="s">
        <v>917</v>
      </c>
    </row>
    <row r="394" spans="1:38" x14ac:dyDescent="0.3">
      <c r="A394" t="s">
        <v>728</v>
      </c>
      <c r="B394" t="s">
        <v>1457</v>
      </c>
      <c r="C394" t="s">
        <v>729</v>
      </c>
      <c r="D394" t="s">
        <v>1458</v>
      </c>
      <c r="E394" t="s">
        <v>841</v>
      </c>
      <c r="F394" t="s">
        <v>733</v>
      </c>
      <c r="G394" t="s">
        <v>750</v>
      </c>
      <c r="H394" t="s">
        <v>1013</v>
      </c>
      <c r="I394" t="s">
        <v>13</v>
      </c>
      <c r="J394" t="s">
        <v>751</v>
      </c>
      <c r="K394" t="s">
        <v>758</v>
      </c>
      <c r="L394" t="s">
        <v>759</v>
      </c>
      <c r="M394" t="s">
        <v>903</v>
      </c>
      <c r="N394" t="s">
        <v>763</v>
      </c>
      <c r="O394" t="s">
        <v>284</v>
      </c>
      <c r="P394" t="s">
        <v>915</v>
      </c>
      <c r="Q394" t="s">
        <v>116</v>
      </c>
      <c r="R394" t="s">
        <v>1247</v>
      </c>
      <c r="S394" t="s">
        <v>103</v>
      </c>
      <c r="T394" t="s">
        <v>732</v>
      </c>
      <c r="U394" t="s">
        <v>2570</v>
      </c>
      <c r="V394">
        <v>11250000</v>
      </c>
      <c r="W394">
        <v>0</v>
      </c>
      <c r="X394">
        <v>0</v>
      </c>
      <c r="Y394">
        <v>0</v>
      </c>
      <c r="Z394">
        <v>0</v>
      </c>
      <c r="AA394">
        <v>0</v>
      </c>
      <c r="AB394">
        <v>11250000</v>
      </c>
      <c r="AC394" t="s">
        <v>298</v>
      </c>
      <c r="AD394" t="s">
        <v>299</v>
      </c>
      <c r="AE394" t="s">
        <v>2571</v>
      </c>
      <c r="AF394" t="s">
        <v>1204</v>
      </c>
      <c r="AG394" t="s">
        <v>5480</v>
      </c>
      <c r="AH394" t="s">
        <v>847</v>
      </c>
      <c r="AI394" t="s">
        <v>754</v>
      </c>
      <c r="AJ394" t="s">
        <v>1</v>
      </c>
      <c r="AK394" t="s">
        <v>848</v>
      </c>
      <c r="AL394" t="s">
        <v>917</v>
      </c>
    </row>
    <row r="395" spans="1:38" x14ac:dyDescent="0.3">
      <c r="A395" t="s">
        <v>728</v>
      </c>
      <c r="B395" t="s">
        <v>1457</v>
      </c>
      <c r="C395" t="s">
        <v>729</v>
      </c>
      <c r="D395" t="s">
        <v>1458</v>
      </c>
      <c r="E395" t="s">
        <v>841</v>
      </c>
      <c r="F395" t="s">
        <v>733</v>
      </c>
      <c r="G395" t="s">
        <v>750</v>
      </c>
      <c r="H395" t="s">
        <v>1013</v>
      </c>
      <c r="I395" t="s">
        <v>13</v>
      </c>
      <c r="J395" t="s">
        <v>751</v>
      </c>
      <c r="K395" t="s">
        <v>758</v>
      </c>
      <c r="L395" t="s">
        <v>759</v>
      </c>
      <c r="M395" t="s">
        <v>903</v>
      </c>
      <c r="N395" t="s">
        <v>763</v>
      </c>
      <c r="O395" t="s">
        <v>284</v>
      </c>
      <c r="P395" t="s">
        <v>915</v>
      </c>
      <c r="Q395" t="s">
        <v>116</v>
      </c>
      <c r="R395" t="s">
        <v>1247</v>
      </c>
      <c r="S395" t="s">
        <v>112</v>
      </c>
      <c r="T395" t="s">
        <v>766</v>
      </c>
      <c r="U395" t="s">
        <v>2572</v>
      </c>
      <c r="V395">
        <v>52800000</v>
      </c>
      <c r="W395">
        <v>0</v>
      </c>
      <c r="X395">
        <v>0</v>
      </c>
      <c r="Y395">
        <v>0</v>
      </c>
      <c r="Z395">
        <v>0</v>
      </c>
      <c r="AA395">
        <v>0</v>
      </c>
      <c r="AB395">
        <v>52800000</v>
      </c>
      <c r="AC395" t="s">
        <v>298</v>
      </c>
      <c r="AD395" t="s">
        <v>1348</v>
      </c>
      <c r="AE395" t="s">
        <v>2573</v>
      </c>
      <c r="AF395" t="s">
        <v>1043</v>
      </c>
      <c r="AG395" t="s">
        <v>5481</v>
      </c>
      <c r="AH395" t="s">
        <v>847</v>
      </c>
      <c r="AI395" t="s">
        <v>754</v>
      </c>
      <c r="AJ395" t="s">
        <v>900</v>
      </c>
      <c r="AK395" t="s">
        <v>907</v>
      </c>
      <c r="AL395" t="s">
        <v>917</v>
      </c>
    </row>
    <row r="396" spans="1:38" x14ac:dyDescent="0.3">
      <c r="A396" t="s">
        <v>728</v>
      </c>
      <c r="B396" t="s">
        <v>1457</v>
      </c>
      <c r="C396" t="s">
        <v>729</v>
      </c>
      <c r="D396" t="s">
        <v>1458</v>
      </c>
      <c r="E396" t="s">
        <v>841</v>
      </c>
      <c r="F396" t="s">
        <v>733</v>
      </c>
      <c r="G396" t="s">
        <v>750</v>
      </c>
      <c r="H396" t="s">
        <v>1013</v>
      </c>
      <c r="I396" t="s">
        <v>13</v>
      </c>
      <c r="J396" t="s">
        <v>751</v>
      </c>
      <c r="K396" t="s">
        <v>758</v>
      </c>
      <c r="L396" t="s">
        <v>759</v>
      </c>
      <c r="M396" t="s">
        <v>903</v>
      </c>
      <c r="N396" t="s">
        <v>763</v>
      </c>
      <c r="O396" t="s">
        <v>284</v>
      </c>
      <c r="P396" t="s">
        <v>915</v>
      </c>
      <c r="Q396" t="s">
        <v>116</v>
      </c>
      <c r="R396" t="s">
        <v>1247</v>
      </c>
      <c r="S396" t="s">
        <v>115</v>
      </c>
      <c r="T396" t="s">
        <v>736</v>
      </c>
      <c r="U396" t="s">
        <v>2574</v>
      </c>
      <c r="V396">
        <v>4000000</v>
      </c>
      <c r="W396">
        <v>0</v>
      </c>
      <c r="X396">
        <v>0</v>
      </c>
      <c r="Y396">
        <v>0</v>
      </c>
      <c r="Z396">
        <v>0</v>
      </c>
      <c r="AA396">
        <v>0</v>
      </c>
      <c r="AB396">
        <v>4000000</v>
      </c>
      <c r="AC396" t="s">
        <v>298</v>
      </c>
      <c r="AD396" t="s">
        <v>1349</v>
      </c>
      <c r="AE396" t="s">
        <v>2575</v>
      </c>
      <c r="AF396" t="s">
        <v>1041</v>
      </c>
      <c r="AG396" t="s">
        <v>5482</v>
      </c>
      <c r="AH396" t="s">
        <v>847</v>
      </c>
      <c r="AI396" t="s">
        <v>754</v>
      </c>
      <c r="AJ396" t="s">
        <v>891</v>
      </c>
      <c r="AK396" t="s">
        <v>907</v>
      </c>
      <c r="AL396" t="s">
        <v>917</v>
      </c>
    </row>
    <row r="397" spans="1:38" x14ac:dyDescent="0.3">
      <c r="A397" t="s">
        <v>728</v>
      </c>
      <c r="B397" t="s">
        <v>1457</v>
      </c>
      <c r="C397" t="s">
        <v>729</v>
      </c>
      <c r="D397" t="s">
        <v>1458</v>
      </c>
      <c r="E397" t="s">
        <v>841</v>
      </c>
      <c r="F397" t="s">
        <v>733</v>
      </c>
      <c r="G397" t="s">
        <v>750</v>
      </c>
      <c r="H397" t="s">
        <v>1013</v>
      </c>
      <c r="I397" t="s">
        <v>13</v>
      </c>
      <c r="J397" t="s">
        <v>751</v>
      </c>
      <c r="K397" t="s">
        <v>758</v>
      </c>
      <c r="L397" t="s">
        <v>759</v>
      </c>
      <c r="M397" t="s">
        <v>903</v>
      </c>
      <c r="N397" t="s">
        <v>763</v>
      </c>
      <c r="O397" t="s">
        <v>284</v>
      </c>
      <c r="P397" t="s">
        <v>915</v>
      </c>
      <c r="Q397" t="s">
        <v>116</v>
      </c>
      <c r="R397" t="s">
        <v>1247</v>
      </c>
      <c r="S397" t="s">
        <v>110</v>
      </c>
      <c r="T397" t="s">
        <v>735</v>
      </c>
      <c r="U397" t="s">
        <v>2576</v>
      </c>
      <c r="V397">
        <v>384420000</v>
      </c>
      <c r="W397">
        <v>0</v>
      </c>
      <c r="X397">
        <v>0</v>
      </c>
      <c r="Y397">
        <v>60492502</v>
      </c>
      <c r="Z397">
        <v>60492502</v>
      </c>
      <c r="AA397">
        <v>0.15736044430570731</v>
      </c>
      <c r="AB397">
        <v>323927498</v>
      </c>
      <c r="AC397" t="s">
        <v>298</v>
      </c>
      <c r="AD397" t="s">
        <v>300</v>
      </c>
      <c r="AE397" t="s">
        <v>2577</v>
      </c>
      <c r="AF397" t="s">
        <v>2578</v>
      </c>
      <c r="AG397" t="s">
        <v>5483</v>
      </c>
      <c r="AH397" t="s">
        <v>847</v>
      </c>
      <c r="AI397" t="s">
        <v>754</v>
      </c>
      <c r="AJ397" t="s">
        <v>893</v>
      </c>
      <c r="AK397" t="s">
        <v>848</v>
      </c>
      <c r="AL397" t="s">
        <v>917</v>
      </c>
    </row>
    <row r="398" spans="1:38" x14ac:dyDescent="0.3">
      <c r="A398" t="s">
        <v>728</v>
      </c>
      <c r="B398" t="s">
        <v>1457</v>
      </c>
      <c r="C398" t="s">
        <v>729</v>
      </c>
      <c r="D398" t="s">
        <v>1458</v>
      </c>
      <c r="E398" t="s">
        <v>841</v>
      </c>
      <c r="F398" t="s">
        <v>733</v>
      </c>
      <c r="G398" t="s">
        <v>750</v>
      </c>
      <c r="H398" t="s">
        <v>1013</v>
      </c>
      <c r="I398" t="s">
        <v>13</v>
      </c>
      <c r="J398" t="s">
        <v>751</v>
      </c>
      <c r="K398" t="s">
        <v>758</v>
      </c>
      <c r="L398" t="s">
        <v>759</v>
      </c>
      <c r="M398" t="s">
        <v>903</v>
      </c>
      <c r="N398" t="s">
        <v>763</v>
      </c>
      <c r="O398" t="s">
        <v>284</v>
      </c>
      <c r="P398" t="s">
        <v>915</v>
      </c>
      <c r="Q398" t="s">
        <v>166</v>
      </c>
      <c r="R398" t="s">
        <v>1248</v>
      </c>
      <c r="S398" t="s">
        <v>103</v>
      </c>
      <c r="T398" t="s">
        <v>732</v>
      </c>
      <c r="U398" t="s">
        <v>2579</v>
      </c>
      <c r="V398">
        <v>1000000</v>
      </c>
      <c r="W398">
        <v>0</v>
      </c>
      <c r="X398">
        <v>0</v>
      </c>
      <c r="Y398">
        <v>0</v>
      </c>
      <c r="Z398">
        <v>0</v>
      </c>
      <c r="AA398">
        <v>0</v>
      </c>
      <c r="AB398">
        <v>1000000</v>
      </c>
      <c r="AC398" t="s">
        <v>301</v>
      </c>
      <c r="AD398" t="s">
        <v>1350</v>
      </c>
      <c r="AE398" t="s">
        <v>2580</v>
      </c>
      <c r="AF398" t="s">
        <v>1123</v>
      </c>
      <c r="AG398" t="s">
        <v>5257</v>
      </c>
      <c r="AH398" t="s">
        <v>847</v>
      </c>
      <c r="AI398" t="s">
        <v>754</v>
      </c>
      <c r="AJ398" t="s">
        <v>1</v>
      </c>
      <c r="AK398" t="s">
        <v>848</v>
      </c>
      <c r="AL398" t="s">
        <v>917</v>
      </c>
    </row>
    <row r="399" spans="1:38" x14ac:dyDescent="0.3">
      <c r="A399" t="s">
        <v>728</v>
      </c>
      <c r="B399" t="s">
        <v>1457</v>
      </c>
      <c r="C399" t="s">
        <v>729</v>
      </c>
      <c r="D399" t="s">
        <v>1458</v>
      </c>
      <c r="E399" t="s">
        <v>841</v>
      </c>
      <c r="F399" t="s">
        <v>733</v>
      </c>
      <c r="G399" t="s">
        <v>750</v>
      </c>
      <c r="H399" t="s">
        <v>1013</v>
      </c>
      <c r="I399" t="s">
        <v>13</v>
      </c>
      <c r="J399" t="s">
        <v>751</v>
      </c>
      <c r="K399" t="s">
        <v>758</v>
      </c>
      <c r="L399" t="s">
        <v>759</v>
      </c>
      <c r="M399" t="s">
        <v>903</v>
      </c>
      <c r="N399" t="s">
        <v>763</v>
      </c>
      <c r="O399" t="s">
        <v>284</v>
      </c>
      <c r="P399" t="s">
        <v>915</v>
      </c>
      <c r="Q399" t="s">
        <v>166</v>
      </c>
      <c r="R399" t="s">
        <v>1248</v>
      </c>
      <c r="S399" t="s">
        <v>103</v>
      </c>
      <c r="T399" t="s">
        <v>732</v>
      </c>
      <c r="U399" t="s">
        <v>2581</v>
      </c>
      <c r="V399">
        <v>1090000</v>
      </c>
      <c r="W399">
        <v>0</v>
      </c>
      <c r="X399">
        <v>0</v>
      </c>
      <c r="Y399">
        <v>0</v>
      </c>
      <c r="Z399">
        <v>0</v>
      </c>
      <c r="AA399">
        <v>0</v>
      </c>
      <c r="AB399">
        <v>1090000</v>
      </c>
      <c r="AC399" t="s">
        <v>301</v>
      </c>
      <c r="AD399" t="s">
        <v>1350</v>
      </c>
      <c r="AE399" t="s">
        <v>2582</v>
      </c>
      <c r="AF399" t="s">
        <v>1201</v>
      </c>
      <c r="AG399" t="s">
        <v>5258</v>
      </c>
      <c r="AH399" t="s">
        <v>847</v>
      </c>
      <c r="AI399" t="s">
        <v>754</v>
      </c>
      <c r="AJ399" t="s">
        <v>1</v>
      </c>
      <c r="AK399" t="s">
        <v>848</v>
      </c>
      <c r="AL399" t="s">
        <v>917</v>
      </c>
    </row>
    <row r="400" spans="1:38" x14ac:dyDescent="0.3">
      <c r="A400" t="s">
        <v>728</v>
      </c>
      <c r="B400" t="s">
        <v>1457</v>
      </c>
      <c r="C400" t="s">
        <v>729</v>
      </c>
      <c r="D400" t="s">
        <v>1458</v>
      </c>
      <c r="E400" t="s">
        <v>841</v>
      </c>
      <c r="F400" t="s">
        <v>733</v>
      </c>
      <c r="G400" t="s">
        <v>750</v>
      </c>
      <c r="H400" t="s">
        <v>1013</v>
      </c>
      <c r="I400" t="s">
        <v>13</v>
      </c>
      <c r="J400" t="s">
        <v>751</v>
      </c>
      <c r="K400" t="s">
        <v>758</v>
      </c>
      <c r="L400" t="s">
        <v>759</v>
      </c>
      <c r="M400" t="s">
        <v>903</v>
      </c>
      <c r="N400" t="s">
        <v>763</v>
      </c>
      <c r="O400" t="s">
        <v>284</v>
      </c>
      <c r="P400" t="s">
        <v>915</v>
      </c>
      <c r="Q400" t="s">
        <v>166</v>
      </c>
      <c r="R400" t="s">
        <v>1248</v>
      </c>
      <c r="S400" t="s">
        <v>103</v>
      </c>
      <c r="T400" t="s">
        <v>732</v>
      </c>
      <c r="U400" t="s">
        <v>2583</v>
      </c>
      <c r="V400">
        <v>4500000</v>
      </c>
      <c r="W400">
        <v>0</v>
      </c>
      <c r="X400">
        <v>0</v>
      </c>
      <c r="Y400">
        <v>0</v>
      </c>
      <c r="Z400">
        <v>0</v>
      </c>
      <c r="AA400">
        <v>0</v>
      </c>
      <c r="AB400">
        <v>4500000</v>
      </c>
      <c r="AC400" t="s">
        <v>301</v>
      </c>
      <c r="AD400" t="s">
        <v>1350</v>
      </c>
      <c r="AE400" t="s">
        <v>2584</v>
      </c>
      <c r="AF400" t="s">
        <v>1124</v>
      </c>
      <c r="AG400" t="s">
        <v>5484</v>
      </c>
      <c r="AH400" t="s">
        <v>847</v>
      </c>
      <c r="AI400" t="s">
        <v>754</v>
      </c>
      <c r="AJ400" t="s">
        <v>1</v>
      </c>
      <c r="AK400" t="s">
        <v>848</v>
      </c>
      <c r="AL400" t="s">
        <v>917</v>
      </c>
    </row>
    <row r="401" spans="1:40" x14ac:dyDescent="0.3">
      <c r="A401" t="s">
        <v>728</v>
      </c>
      <c r="B401" t="s">
        <v>1457</v>
      </c>
      <c r="C401" t="s">
        <v>729</v>
      </c>
      <c r="D401" t="s">
        <v>1458</v>
      </c>
      <c r="E401" t="s">
        <v>841</v>
      </c>
      <c r="F401" t="s">
        <v>733</v>
      </c>
      <c r="G401" t="s">
        <v>750</v>
      </c>
      <c r="H401" t="s">
        <v>1013</v>
      </c>
      <c r="I401" t="s">
        <v>13</v>
      </c>
      <c r="J401" t="s">
        <v>751</v>
      </c>
      <c r="K401" t="s">
        <v>758</v>
      </c>
      <c r="L401" t="s">
        <v>759</v>
      </c>
      <c r="M401" t="s">
        <v>903</v>
      </c>
      <c r="N401" t="s">
        <v>763</v>
      </c>
      <c r="O401" t="s">
        <v>284</v>
      </c>
      <c r="P401" t="s">
        <v>915</v>
      </c>
      <c r="Q401" t="s">
        <v>166</v>
      </c>
      <c r="R401" t="s">
        <v>1248</v>
      </c>
      <c r="S401" t="s">
        <v>103</v>
      </c>
      <c r="T401" t="s">
        <v>732</v>
      </c>
      <c r="U401" t="s">
        <v>2585</v>
      </c>
      <c r="V401">
        <v>11250000</v>
      </c>
      <c r="W401">
        <v>0</v>
      </c>
      <c r="X401">
        <v>0</v>
      </c>
      <c r="Y401">
        <v>0</v>
      </c>
      <c r="Z401">
        <v>0</v>
      </c>
      <c r="AA401">
        <v>0</v>
      </c>
      <c r="AB401">
        <v>11250000</v>
      </c>
      <c r="AC401" t="s">
        <v>301</v>
      </c>
      <c r="AD401" t="s">
        <v>1350</v>
      </c>
      <c r="AE401" t="s">
        <v>2586</v>
      </c>
      <c r="AF401" t="s">
        <v>1125</v>
      </c>
      <c r="AG401" t="s">
        <v>5485</v>
      </c>
      <c r="AH401" t="s">
        <v>847</v>
      </c>
      <c r="AI401" t="s">
        <v>754</v>
      </c>
      <c r="AJ401" t="s">
        <v>1</v>
      </c>
      <c r="AK401" t="s">
        <v>848</v>
      </c>
      <c r="AL401" t="s">
        <v>917</v>
      </c>
    </row>
    <row r="402" spans="1:40" x14ac:dyDescent="0.3">
      <c r="A402" t="s">
        <v>728</v>
      </c>
      <c r="B402" t="s">
        <v>1457</v>
      </c>
      <c r="C402" t="s">
        <v>729</v>
      </c>
      <c r="D402" t="s">
        <v>1458</v>
      </c>
      <c r="E402" t="s">
        <v>841</v>
      </c>
      <c r="F402" t="s">
        <v>733</v>
      </c>
      <c r="G402" t="s">
        <v>750</v>
      </c>
      <c r="H402" t="s">
        <v>1013</v>
      </c>
      <c r="I402" t="s">
        <v>13</v>
      </c>
      <c r="J402" t="s">
        <v>751</v>
      </c>
      <c r="K402" t="s">
        <v>758</v>
      </c>
      <c r="L402" t="s">
        <v>759</v>
      </c>
      <c r="M402" t="s">
        <v>903</v>
      </c>
      <c r="N402" t="s">
        <v>763</v>
      </c>
      <c r="O402" t="s">
        <v>284</v>
      </c>
      <c r="P402" t="s">
        <v>915</v>
      </c>
      <c r="Q402" t="s">
        <v>166</v>
      </c>
      <c r="R402" t="s">
        <v>1248</v>
      </c>
      <c r="S402" t="s">
        <v>118</v>
      </c>
      <c r="T402" t="s">
        <v>897</v>
      </c>
      <c r="U402" t="s">
        <v>2587</v>
      </c>
      <c r="V402">
        <v>450000</v>
      </c>
      <c r="W402">
        <v>0</v>
      </c>
      <c r="X402">
        <v>0</v>
      </c>
      <c r="Y402">
        <v>0</v>
      </c>
      <c r="Z402">
        <v>0</v>
      </c>
      <c r="AA402">
        <v>0</v>
      </c>
      <c r="AB402">
        <v>450000</v>
      </c>
      <c r="AC402" t="s">
        <v>301</v>
      </c>
      <c r="AD402" t="s">
        <v>1351</v>
      </c>
      <c r="AE402" t="s">
        <v>2588</v>
      </c>
      <c r="AF402" t="s">
        <v>1126</v>
      </c>
      <c r="AG402" t="s">
        <v>5486</v>
      </c>
      <c r="AH402" t="s">
        <v>847</v>
      </c>
      <c r="AI402" t="s">
        <v>754</v>
      </c>
      <c r="AJ402" t="s">
        <v>898</v>
      </c>
      <c r="AK402" t="s">
        <v>848</v>
      </c>
      <c r="AL402" t="s">
        <v>917</v>
      </c>
    </row>
    <row r="403" spans="1:40" x14ac:dyDescent="0.3">
      <c r="A403" t="s">
        <v>728</v>
      </c>
      <c r="B403" t="s">
        <v>1457</v>
      </c>
      <c r="C403" t="s">
        <v>729</v>
      </c>
      <c r="D403" t="s">
        <v>1458</v>
      </c>
      <c r="E403" t="s">
        <v>841</v>
      </c>
      <c r="F403" t="s">
        <v>733</v>
      </c>
      <c r="G403" t="s">
        <v>750</v>
      </c>
      <c r="H403" t="s">
        <v>1013</v>
      </c>
      <c r="I403" t="s">
        <v>13</v>
      </c>
      <c r="J403" t="s">
        <v>751</v>
      </c>
      <c r="K403" t="s">
        <v>758</v>
      </c>
      <c r="L403" t="s">
        <v>759</v>
      </c>
      <c r="M403" t="s">
        <v>903</v>
      </c>
      <c r="N403" t="s">
        <v>763</v>
      </c>
      <c r="O403" t="s">
        <v>284</v>
      </c>
      <c r="P403" t="s">
        <v>915</v>
      </c>
      <c r="Q403" t="s">
        <v>166</v>
      </c>
      <c r="R403" t="s">
        <v>1248</v>
      </c>
      <c r="S403" t="s">
        <v>118</v>
      </c>
      <c r="T403" t="s">
        <v>897</v>
      </c>
      <c r="U403" t="s">
        <v>2589</v>
      </c>
      <c r="V403">
        <v>400000</v>
      </c>
      <c r="W403">
        <v>0</v>
      </c>
      <c r="X403">
        <v>0</v>
      </c>
      <c r="Y403">
        <v>0</v>
      </c>
      <c r="Z403">
        <v>0</v>
      </c>
      <c r="AA403">
        <v>0</v>
      </c>
      <c r="AB403">
        <v>400000</v>
      </c>
      <c r="AC403" t="s">
        <v>301</v>
      </c>
      <c r="AD403" t="s">
        <v>1351</v>
      </c>
      <c r="AE403" t="s">
        <v>2590</v>
      </c>
      <c r="AF403" t="s">
        <v>1127</v>
      </c>
      <c r="AG403" t="s">
        <v>5487</v>
      </c>
      <c r="AH403" t="s">
        <v>847</v>
      </c>
      <c r="AI403" t="s">
        <v>754</v>
      </c>
      <c r="AJ403" t="s">
        <v>898</v>
      </c>
      <c r="AK403" t="s">
        <v>848</v>
      </c>
      <c r="AL403" t="s">
        <v>917</v>
      </c>
    </row>
    <row r="404" spans="1:40" x14ac:dyDescent="0.3">
      <c r="A404" t="s">
        <v>728</v>
      </c>
      <c r="B404" t="s">
        <v>1457</v>
      </c>
      <c r="C404" t="s">
        <v>729</v>
      </c>
      <c r="D404" t="s">
        <v>1458</v>
      </c>
      <c r="E404" t="s">
        <v>841</v>
      </c>
      <c r="F404" t="s">
        <v>733</v>
      </c>
      <c r="G404" t="s">
        <v>750</v>
      </c>
      <c r="H404" t="s">
        <v>1013</v>
      </c>
      <c r="I404" t="s">
        <v>13</v>
      </c>
      <c r="J404" t="s">
        <v>751</v>
      </c>
      <c r="K404" t="s">
        <v>758</v>
      </c>
      <c r="L404" t="s">
        <v>759</v>
      </c>
      <c r="M404" t="s">
        <v>903</v>
      </c>
      <c r="N404" t="s">
        <v>763</v>
      </c>
      <c r="O404" t="s">
        <v>284</v>
      </c>
      <c r="P404" t="s">
        <v>915</v>
      </c>
      <c r="Q404" t="s">
        <v>166</v>
      </c>
      <c r="R404" t="s">
        <v>1248</v>
      </c>
      <c r="S404" t="s">
        <v>118</v>
      </c>
      <c r="T404" t="s">
        <v>897</v>
      </c>
      <c r="U404" t="s">
        <v>2591</v>
      </c>
      <c r="V404">
        <v>300000</v>
      </c>
      <c r="W404">
        <v>0</v>
      </c>
      <c r="X404">
        <v>0</v>
      </c>
      <c r="Y404">
        <v>0</v>
      </c>
      <c r="Z404">
        <v>0</v>
      </c>
      <c r="AA404">
        <v>0</v>
      </c>
      <c r="AB404">
        <v>300000</v>
      </c>
      <c r="AC404" t="s">
        <v>301</v>
      </c>
      <c r="AD404" t="s">
        <v>1351</v>
      </c>
      <c r="AE404" t="s">
        <v>2592</v>
      </c>
      <c r="AF404" t="s">
        <v>1128</v>
      </c>
      <c r="AG404" t="s">
        <v>5488</v>
      </c>
      <c r="AH404" t="s">
        <v>847</v>
      </c>
      <c r="AI404" t="s">
        <v>754</v>
      </c>
      <c r="AJ404" t="s">
        <v>898</v>
      </c>
      <c r="AK404" t="s">
        <v>848</v>
      </c>
      <c r="AL404" t="s">
        <v>917</v>
      </c>
    </row>
    <row r="405" spans="1:40" x14ac:dyDescent="0.3">
      <c r="A405" t="s">
        <v>728</v>
      </c>
      <c r="B405" t="s">
        <v>1457</v>
      </c>
      <c r="C405" t="s">
        <v>729</v>
      </c>
      <c r="D405" t="s">
        <v>1458</v>
      </c>
      <c r="E405" t="s">
        <v>841</v>
      </c>
      <c r="F405" t="s">
        <v>733</v>
      </c>
      <c r="G405" t="s">
        <v>750</v>
      </c>
      <c r="H405" t="s">
        <v>1013</v>
      </c>
      <c r="I405" t="s">
        <v>13</v>
      </c>
      <c r="J405" t="s">
        <v>751</v>
      </c>
      <c r="K405" t="s">
        <v>758</v>
      </c>
      <c r="L405" t="s">
        <v>759</v>
      </c>
      <c r="M405" t="s">
        <v>903</v>
      </c>
      <c r="N405" t="s">
        <v>763</v>
      </c>
      <c r="O405" t="s">
        <v>284</v>
      </c>
      <c r="P405" t="s">
        <v>915</v>
      </c>
      <c r="Q405" t="s">
        <v>166</v>
      </c>
      <c r="R405" t="s">
        <v>1248</v>
      </c>
      <c r="S405" t="s">
        <v>118</v>
      </c>
      <c r="T405" t="s">
        <v>897</v>
      </c>
      <c r="U405" t="s">
        <v>2593</v>
      </c>
      <c r="V405">
        <v>2100000</v>
      </c>
      <c r="W405">
        <v>0</v>
      </c>
      <c r="X405">
        <v>0</v>
      </c>
      <c r="Y405">
        <v>0</v>
      </c>
      <c r="Z405">
        <v>0</v>
      </c>
      <c r="AA405">
        <v>0</v>
      </c>
      <c r="AB405">
        <v>2100000</v>
      </c>
      <c r="AC405" t="s">
        <v>301</v>
      </c>
      <c r="AD405" t="s">
        <v>1351</v>
      </c>
      <c r="AE405" t="s">
        <v>2594</v>
      </c>
      <c r="AF405" t="s">
        <v>1129</v>
      </c>
      <c r="AG405" t="s">
        <v>5489</v>
      </c>
      <c r="AH405" t="s">
        <v>847</v>
      </c>
      <c r="AI405" t="s">
        <v>754</v>
      </c>
      <c r="AJ405" t="s">
        <v>898</v>
      </c>
      <c r="AK405" t="s">
        <v>848</v>
      </c>
      <c r="AL405" t="s">
        <v>917</v>
      </c>
    </row>
    <row r="406" spans="1:40" x14ac:dyDescent="0.3">
      <c r="A406" t="s">
        <v>728</v>
      </c>
      <c r="B406" t="s">
        <v>1457</v>
      </c>
      <c r="C406" t="s">
        <v>729</v>
      </c>
      <c r="D406" t="s">
        <v>1458</v>
      </c>
      <c r="E406" t="s">
        <v>841</v>
      </c>
      <c r="F406" t="s">
        <v>733</v>
      </c>
      <c r="G406" t="s">
        <v>750</v>
      </c>
      <c r="H406" t="s">
        <v>1013</v>
      </c>
      <c r="I406" t="s">
        <v>13</v>
      </c>
      <c r="J406" t="s">
        <v>751</v>
      </c>
      <c r="K406" t="s">
        <v>758</v>
      </c>
      <c r="L406" t="s">
        <v>759</v>
      </c>
      <c r="M406" t="s">
        <v>903</v>
      </c>
      <c r="N406" t="s">
        <v>763</v>
      </c>
      <c r="O406" t="s">
        <v>284</v>
      </c>
      <c r="P406" t="s">
        <v>915</v>
      </c>
      <c r="Q406" t="s">
        <v>166</v>
      </c>
      <c r="R406" t="s">
        <v>1248</v>
      </c>
      <c r="S406" t="s">
        <v>126</v>
      </c>
      <c r="T406" t="s">
        <v>744</v>
      </c>
      <c r="U406" t="s">
        <v>2595</v>
      </c>
      <c r="V406">
        <v>100000000</v>
      </c>
      <c r="W406">
        <v>0</v>
      </c>
      <c r="X406">
        <v>0</v>
      </c>
      <c r="Y406">
        <v>0</v>
      </c>
      <c r="Z406">
        <v>0</v>
      </c>
      <c r="AA406">
        <v>0</v>
      </c>
      <c r="AB406">
        <v>100000000</v>
      </c>
      <c r="AC406" t="s">
        <v>301</v>
      </c>
      <c r="AD406" t="s">
        <v>1352</v>
      </c>
      <c r="AE406" t="s">
        <v>2596</v>
      </c>
      <c r="AF406" t="s">
        <v>1202</v>
      </c>
      <c r="AG406" t="s">
        <v>5490</v>
      </c>
      <c r="AH406" t="s">
        <v>847</v>
      </c>
      <c r="AI406" t="s">
        <v>754</v>
      </c>
      <c r="AJ406" t="s">
        <v>900</v>
      </c>
      <c r="AK406" t="s">
        <v>848</v>
      </c>
      <c r="AL406" t="s">
        <v>917</v>
      </c>
    </row>
    <row r="407" spans="1:40" x14ac:dyDescent="0.3">
      <c r="A407" t="s">
        <v>728</v>
      </c>
      <c r="B407" t="s">
        <v>1457</v>
      </c>
      <c r="C407" t="s">
        <v>729</v>
      </c>
      <c r="D407" t="s">
        <v>1458</v>
      </c>
      <c r="E407" t="s">
        <v>841</v>
      </c>
      <c r="F407" t="s">
        <v>733</v>
      </c>
      <c r="G407" t="s">
        <v>750</v>
      </c>
      <c r="H407" t="s">
        <v>1013</v>
      </c>
      <c r="I407" t="s">
        <v>13</v>
      </c>
      <c r="J407" t="s">
        <v>751</v>
      </c>
      <c r="K407" t="s">
        <v>758</v>
      </c>
      <c r="L407" t="s">
        <v>759</v>
      </c>
      <c r="M407" t="s">
        <v>903</v>
      </c>
      <c r="N407" t="s">
        <v>763</v>
      </c>
      <c r="O407" t="s">
        <v>284</v>
      </c>
      <c r="P407" t="s">
        <v>915</v>
      </c>
      <c r="Q407" t="s">
        <v>166</v>
      </c>
      <c r="R407" t="s">
        <v>1248</v>
      </c>
      <c r="S407" t="s">
        <v>153</v>
      </c>
      <c r="T407" t="s">
        <v>737</v>
      </c>
      <c r="U407" t="s">
        <v>2597</v>
      </c>
      <c r="V407">
        <v>1810000</v>
      </c>
      <c r="W407">
        <v>0</v>
      </c>
      <c r="X407">
        <v>0</v>
      </c>
      <c r="Y407">
        <v>0</v>
      </c>
      <c r="Z407">
        <v>0</v>
      </c>
      <c r="AA407">
        <v>0</v>
      </c>
      <c r="AB407">
        <v>1810000</v>
      </c>
      <c r="AC407" t="s">
        <v>301</v>
      </c>
      <c r="AD407" t="s">
        <v>1353</v>
      </c>
      <c r="AE407" t="s">
        <v>2598</v>
      </c>
      <c r="AF407" t="s">
        <v>1203</v>
      </c>
      <c r="AG407" t="s">
        <v>5491</v>
      </c>
      <c r="AH407" t="s">
        <v>847</v>
      </c>
      <c r="AI407" t="s">
        <v>754</v>
      </c>
      <c r="AJ407" t="s">
        <v>9</v>
      </c>
      <c r="AK407" t="s">
        <v>848</v>
      </c>
      <c r="AL407" t="s">
        <v>917</v>
      </c>
    </row>
    <row r="408" spans="1:40" x14ac:dyDescent="0.3">
      <c r="A408" t="s">
        <v>728</v>
      </c>
      <c r="B408" t="s">
        <v>1457</v>
      </c>
      <c r="C408" t="s">
        <v>729</v>
      </c>
      <c r="D408" t="s">
        <v>1458</v>
      </c>
      <c r="E408" t="s">
        <v>841</v>
      </c>
      <c r="F408" t="s">
        <v>733</v>
      </c>
      <c r="G408" t="s">
        <v>750</v>
      </c>
      <c r="H408" t="s">
        <v>1013</v>
      </c>
      <c r="I408" t="s">
        <v>13</v>
      </c>
      <c r="J408" t="s">
        <v>751</v>
      </c>
      <c r="K408" t="s">
        <v>758</v>
      </c>
      <c r="L408" t="s">
        <v>759</v>
      </c>
      <c r="M408" t="s">
        <v>903</v>
      </c>
      <c r="N408" t="s">
        <v>763</v>
      </c>
      <c r="O408" t="s">
        <v>284</v>
      </c>
      <c r="P408" t="s">
        <v>915</v>
      </c>
      <c r="Q408" t="s">
        <v>166</v>
      </c>
      <c r="R408" t="s">
        <v>1248</v>
      </c>
      <c r="S408" t="s">
        <v>113</v>
      </c>
      <c r="T408" t="s">
        <v>734</v>
      </c>
      <c r="U408" t="s">
        <v>2599</v>
      </c>
      <c r="V408">
        <v>5600000</v>
      </c>
      <c r="W408">
        <v>0</v>
      </c>
      <c r="X408">
        <v>0</v>
      </c>
      <c r="Y408">
        <v>0</v>
      </c>
      <c r="Z408">
        <v>0</v>
      </c>
      <c r="AA408">
        <v>0</v>
      </c>
      <c r="AB408">
        <v>5600000</v>
      </c>
      <c r="AC408" t="s">
        <v>301</v>
      </c>
      <c r="AD408" t="s">
        <v>1354</v>
      </c>
      <c r="AE408" t="s">
        <v>2600</v>
      </c>
      <c r="AF408" t="s">
        <v>2601</v>
      </c>
      <c r="AG408" t="s">
        <v>5492</v>
      </c>
      <c r="AH408" t="s">
        <v>847</v>
      </c>
      <c r="AI408" t="s">
        <v>754</v>
      </c>
      <c r="AJ408" t="s">
        <v>891</v>
      </c>
      <c r="AK408" t="s">
        <v>848</v>
      </c>
      <c r="AL408" t="s">
        <v>917</v>
      </c>
    </row>
    <row r="409" spans="1:40" x14ac:dyDescent="0.3">
      <c r="A409" t="s">
        <v>728</v>
      </c>
      <c r="B409" t="s">
        <v>1457</v>
      </c>
      <c r="C409" t="s">
        <v>729</v>
      </c>
      <c r="D409" t="s">
        <v>1458</v>
      </c>
      <c r="E409" t="s">
        <v>841</v>
      </c>
      <c r="F409" t="s">
        <v>733</v>
      </c>
      <c r="G409" t="s">
        <v>750</v>
      </c>
      <c r="H409" t="s">
        <v>1013</v>
      </c>
      <c r="I409" t="s">
        <v>13</v>
      </c>
      <c r="J409" t="s">
        <v>751</v>
      </c>
      <c r="K409" t="s">
        <v>758</v>
      </c>
      <c r="L409" t="s">
        <v>759</v>
      </c>
      <c r="M409" t="s">
        <v>903</v>
      </c>
      <c r="N409" t="s">
        <v>763</v>
      </c>
      <c r="O409" t="s">
        <v>284</v>
      </c>
      <c r="P409" t="s">
        <v>915</v>
      </c>
      <c r="Q409" t="s">
        <v>166</v>
      </c>
      <c r="R409" t="s">
        <v>1248</v>
      </c>
      <c r="S409" t="s">
        <v>113</v>
      </c>
      <c r="T409" t="s">
        <v>734</v>
      </c>
      <c r="U409" t="s">
        <v>2602</v>
      </c>
      <c r="V409">
        <v>4000000</v>
      </c>
      <c r="W409">
        <v>0</v>
      </c>
      <c r="X409">
        <v>0</v>
      </c>
      <c r="Y409">
        <v>0</v>
      </c>
      <c r="Z409">
        <v>0</v>
      </c>
      <c r="AA409">
        <v>0</v>
      </c>
      <c r="AB409">
        <v>4000000</v>
      </c>
      <c r="AC409" t="s">
        <v>301</v>
      </c>
      <c r="AD409" t="s">
        <v>1354</v>
      </c>
      <c r="AE409" t="s">
        <v>2603</v>
      </c>
      <c r="AF409" t="s">
        <v>2604</v>
      </c>
      <c r="AG409" t="s">
        <v>5493</v>
      </c>
      <c r="AH409" t="s">
        <v>847</v>
      </c>
      <c r="AI409" t="s">
        <v>754</v>
      </c>
      <c r="AJ409" t="s">
        <v>891</v>
      </c>
      <c r="AK409" t="s">
        <v>848</v>
      </c>
      <c r="AL409" t="s">
        <v>917</v>
      </c>
    </row>
    <row r="410" spans="1:40" x14ac:dyDescent="0.3">
      <c r="A410" t="s">
        <v>728</v>
      </c>
      <c r="B410" t="s">
        <v>1457</v>
      </c>
      <c r="C410" t="s">
        <v>729</v>
      </c>
      <c r="D410" t="s">
        <v>1458</v>
      </c>
      <c r="E410" t="s">
        <v>841</v>
      </c>
      <c r="F410" t="s">
        <v>733</v>
      </c>
      <c r="G410" t="s">
        <v>750</v>
      </c>
      <c r="H410" t="s">
        <v>1013</v>
      </c>
      <c r="I410" t="s">
        <v>13</v>
      </c>
      <c r="J410" t="s">
        <v>751</v>
      </c>
      <c r="K410" t="s">
        <v>758</v>
      </c>
      <c r="L410" t="s">
        <v>759</v>
      </c>
      <c r="M410" t="s">
        <v>903</v>
      </c>
      <c r="N410" t="s">
        <v>763</v>
      </c>
      <c r="O410" t="s">
        <v>284</v>
      </c>
      <c r="P410" t="s">
        <v>915</v>
      </c>
      <c r="Q410" t="s">
        <v>166</v>
      </c>
      <c r="R410" t="s">
        <v>1248</v>
      </c>
      <c r="S410" t="s">
        <v>110</v>
      </c>
      <c r="T410" t="s">
        <v>735</v>
      </c>
      <c r="U410" t="s">
        <v>2605</v>
      </c>
      <c r="V410">
        <v>37500000</v>
      </c>
      <c r="W410">
        <v>0</v>
      </c>
      <c r="X410">
        <v>0</v>
      </c>
      <c r="Y410">
        <v>0</v>
      </c>
      <c r="Z410">
        <v>0</v>
      </c>
      <c r="AA410">
        <v>0</v>
      </c>
      <c r="AB410">
        <v>37500000</v>
      </c>
      <c r="AC410" t="s">
        <v>301</v>
      </c>
      <c r="AD410" t="s">
        <v>302</v>
      </c>
      <c r="AE410" t="s">
        <v>2606</v>
      </c>
      <c r="AF410" t="s">
        <v>2607</v>
      </c>
      <c r="AG410" t="s">
        <v>5494</v>
      </c>
      <c r="AH410" t="s">
        <v>847</v>
      </c>
      <c r="AI410" t="s">
        <v>754</v>
      </c>
      <c r="AJ410" t="s">
        <v>893</v>
      </c>
      <c r="AK410" t="s">
        <v>848</v>
      </c>
      <c r="AL410" t="s">
        <v>917</v>
      </c>
    </row>
    <row r="411" spans="1:40" x14ac:dyDescent="0.3">
      <c r="A411" t="s">
        <v>728</v>
      </c>
      <c r="B411" t="s">
        <v>1457</v>
      </c>
      <c r="C411" t="s">
        <v>729</v>
      </c>
      <c r="D411" t="s">
        <v>1458</v>
      </c>
      <c r="E411" t="s">
        <v>841</v>
      </c>
      <c r="F411" t="s">
        <v>733</v>
      </c>
      <c r="G411" t="s">
        <v>750</v>
      </c>
      <c r="H411" t="s">
        <v>1013</v>
      </c>
      <c r="I411" t="s">
        <v>13</v>
      </c>
      <c r="J411" t="s">
        <v>751</v>
      </c>
      <c r="K411" t="s">
        <v>758</v>
      </c>
      <c r="L411" t="s">
        <v>759</v>
      </c>
      <c r="M411" t="s">
        <v>903</v>
      </c>
      <c r="N411" t="s">
        <v>763</v>
      </c>
      <c r="O411" t="s">
        <v>284</v>
      </c>
      <c r="P411" t="s">
        <v>915</v>
      </c>
      <c r="Q411" t="s">
        <v>166</v>
      </c>
      <c r="R411" t="s">
        <v>1248</v>
      </c>
      <c r="S411" t="s">
        <v>110</v>
      </c>
      <c r="T411" t="s">
        <v>735</v>
      </c>
      <c r="U411" t="s">
        <v>2608</v>
      </c>
      <c r="V411">
        <v>100000000</v>
      </c>
      <c r="W411">
        <v>0</v>
      </c>
      <c r="X411">
        <v>0</v>
      </c>
      <c r="Y411">
        <v>0</v>
      </c>
      <c r="Z411">
        <v>0</v>
      </c>
      <c r="AA411">
        <v>0</v>
      </c>
      <c r="AB411">
        <v>100000000</v>
      </c>
      <c r="AC411" t="s">
        <v>301</v>
      </c>
      <c r="AD411" t="s">
        <v>302</v>
      </c>
      <c r="AE411" t="s">
        <v>2609</v>
      </c>
      <c r="AF411" t="s">
        <v>2610</v>
      </c>
      <c r="AG411" t="s">
        <v>5495</v>
      </c>
      <c r="AH411" t="s">
        <v>847</v>
      </c>
      <c r="AI411" t="s">
        <v>754</v>
      </c>
      <c r="AJ411" t="s">
        <v>893</v>
      </c>
      <c r="AK411" t="s">
        <v>848</v>
      </c>
      <c r="AL411" t="s">
        <v>917</v>
      </c>
    </row>
    <row r="412" spans="1:40" x14ac:dyDescent="0.3">
      <c r="A412" t="s">
        <v>728</v>
      </c>
      <c r="B412" t="s">
        <v>1457</v>
      </c>
      <c r="C412" t="s">
        <v>729</v>
      </c>
      <c r="D412" t="s">
        <v>1458</v>
      </c>
      <c r="E412" t="s">
        <v>841</v>
      </c>
      <c r="F412" t="s">
        <v>733</v>
      </c>
      <c r="G412" t="s">
        <v>750</v>
      </c>
      <c r="H412" t="s">
        <v>1013</v>
      </c>
      <c r="I412" t="s">
        <v>13</v>
      </c>
      <c r="J412" t="s">
        <v>751</v>
      </c>
      <c r="K412" t="s">
        <v>758</v>
      </c>
      <c r="L412" t="s">
        <v>759</v>
      </c>
      <c r="M412" t="s">
        <v>903</v>
      </c>
      <c r="N412" t="s">
        <v>763</v>
      </c>
      <c r="O412" t="s">
        <v>284</v>
      </c>
      <c r="P412" t="s">
        <v>915</v>
      </c>
      <c r="Q412" t="s">
        <v>166</v>
      </c>
      <c r="R412" t="s">
        <v>1248</v>
      </c>
      <c r="S412" t="s">
        <v>107</v>
      </c>
      <c r="T412" t="s">
        <v>892</v>
      </c>
      <c r="U412" t="s">
        <v>2611</v>
      </c>
      <c r="V412">
        <v>30000000</v>
      </c>
      <c r="W412">
        <v>0</v>
      </c>
      <c r="X412">
        <v>0</v>
      </c>
      <c r="Y412">
        <v>0</v>
      </c>
      <c r="Z412">
        <v>0</v>
      </c>
      <c r="AA412">
        <v>0</v>
      </c>
      <c r="AB412">
        <v>30000000</v>
      </c>
      <c r="AC412" t="s">
        <v>301</v>
      </c>
      <c r="AD412" t="s">
        <v>1355</v>
      </c>
      <c r="AE412" t="s">
        <v>2612</v>
      </c>
      <c r="AF412" t="s">
        <v>2613</v>
      </c>
      <c r="AG412" t="s">
        <v>5496</v>
      </c>
      <c r="AH412" t="s">
        <v>847</v>
      </c>
      <c r="AI412" t="s">
        <v>754</v>
      </c>
      <c r="AJ412" t="s">
        <v>893</v>
      </c>
      <c r="AK412" t="s">
        <v>848</v>
      </c>
      <c r="AL412" t="s">
        <v>917</v>
      </c>
    </row>
    <row r="413" spans="1:40" x14ac:dyDescent="0.3">
      <c r="A413" t="s">
        <v>728</v>
      </c>
      <c r="B413" t="s">
        <v>1457</v>
      </c>
      <c r="C413" t="s">
        <v>729</v>
      </c>
      <c r="D413" t="s">
        <v>1458</v>
      </c>
      <c r="E413" t="s">
        <v>841</v>
      </c>
      <c r="F413" t="s">
        <v>733</v>
      </c>
      <c r="G413" t="s">
        <v>750</v>
      </c>
      <c r="H413" t="s">
        <v>1013</v>
      </c>
      <c r="I413" t="s">
        <v>13</v>
      </c>
      <c r="J413" t="s">
        <v>751</v>
      </c>
      <c r="K413" t="s">
        <v>758</v>
      </c>
      <c r="L413" t="s">
        <v>759</v>
      </c>
      <c r="M413" t="s">
        <v>903</v>
      </c>
      <c r="N413" t="s">
        <v>763</v>
      </c>
      <c r="O413" t="s">
        <v>178</v>
      </c>
      <c r="P413" t="s">
        <v>762</v>
      </c>
      <c r="Q413" t="s">
        <v>2</v>
      </c>
      <c r="R413" t="s">
        <v>1249</v>
      </c>
      <c r="S413" t="s">
        <v>103</v>
      </c>
      <c r="T413" t="s">
        <v>732</v>
      </c>
      <c r="U413" t="s">
        <v>2614</v>
      </c>
      <c r="V413">
        <v>6000000</v>
      </c>
      <c r="W413">
        <v>0</v>
      </c>
      <c r="X413">
        <v>0</v>
      </c>
      <c r="Y413">
        <v>0</v>
      </c>
      <c r="Z413">
        <v>0</v>
      </c>
      <c r="AA413">
        <v>0</v>
      </c>
      <c r="AB413">
        <v>6000000</v>
      </c>
      <c r="AC413" t="s">
        <v>303</v>
      </c>
      <c r="AD413" t="s">
        <v>304</v>
      </c>
      <c r="AE413" t="s">
        <v>2615</v>
      </c>
      <c r="AF413" t="s">
        <v>2616</v>
      </c>
      <c r="AG413" t="s">
        <v>5497</v>
      </c>
      <c r="AH413" t="s">
        <v>847</v>
      </c>
      <c r="AI413" t="s">
        <v>754</v>
      </c>
      <c r="AJ413" t="s">
        <v>1</v>
      </c>
      <c r="AK413" t="s">
        <v>848</v>
      </c>
      <c r="AL413" t="s">
        <v>123</v>
      </c>
      <c r="AM413" t="s">
        <v>165</v>
      </c>
      <c r="AN413" t="s">
        <v>149</v>
      </c>
    </row>
    <row r="414" spans="1:40" x14ac:dyDescent="0.3">
      <c r="A414" t="s">
        <v>728</v>
      </c>
      <c r="B414" t="s">
        <v>1457</v>
      </c>
      <c r="C414" t="s">
        <v>729</v>
      </c>
      <c r="D414" t="s">
        <v>1458</v>
      </c>
      <c r="E414" t="s">
        <v>841</v>
      </c>
      <c r="F414" t="s">
        <v>733</v>
      </c>
      <c r="G414" t="s">
        <v>750</v>
      </c>
      <c r="H414" t="s">
        <v>1013</v>
      </c>
      <c r="I414" t="s">
        <v>13</v>
      </c>
      <c r="J414" t="s">
        <v>751</v>
      </c>
      <c r="K414" t="s">
        <v>758</v>
      </c>
      <c r="L414" t="s">
        <v>759</v>
      </c>
      <c r="M414" t="s">
        <v>903</v>
      </c>
      <c r="N414" t="s">
        <v>763</v>
      </c>
      <c r="O414" t="s">
        <v>178</v>
      </c>
      <c r="P414" t="s">
        <v>762</v>
      </c>
      <c r="Q414" t="s">
        <v>2</v>
      </c>
      <c r="R414" t="s">
        <v>1249</v>
      </c>
      <c r="S414" t="s">
        <v>103</v>
      </c>
      <c r="T414" t="s">
        <v>732</v>
      </c>
      <c r="U414" t="s">
        <v>2617</v>
      </c>
      <c r="V414">
        <v>6000000</v>
      </c>
      <c r="W414">
        <v>0</v>
      </c>
      <c r="X414">
        <v>0</v>
      </c>
      <c r="Y414">
        <v>0</v>
      </c>
      <c r="Z414">
        <v>0</v>
      </c>
      <c r="AA414">
        <v>0</v>
      </c>
      <c r="AB414">
        <v>6000000</v>
      </c>
      <c r="AC414" t="s">
        <v>303</v>
      </c>
      <c r="AD414" t="s">
        <v>304</v>
      </c>
      <c r="AE414" t="s">
        <v>2618</v>
      </c>
      <c r="AF414" t="s">
        <v>2619</v>
      </c>
      <c r="AG414" t="s">
        <v>5258</v>
      </c>
      <c r="AH414" t="s">
        <v>847</v>
      </c>
      <c r="AI414" t="s">
        <v>754</v>
      </c>
      <c r="AJ414" t="s">
        <v>1</v>
      </c>
      <c r="AK414" t="s">
        <v>848</v>
      </c>
      <c r="AL414" t="s">
        <v>123</v>
      </c>
      <c r="AM414" t="s">
        <v>165</v>
      </c>
      <c r="AN414" t="s">
        <v>149</v>
      </c>
    </row>
    <row r="415" spans="1:40" x14ac:dyDescent="0.3">
      <c r="A415" t="s">
        <v>728</v>
      </c>
      <c r="B415" t="s">
        <v>1457</v>
      </c>
      <c r="C415" t="s">
        <v>729</v>
      </c>
      <c r="D415" t="s">
        <v>1458</v>
      </c>
      <c r="E415" t="s">
        <v>841</v>
      </c>
      <c r="F415" t="s">
        <v>733</v>
      </c>
      <c r="G415" t="s">
        <v>750</v>
      </c>
      <c r="H415" t="s">
        <v>1013</v>
      </c>
      <c r="I415" t="s">
        <v>13</v>
      </c>
      <c r="J415" t="s">
        <v>751</v>
      </c>
      <c r="K415" t="s">
        <v>758</v>
      </c>
      <c r="L415" t="s">
        <v>759</v>
      </c>
      <c r="M415" t="s">
        <v>903</v>
      </c>
      <c r="N415" t="s">
        <v>763</v>
      </c>
      <c r="O415" t="s">
        <v>178</v>
      </c>
      <c r="P415" t="s">
        <v>762</v>
      </c>
      <c r="Q415" t="s">
        <v>2</v>
      </c>
      <c r="R415" t="s">
        <v>1249</v>
      </c>
      <c r="S415" t="s">
        <v>103</v>
      </c>
      <c r="T415" t="s">
        <v>732</v>
      </c>
      <c r="U415" t="s">
        <v>2620</v>
      </c>
      <c r="V415">
        <v>4000000</v>
      </c>
      <c r="W415">
        <v>0</v>
      </c>
      <c r="X415">
        <v>0</v>
      </c>
      <c r="Y415">
        <v>0</v>
      </c>
      <c r="Z415">
        <v>0</v>
      </c>
      <c r="AA415">
        <v>0</v>
      </c>
      <c r="AB415">
        <v>4000000</v>
      </c>
      <c r="AC415" t="s">
        <v>303</v>
      </c>
      <c r="AD415" t="s">
        <v>304</v>
      </c>
      <c r="AE415" t="s">
        <v>2621</v>
      </c>
      <c r="AF415" t="s">
        <v>2622</v>
      </c>
      <c r="AG415" t="s">
        <v>931</v>
      </c>
      <c r="AH415" t="s">
        <v>847</v>
      </c>
      <c r="AI415" t="s">
        <v>754</v>
      </c>
      <c r="AJ415" t="s">
        <v>1</v>
      </c>
      <c r="AK415" t="s">
        <v>848</v>
      </c>
      <c r="AL415" t="s">
        <v>123</v>
      </c>
      <c r="AM415" t="s">
        <v>165</v>
      </c>
      <c r="AN415" t="s">
        <v>149</v>
      </c>
    </row>
    <row r="416" spans="1:40" x14ac:dyDescent="0.3">
      <c r="A416" t="s">
        <v>728</v>
      </c>
      <c r="B416" t="s">
        <v>1457</v>
      </c>
      <c r="C416" t="s">
        <v>729</v>
      </c>
      <c r="D416" t="s">
        <v>1458</v>
      </c>
      <c r="E416" t="s">
        <v>841</v>
      </c>
      <c r="F416" t="s">
        <v>733</v>
      </c>
      <c r="G416" t="s">
        <v>750</v>
      </c>
      <c r="H416" t="s">
        <v>1013</v>
      </c>
      <c r="I416" t="s">
        <v>13</v>
      </c>
      <c r="J416" t="s">
        <v>751</v>
      </c>
      <c r="K416" t="s">
        <v>758</v>
      </c>
      <c r="L416" t="s">
        <v>759</v>
      </c>
      <c r="M416" t="s">
        <v>903</v>
      </c>
      <c r="N416" t="s">
        <v>763</v>
      </c>
      <c r="O416" t="s">
        <v>178</v>
      </c>
      <c r="P416" t="s">
        <v>762</v>
      </c>
      <c r="Q416" t="s">
        <v>2</v>
      </c>
      <c r="R416" t="s">
        <v>1249</v>
      </c>
      <c r="S416" t="s">
        <v>103</v>
      </c>
      <c r="T416" t="s">
        <v>732</v>
      </c>
      <c r="U416" t="s">
        <v>2623</v>
      </c>
      <c r="V416">
        <v>6000000</v>
      </c>
      <c r="W416">
        <v>0</v>
      </c>
      <c r="X416">
        <v>0</v>
      </c>
      <c r="Y416">
        <v>0</v>
      </c>
      <c r="Z416">
        <v>0</v>
      </c>
      <c r="AA416">
        <v>0</v>
      </c>
      <c r="AB416">
        <v>6000000</v>
      </c>
      <c r="AC416" t="s">
        <v>303</v>
      </c>
      <c r="AD416" t="s">
        <v>304</v>
      </c>
      <c r="AE416" t="s">
        <v>2624</v>
      </c>
      <c r="AF416" t="s">
        <v>2625</v>
      </c>
      <c r="AG416" t="s">
        <v>5498</v>
      </c>
      <c r="AH416" t="s">
        <v>847</v>
      </c>
      <c r="AI416" t="s">
        <v>754</v>
      </c>
      <c r="AJ416" t="s">
        <v>1</v>
      </c>
      <c r="AK416" t="s">
        <v>848</v>
      </c>
      <c r="AL416" t="s">
        <v>123</v>
      </c>
      <c r="AM416" t="s">
        <v>165</v>
      </c>
      <c r="AN416" t="s">
        <v>149</v>
      </c>
    </row>
    <row r="417" spans="1:40" x14ac:dyDescent="0.3">
      <c r="A417" t="s">
        <v>728</v>
      </c>
      <c r="B417" t="s">
        <v>1457</v>
      </c>
      <c r="C417" t="s">
        <v>729</v>
      </c>
      <c r="D417" t="s">
        <v>1458</v>
      </c>
      <c r="E417" t="s">
        <v>841</v>
      </c>
      <c r="F417" t="s">
        <v>733</v>
      </c>
      <c r="G417" t="s">
        <v>750</v>
      </c>
      <c r="H417" t="s">
        <v>1013</v>
      </c>
      <c r="I417" t="s">
        <v>13</v>
      </c>
      <c r="J417" t="s">
        <v>751</v>
      </c>
      <c r="K417" t="s">
        <v>758</v>
      </c>
      <c r="L417" t="s">
        <v>759</v>
      </c>
      <c r="M417" t="s">
        <v>903</v>
      </c>
      <c r="N417" t="s">
        <v>763</v>
      </c>
      <c r="O417" t="s">
        <v>178</v>
      </c>
      <c r="P417" t="s">
        <v>762</v>
      </c>
      <c r="Q417" t="s">
        <v>2</v>
      </c>
      <c r="R417" t="s">
        <v>1249</v>
      </c>
      <c r="S417" t="s">
        <v>110</v>
      </c>
      <c r="T417" t="s">
        <v>735</v>
      </c>
      <c r="U417" t="s">
        <v>2626</v>
      </c>
      <c r="V417">
        <v>48000000</v>
      </c>
      <c r="W417">
        <v>0</v>
      </c>
      <c r="X417">
        <v>0</v>
      </c>
      <c r="Y417">
        <v>7096000</v>
      </c>
      <c r="Z417">
        <v>7096000</v>
      </c>
      <c r="AA417">
        <v>0.14783333333333334</v>
      </c>
      <c r="AB417">
        <v>40904000</v>
      </c>
      <c r="AC417" t="s">
        <v>303</v>
      </c>
      <c r="AD417" t="s">
        <v>305</v>
      </c>
      <c r="AE417" t="s">
        <v>2627</v>
      </c>
      <c r="AF417" t="s">
        <v>2628</v>
      </c>
      <c r="AG417" t="s">
        <v>5499</v>
      </c>
      <c r="AH417" t="s">
        <v>847</v>
      </c>
      <c r="AI417" t="s">
        <v>754</v>
      </c>
      <c r="AJ417" t="s">
        <v>893</v>
      </c>
      <c r="AK417" t="s">
        <v>848</v>
      </c>
      <c r="AL417" t="s">
        <v>123</v>
      </c>
      <c r="AM417" t="s">
        <v>165</v>
      </c>
      <c r="AN417" t="s">
        <v>149</v>
      </c>
    </row>
    <row r="418" spans="1:40" x14ac:dyDescent="0.3">
      <c r="A418" t="s">
        <v>728</v>
      </c>
      <c r="B418" t="s">
        <v>1457</v>
      </c>
      <c r="C418" t="s">
        <v>729</v>
      </c>
      <c r="D418" t="s">
        <v>1458</v>
      </c>
      <c r="E418" t="s">
        <v>841</v>
      </c>
      <c r="F418" t="s">
        <v>733</v>
      </c>
      <c r="G418" t="s">
        <v>750</v>
      </c>
      <c r="H418" t="s">
        <v>1013</v>
      </c>
      <c r="I418" t="s">
        <v>13</v>
      </c>
      <c r="J418" t="s">
        <v>751</v>
      </c>
      <c r="K418" t="s">
        <v>758</v>
      </c>
      <c r="L418" t="s">
        <v>759</v>
      </c>
      <c r="M418" t="s">
        <v>903</v>
      </c>
      <c r="N418" t="s">
        <v>763</v>
      </c>
      <c r="O418" t="s">
        <v>178</v>
      </c>
      <c r="P418" t="s">
        <v>762</v>
      </c>
      <c r="Q418" t="s">
        <v>2</v>
      </c>
      <c r="R418" t="s">
        <v>1249</v>
      </c>
      <c r="S418" t="s">
        <v>104</v>
      </c>
      <c r="T418" t="s">
        <v>105</v>
      </c>
      <c r="U418" t="s">
        <v>2629</v>
      </c>
      <c r="V418">
        <v>2100000</v>
      </c>
      <c r="W418">
        <v>0</v>
      </c>
      <c r="X418">
        <v>0</v>
      </c>
      <c r="Y418">
        <v>0</v>
      </c>
      <c r="Z418">
        <v>0</v>
      </c>
      <c r="AA418">
        <v>0</v>
      </c>
      <c r="AB418">
        <v>2100000</v>
      </c>
      <c r="AC418" t="s">
        <v>303</v>
      </c>
      <c r="AD418" t="s">
        <v>306</v>
      </c>
      <c r="AE418" t="s">
        <v>2630</v>
      </c>
      <c r="AF418" t="s">
        <v>2631</v>
      </c>
      <c r="AG418" t="s">
        <v>5500</v>
      </c>
      <c r="AH418" t="s">
        <v>847</v>
      </c>
      <c r="AI418" t="s">
        <v>754</v>
      </c>
      <c r="AJ418" t="s">
        <v>893</v>
      </c>
      <c r="AK418" t="s">
        <v>848</v>
      </c>
      <c r="AL418" t="s">
        <v>123</v>
      </c>
      <c r="AM418" t="s">
        <v>165</v>
      </c>
      <c r="AN418" t="s">
        <v>149</v>
      </c>
    </row>
    <row r="419" spans="1:40" x14ac:dyDescent="0.3">
      <c r="A419" t="s">
        <v>728</v>
      </c>
      <c r="B419" t="s">
        <v>1457</v>
      </c>
      <c r="C419" t="s">
        <v>729</v>
      </c>
      <c r="D419" t="s">
        <v>1458</v>
      </c>
      <c r="E419" t="s">
        <v>841</v>
      </c>
      <c r="F419" t="s">
        <v>733</v>
      </c>
      <c r="G419" t="s">
        <v>750</v>
      </c>
      <c r="H419" t="s">
        <v>1013</v>
      </c>
      <c r="I419" t="s">
        <v>13</v>
      </c>
      <c r="J419" t="s">
        <v>751</v>
      </c>
      <c r="K419" t="s">
        <v>758</v>
      </c>
      <c r="L419" t="s">
        <v>759</v>
      </c>
      <c r="M419" t="s">
        <v>903</v>
      </c>
      <c r="N419" t="s">
        <v>763</v>
      </c>
      <c r="O419" t="s">
        <v>178</v>
      </c>
      <c r="P419" t="s">
        <v>762</v>
      </c>
      <c r="Q419" t="s">
        <v>108</v>
      </c>
      <c r="R419" t="s">
        <v>1250</v>
      </c>
      <c r="S419" t="s">
        <v>103</v>
      </c>
      <c r="T419" t="s">
        <v>732</v>
      </c>
      <c r="U419" t="s">
        <v>2632</v>
      </c>
      <c r="V419">
        <v>6000000</v>
      </c>
      <c r="W419">
        <v>0</v>
      </c>
      <c r="X419">
        <v>0</v>
      </c>
      <c r="Y419">
        <v>0</v>
      </c>
      <c r="Z419">
        <v>0</v>
      </c>
      <c r="AA419">
        <v>0</v>
      </c>
      <c r="AB419">
        <v>6000000</v>
      </c>
      <c r="AC419" t="s">
        <v>307</v>
      </c>
      <c r="AD419" t="s">
        <v>308</v>
      </c>
      <c r="AE419" t="s">
        <v>2633</v>
      </c>
      <c r="AF419" t="s">
        <v>2634</v>
      </c>
      <c r="AG419" t="s">
        <v>5501</v>
      </c>
      <c r="AH419" t="s">
        <v>847</v>
      </c>
      <c r="AI419" t="s">
        <v>754</v>
      </c>
      <c r="AJ419" t="s">
        <v>1</v>
      </c>
      <c r="AK419" t="s">
        <v>848</v>
      </c>
      <c r="AL419" t="s">
        <v>123</v>
      </c>
      <c r="AM419" t="s">
        <v>165</v>
      </c>
      <c r="AN419" t="s">
        <v>149</v>
      </c>
    </row>
    <row r="420" spans="1:40" x14ac:dyDescent="0.3">
      <c r="A420" t="s">
        <v>728</v>
      </c>
      <c r="B420" t="s">
        <v>1457</v>
      </c>
      <c r="C420" t="s">
        <v>729</v>
      </c>
      <c r="D420" t="s">
        <v>1458</v>
      </c>
      <c r="E420" t="s">
        <v>841</v>
      </c>
      <c r="F420" t="s">
        <v>733</v>
      </c>
      <c r="G420" t="s">
        <v>750</v>
      </c>
      <c r="H420" t="s">
        <v>1013</v>
      </c>
      <c r="I420" t="s">
        <v>13</v>
      </c>
      <c r="J420" t="s">
        <v>751</v>
      </c>
      <c r="K420" t="s">
        <v>758</v>
      </c>
      <c r="L420" t="s">
        <v>759</v>
      </c>
      <c r="M420" t="s">
        <v>903</v>
      </c>
      <c r="N420" t="s">
        <v>763</v>
      </c>
      <c r="O420" t="s">
        <v>178</v>
      </c>
      <c r="P420" t="s">
        <v>762</v>
      </c>
      <c r="Q420" t="s">
        <v>108</v>
      </c>
      <c r="R420" t="s">
        <v>1250</v>
      </c>
      <c r="S420" t="s">
        <v>103</v>
      </c>
      <c r="T420" t="s">
        <v>732</v>
      </c>
      <c r="U420" t="s">
        <v>2635</v>
      </c>
      <c r="V420">
        <v>4000000</v>
      </c>
      <c r="W420">
        <v>0</v>
      </c>
      <c r="X420">
        <v>0</v>
      </c>
      <c r="Y420">
        <v>0</v>
      </c>
      <c r="Z420">
        <v>0</v>
      </c>
      <c r="AA420">
        <v>0</v>
      </c>
      <c r="AB420">
        <v>4000000</v>
      </c>
      <c r="AC420" t="s">
        <v>307</v>
      </c>
      <c r="AD420" t="s">
        <v>308</v>
      </c>
      <c r="AE420" t="s">
        <v>2636</v>
      </c>
      <c r="AF420" t="s">
        <v>2637</v>
      </c>
      <c r="AG420" t="s">
        <v>5325</v>
      </c>
      <c r="AH420" t="s">
        <v>847</v>
      </c>
      <c r="AI420" t="s">
        <v>754</v>
      </c>
      <c r="AJ420" t="s">
        <v>1</v>
      </c>
      <c r="AK420" t="s">
        <v>848</v>
      </c>
      <c r="AL420" t="s">
        <v>123</v>
      </c>
      <c r="AM420" t="s">
        <v>165</v>
      </c>
      <c r="AN420" t="s">
        <v>149</v>
      </c>
    </row>
    <row r="421" spans="1:40" x14ac:dyDescent="0.3">
      <c r="A421" t="s">
        <v>728</v>
      </c>
      <c r="B421" t="s">
        <v>1457</v>
      </c>
      <c r="C421" t="s">
        <v>729</v>
      </c>
      <c r="D421" t="s">
        <v>1458</v>
      </c>
      <c r="E421" t="s">
        <v>841</v>
      </c>
      <c r="F421" t="s">
        <v>733</v>
      </c>
      <c r="G421" t="s">
        <v>750</v>
      </c>
      <c r="H421" t="s">
        <v>1013</v>
      </c>
      <c r="I421" t="s">
        <v>13</v>
      </c>
      <c r="J421" t="s">
        <v>751</v>
      </c>
      <c r="K421" t="s">
        <v>758</v>
      </c>
      <c r="L421" t="s">
        <v>759</v>
      </c>
      <c r="M421" t="s">
        <v>903</v>
      </c>
      <c r="N421" t="s">
        <v>763</v>
      </c>
      <c r="O421" t="s">
        <v>178</v>
      </c>
      <c r="P421" t="s">
        <v>762</v>
      </c>
      <c r="Q421" t="s">
        <v>108</v>
      </c>
      <c r="R421" t="s">
        <v>1250</v>
      </c>
      <c r="S421" t="s">
        <v>126</v>
      </c>
      <c r="T421" t="s">
        <v>744</v>
      </c>
      <c r="U421" t="s">
        <v>2638</v>
      </c>
      <c r="V421">
        <v>7800000</v>
      </c>
      <c r="W421">
        <v>0</v>
      </c>
      <c r="X421">
        <v>0</v>
      </c>
      <c r="Y421">
        <v>0</v>
      </c>
      <c r="Z421">
        <v>0</v>
      </c>
      <c r="AA421">
        <v>0</v>
      </c>
      <c r="AB421">
        <v>7800000</v>
      </c>
      <c r="AC421" t="s">
        <v>307</v>
      </c>
      <c r="AD421" t="s">
        <v>309</v>
      </c>
      <c r="AE421" t="s">
        <v>2639</v>
      </c>
      <c r="AF421" t="s">
        <v>2640</v>
      </c>
      <c r="AG421" t="s">
        <v>5437</v>
      </c>
      <c r="AH421" t="s">
        <v>847</v>
      </c>
      <c r="AI421" t="s">
        <v>754</v>
      </c>
      <c r="AJ421" t="s">
        <v>900</v>
      </c>
      <c r="AK421" t="s">
        <v>848</v>
      </c>
      <c r="AL421" t="s">
        <v>123</v>
      </c>
      <c r="AM421" t="s">
        <v>165</v>
      </c>
      <c r="AN421" t="s">
        <v>149</v>
      </c>
    </row>
    <row r="422" spans="1:40" x14ac:dyDescent="0.3">
      <c r="A422" t="s">
        <v>728</v>
      </c>
      <c r="B422" t="s">
        <v>1457</v>
      </c>
      <c r="C422" t="s">
        <v>729</v>
      </c>
      <c r="D422" t="s">
        <v>1458</v>
      </c>
      <c r="E422" t="s">
        <v>841</v>
      </c>
      <c r="F422" t="s">
        <v>733</v>
      </c>
      <c r="G422" t="s">
        <v>750</v>
      </c>
      <c r="H422" t="s">
        <v>1013</v>
      </c>
      <c r="I422" t="s">
        <v>13</v>
      </c>
      <c r="J422" t="s">
        <v>751</v>
      </c>
      <c r="K422" t="s">
        <v>758</v>
      </c>
      <c r="L422" t="s">
        <v>759</v>
      </c>
      <c r="M422" t="s">
        <v>903</v>
      </c>
      <c r="N422" t="s">
        <v>763</v>
      </c>
      <c r="O422" t="s">
        <v>178</v>
      </c>
      <c r="P422" t="s">
        <v>762</v>
      </c>
      <c r="Q422" t="s">
        <v>108</v>
      </c>
      <c r="R422" t="s">
        <v>1250</v>
      </c>
      <c r="S422" t="s">
        <v>110</v>
      </c>
      <c r="T422" t="s">
        <v>735</v>
      </c>
      <c r="U422" t="s">
        <v>2641</v>
      </c>
      <c r="V422">
        <v>334125000</v>
      </c>
      <c r="W422">
        <v>0</v>
      </c>
      <c r="X422">
        <v>0</v>
      </c>
      <c r="Y422">
        <v>15310300</v>
      </c>
      <c r="Z422">
        <v>15310300</v>
      </c>
      <c r="AA422">
        <v>4.5822072577628131E-2</v>
      </c>
      <c r="AB422">
        <v>318814700</v>
      </c>
      <c r="AC422" t="s">
        <v>307</v>
      </c>
      <c r="AD422" t="s">
        <v>310</v>
      </c>
      <c r="AE422" t="s">
        <v>2642</v>
      </c>
      <c r="AF422" t="s">
        <v>2643</v>
      </c>
      <c r="AG422" t="s">
        <v>5502</v>
      </c>
      <c r="AH422" t="s">
        <v>847</v>
      </c>
      <c r="AI422" t="s">
        <v>754</v>
      </c>
      <c r="AJ422" t="s">
        <v>893</v>
      </c>
      <c r="AK422" t="s">
        <v>848</v>
      </c>
      <c r="AL422" t="s">
        <v>123</v>
      </c>
      <c r="AM422" t="s">
        <v>165</v>
      </c>
      <c r="AN422" t="s">
        <v>149</v>
      </c>
    </row>
    <row r="423" spans="1:40" x14ac:dyDescent="0.3">
      <c r="A423" t="s">
        <v>728</v>
      </c>
      <c r="B423" t="s">
        <v>1457</v>
      </c>
      <c r="C423" t="s">
        <v>729</v>
      </c>
      <c r="D423" t="s">
        <v>1458</v>
      </c>
      <c r="E423" t="s">
        <v>841</v>
      </c>
      <c r="F423" t="s">
        <v>733</v>
      </c>
      <c r="G423" t="s">
        <v>750</v>
      </c>
      <c r="H423" t="s">
        <v>1013</v>
      </c>
      <c r="I423" t="s">
        <v>13</v>
      </c>
      <c r="J423" t="s">
        <v>751</v>
      </c>
      <c r="K423" t="s">
        <v>758</v>
      </c>
      <c r="L423" t="s">
        <v>759</v>
      </c>
      <c r="M423" t="s">
        <v>903</v>
      </c>
      <c r="N423" t="s">
        <v>763</v>
      </c>
      <c r="O423" t="s">
        <v>178</v>
      </c>
      <c r="P423" t="s">
        <v>762</v>
      </c>
      <c r="Q423" t="s">
        <v>108</v>
      </c>
      <c r="R423" t="s">
        <v>1250</v>
      </c>
      <c r="S423" t="s">
        <v>110</v>
      </c>
      <c r="T423" t="s">
        <v>735</v>
      </c>
      <c r="U423" t="s">
        <v>2644</v>
      </c>
      <c r="V423">
        <v>220375000</v>
      </c>
      <c r="W423">
        <v>220375000</v>
      </c>
      <c r="X423">
        <v>0</v>
      </c>
      <c r="Y423">
        <v>0</v>
      </c>
      <c r="Z423">
        <v>0</v>
      </c>
      <c r="AA423">
        <v>0</v>
      </c>
      <c r="AB423">
        <v>0</v>
      </c>
      <c r="AC423" t="s">
        <v>307</v>
      </c>
      <c r="AD423" t="s">
        <v>310</v>
      </c>
      <c r="AE423" t="s">
        <v>2645</v>
      </c>
      <c r="AF423" t="s">
        <v>2646</v>
      </c>
      <c r="AG423" t="s">
        <v>5503</v>
      </c>
      <c r="AH423" t="s">
        <v>847</v>
      </c>
      <c r="AI423" t="s">
        <v>754</v>
      </c>
      <c r="AJ423" t="s">
        <v>893</v>
      </c>
      <c r="AK423" t="s">
        <v>848</v>
      </c>
      <c r="AL423" t="s">
        <v>123</v>
      </c>
      <c r="AM423" t="s">
        <v>165</v>
      </c>
      <c r="AN423" t="s">
        <v>149</v>
      </c>
    </row>
    <row r="424" spans="1:40" x14ac:dyDescent="0.3">
      <c r="A424" t="s">
        <v>728</v>
      </c>
      <c r="B424" t="s">
        <v>1457</v>
      </c>
      <c r="C424" t="s">
        <v>729</v>
      </c>
      <c r="D424" t="s">
        <v>1458</v>
      </c>
      <c r="E424" t="s">
        <v>841</v>
      </c>
      <c r="F424" t="s">
        <v>733</v>
      </c>
      <c r="G424" t="s">
        <v>750</v>
      </c>
      <c r="H424" t="s">
        <v>1013</v>
      </c>
      <c r="I424" t="s">
        <v>13</v>
      </c>
      <c r="J424" t="s">
        <v>751</v>
      </c>
      <c r="K424" t="s">
        <v>758</v>
      </c>
      <c r="L424" t="s">
        <v>759</v>
      </c>
      <c r="M424" t="s">
        <v>903</v>
      </c>
      <c r="N424" t="s">
        <v>763</v>
      </c>
      <c r="O424" t="s">
        <v>178</v>
      </c>
      <c r="P424" t="s">
        <v>762</v>
      </c>
      <c r="Q424" t="s">
        <v>109</v>
      </c>
      <c r="R424" t="s">
        <v>764</v>
      </c>
      <c r="S424" t="s">
        <v>103</v>
      </c>
      <c r="T424" t="s">
        <v>732</v>
      </c>
      <c r="U424" t="s">
        <v>2647</v>
      </c>
      <c r="V424">
        <v>8000000</v>
      </c>
      <c r="W424">
        <v>0</v>
      </c>
      <c r="X424">
        <v>0</v>
      </c>
      <c r="Y424">
        <v>0</v>
      </c>
      <c r="Z424">
        <v>0</v>
      </c>
      <c r="AA424">
        <v>0</v>
      </c>
      <c r="AB424">
        <v>8000000</v>
      </c>
      <c r="AC424" t="s">
        <v>311</v>
      </c>
      <c r="AD424" t="s">
        <v>312</v>
      </c>
      <c r="AE424" t="s">
        <v>2648</v>
      </c>
      <c r="AF424" t="s">
        <v>2649</v>
      </c>
      <c r="AG424" t="s">
        <v>5497</v>
      </c>
      <c r="AH424" t="s">
        <v>847</v>
      </c>
      <c r="AI424" t="s">
        <v>754</v>
      </c>
      <c r="AJ424" t="s">
        <v>1</v>
      </c>
      <c r="AK424" t="s">
        <v>848</v>
      </c>
      <c r="AL424" t="s">
        <v>123</v>
      </c>
      <c r="AM424" t="s">
        <v>165</v>
      </c>
      <c r="AN424" t="s">
        <v>149</v>
      </c>
    </row>
    <row r="425" spans="1:40" x14ac:dyDescent="0.3">
      <c r="A425" t="s">
        <v>728</v>
      </c>
      <c r="B425" t="s">
        <v>1457</v>
      </c>
      <c r="C425" t="s">
        <v>729</v>
      </c>
      <c r="D425" t="s">
        <v>1458</v>
      </c>
      <c r="E425" t="s">
        <v>841</v>
      </c>
      <c r="F425" t="s">
        <v>733</v>
      </c>
      <c r="G425" t="s">
        <v>750</v>
      </c>
      <c r="H425" t="s">
        <v>1013</v>
      </c>
      <c r="I425" t="s">
        <v>13</v>
      </c>
      <c r="J425" t="s">
        <v>751</v>
      </c>
      <c r="K425" t="s">
        <v>758</v>
      </c>
      <c r="L425" t="s">
        <v>759</v>
      </c>
      <c r="M425" t="s">
        <v>903</v>
      </c>
      <c r="N425" t="s">
        <v>763</v>
      </c>
      <c r="O425" t="s">
        <v>178</v>
      </c>
      <c r="P425" t="s">
        <v>762</v>
      </c>
      <c r="Q425" t="s">
        <v>109</v>
      </c>
      <c r="R425" t="s">
        <v>764</v>
      </c>
      <c r="S425" t="s">
        <v>103</v>
      </c>
      <c r="T425" t="s">
        <v>732</v>
      </c>
      <c r="U425" t="s">
        <v>2650</v>
      </c>
      <c r="V425">
        <v>12000000</v>
      </c>
      <c r="W425">
        <v>0</v>
      </c>
      <c r="X425">
        <v>0</v>
      </c>
      <c r="Y425">
        <v>0</v>
      </c>
      <c r="Z425">
        <v>0</v>
      </c>
      <c r="AA425">
        <v>0</v>
      </c>
      <c r="AB425">
        <v>12000000</v>
      </c>
      <c r="AC425" t="s">
        <v>311</v>
      </c>
      <c r="AD425" t="s">
        <v>312</v>
      </c>
      <c r="AE425" t="s">
        <v>2651</v>
      </c>
      <c r="AF425" t="s">
        <v>2652</v>
      </c>
      <c r="AG425" t="s">
        <v>5258</v>
      </c>
      <c r="AH425" t="s">
        <v>847</v>
      </c>
      <c r="AI425" t="s">
        <v>754</v>
      </c>
      <c r="AJ425" t="s">
        <v>1</v>
      </c>
      <c r="AK425" t="s">
        <v>848</v>
      </c>
      <c r="AL425" t="s">
        <v>123</v>
      </c>
      <c r="AM425" t="s">
        <v>165</v>
      </c>
      <c r="AN425" t="s">
        <v>149</v>
      </c>
    </row>
    <row r="426" spans="1:40" x14ac:dyDescent="0.3">
      <c r="A426" t="s">
        <v>728</v>
      </c>
      <c r="B426" t="s">
        <v>1457</v>
      </c>
      <c r="C426" t="s">
        <v>729</v>
      </c>
      <c r="D426" t="s">
        <v>1458</v>
      </c>
      <c r="E426" t="s">
        <v>841</v>
      </c>
      <c r="F426" t="s">
        <v>733</v>
      </c>
      <c r="G426" t="s">
        <v>750</v>
      </c>
      <c r="H426" t="s">
        <v>1013</v>
      </c>
      <c r="I426" t="s">
        <v>13</v>
      </c>
      <c r="J426" t="s">
        <v>751</v>
      </c>
      <c r="K426" t="s">
        <v>758</v>
      </c>
      <c r="L426" t="s">
        <v>759</v>
      </c>
      <c r="M426" t="s">
        <v>903</v>
      </c>
      <c r="N426" t="s">
        <v>763</v>
      </c>
      <c r="O426" t="s">
        <v>178</v>
      </c>
      <c r="P426" t="s">
        <v>762</v>
      </c>
      <c r="Q426" t="s">
        <v>109</v>
      </c>
      <c r="R426" t="s">
        <v>764</v>
      </c>
      <c r="S426" t="s">
        <v>103</v>
      </c>
      <c r="T426" t="s">
        <v>732</v>
      </c>
      <c r="U426" t="s">
        <v>2653</v>
      </c>
      <c r="V426">
        <v>8000000</v>
      </c>
      <c r="W426">
        <v>0</v>
      </c>
      <c r="X426">
        <v>0</v>
      </c>
      <c r="Y426">
        <v>0</v>
      </c>
      <c r="Z426">
        <v>0</v>
      </c>
      <c r="AA426">
        <v>0</v>
      </c>
      <c r="AB426">
        <v>8000000</v>
      </c>
      <c r="AC426" t="s">
        <v>311</v>
      </c>
      <c r="AD426" t="s">
        <v>312</v>
      </c>
      <c r="AE426" t="s">
        <v>2654</v>
      </c>
      <c r="AF426" t="s">
        <v>2655</v>
      </c>
      <c r="AG426" t="s">
        <v>931</v>
      </c>
      <c r="AH426" t="s">
        <v>847</v>
      </c>
      <c r="AI426" t="s">
        <v>754</v>
      </c>
      <c r="AJ426" t="s">
        <v>1</v>
      </c>
      <c r="AK426" t="s">
        <v>848</v>
      </c>
      <c r="AL426" t="s">
        <v>123</v>
      </c>
      <c r="AM426" t="s">
        <v>165</v>
      </c>
      <c r="AN426" t="s">
        <v>149</v>
      </c>
    </row>
    <row r="427" spans="1:40" x14ac:dyDescent="0.3">
      <c r="A427" t="s">
        <v>728</v>
      </c>
      <c r="B427" t="s">
        <v>1457</v>
      </c>
      <c r="C427" t="s">
        <v>729</v>
      </c>
      <c r="D427" t="s">
        <v>1458</v>
      </c>
      <c r="E427" t="s">
        <v>841</v>
      </c>
      <c r="F427" t="s">
        <v>733</v>
      </c>
      <c r="G427" t="s">
        <v>750</v>
      </c>
      <c r="H427" t="s">
        <v>1013</v>
      </c>
      <c r="I427" t="s">
        <v>13</v>
      </c>
      <c r="J427" t="s">
        <v>751</v>
      </c>
      <c r="K427" t="s">
        <v>758</v>
      </c>
      <c r="L427" t="s">
        <v>759</v>
      </c>
      <c r="M427" t="s">
        <v>903</v>
      </c>
      <c r="N427" t="s">
        <v>763</v>
      </c>
      <c r="O427" t="s">
        <v>178</v>
      </c>
      <c r="P427" t="s">
        <v>762</v>
      </c>
      <c r="Q427" t="s">
        <v>109</v>
      </c>
      <c r="R427" t="s">
        <v>764</v>
      </c>
      <c r="S427" t="s">
        <v>103</v>
      </c>
      <c r="T427" t="s">
        <v>732</v>
      </c>
      <c r="U427" t="s">
        <v>2656</v>
      </c>
      <c r="V427">
        <v>6000000</v>
      </c>
      <c r="W427">
        <v>0</v>
      </c>
      <c r="X427">
        <v>0</v>
      </c>
      <c r="Y427">
        <v>0</v>
      </c>
      <c r="Z427">
        <v>0</v>
      </c>
      <c r="AA427">
        <v>0</v>
      </c>
      <c r="AB427">
        <v>6000000</v>
      </c>
      <c r="AC427" t="s">
        <v>311</v>
      </c>
      <c r="AD427" t="s">
        <v>312</v>
      </c>
      <c r="AE427" t="s">
        <v>2657</v>
      </c>
      <c r="AF427" t="s">
        <v>2658</v>
      </c>
      <c r="AG427" t="s">
        <v>5504</v>
      </c>
      <c r="AH427" t="s">
        <v>847</v>
      </c>
      <c r="AI427" t="s">
        <v>754</v>
      </c>
      <c r="AJ427" t="s">
        <v>1</v>
      </c>
      <c r="AK427" t="s">
        <v>848</v>
      </c>
      <c r="AL427" t="s">
        <v>123</v>
      </c>
      <c r="AM427" t="s">
        <v>165</v>
      </c>
      <c r="AN427" t="s">
        <v>149</v>
      </c>
    </row>
    <row r="428" spans="1:40" x14ac:dyDescent="0.3">
      <c r="A428" t="s">
        <v>728</v>
      </c>
      <c r="B428" t="s">
        <v>1457</v>
      </c>
      <c r="C428" t="s">
        <v>729</v>
      </c>
      <c r="D428" t="s">
        <v>1458</v>
      </c>
      <c r="E428" t="s">
        <v>841</v>
      </c>
      <c r="F428" t="s">
        <v>733</v>
      </c>
      <c r="G428" t="s">
        <v>750</v>
      </c>
      <c r="H428" t="s">
        <v>1013</v>
      </c>
      <c r="I428" t="s">
        <v>13</v>
      </c>
      <c r="J428" t="s">
        <v>751</v>
      </c>
      <c r="K428" t="s">
        <v>758</v>
      </c>
      <c r="L428" t="s">
        <v>759</v>
      </c>
      <c r="M428" t="s">
        <v>903</v>
      </c>
      <c r="N428" t="s">
        <v>763</v>
      </c>
      <c r="O428" t="s">
        <v>178</v>
      </c>
      <c r="P428" t="s">
        <v>762</v>
      </c>
      <c r="Q428" t="s">
        <v>109</v>
      </c>
      <c r="R428" t="s">
        <v>764</v>
      </c>
      <c r="S428" t="s">
        <v>153</v>
      </c>
      <c r="T428" t="s">
        <v>737</v>
      </c>
      <c r="U428" t="s">
        <v>2659</v>
      </c>
      <c r="V428">
        <v>3000000</v>
      </c>
      <c r="W428">
        <v>0</v>
      </c>
      <c r="X428">
        <v>0</v>
      </c>
      <c r="Y428">
        <v>0</v>
      </c>
      <c r="Z428">
        <v>0</v>
      </c>
      <c r="AA428">
        <v>0</v>
      </c>
      <c r="AB428">
        <v>3000000</v>
      </c>
      <c r="AC428" t="s">
        <v>311</v>
      </c>
      <c r="AD428" t="s">
        <v>313</v>
      </c>
      <c r="AE428" t="s">
        <v>2660</v>
      </c>
      <c r="AF428" t="s">
        <v>2661</v>
      </c>
      <c r="AG428" t="s">
        <v>5505</v>
      </c>
      <c r="AH428" t="s">
        <v>847</v>
      </c>
      <c r="AI428" t="s">
        <v>754</v>
      </c>
      <c r="AJ428" t="s">
        <v>9</v>
      </c>
      <c r="AK428" t="s">
        <v>848</v>
      </c>
      <c r="AL428" t="s">
        <v>123</v>
      </c>
      <c r="AM428" t="s">
        <v>165</v>
      </c>
      <c r="AN428" t="s">
        <v>149</v>
      </c>
    </row>
    <row r="429" spans="1:40" x14ac:dyDescent="0.3">
      <c r="A429" t="s">
        <v>728</v>
      </c>
      <c r="B429" t="s">
        <v>1457</v>
      </c>
      <c r="C429" t="s">
        <v>729</v>
      </c>
      <c r="D429" t="s">
        <v>1458</v>
      </c>
      <c r="E429" t="s">
        <v>841</v>
      </c>
      <c r="F429" t="s">
        <v>733</v>
      </c>
      <c r="G429" t="s">
        <v>750</v>
      </c>
      <c r="H429" t="s">
        <v>1013</v>
      </c>
      <c r="I429" t="s">
        <v>13</v>
      </c>
      <c r="J429" t="s">
        <v>751</v>
      </c>
      <c r="K429" t="s">
        <v>758</v>
      </c>
      <c r="L429" t="s">
        <v>759</v>
      </c>
      <c r="M429" t="s">
        <v>903</v>
      </c>
      <c r="N429" t="s">
        <v>763</v>
      </c>
      <c r="O429" t="s">
        <v>178</v>
      </c>
      <c r="P429" t="s">
        <v>762</v>
      </c>
      <c r="Q429" t="s">
        <v>109</v>
      </c>
      <c r="R429" t="s">
        <v>764</v>
      </c>
      <c r="S429" t="s">
        <v>110</v>
      </c>
      <c r="T429" t="s">
        <v>735</v>
      </c>
      <c r="U429" t="s">
        <v>2662</v>
      </c>
      <c r="V429">
        <v>38000000</v>
      </c>
      <c r="W429">
        <v>0</v>
      </c>
      <c r="X429">
        <v>0</v>
      </c>
      <c r="Y429">
        <v>410000</v>
      </c>
      <c r="Z429">
        <v>410000</v>
      </c>
      <c r="AA429">
        <v>1.0789473684210526E-2</v>
      </c>
      <c r="AB429">
        <v>37590000</v>
      </c>
      <c r="AC429" t="s">
        <v>311</v>
      </c>
      <c r="AD429" t="s">
        <v>314</v>
      </c>
      <c r="AE429" t="s">
        <v>2663</v>
      </c>
      <c r="AF429" t="s">
        <v>2664</v>
      </c>
      <c r="AG429" t="s">
        <v>5506</v>
      </c>
      <c r="AH429" t="s">
        <v>847</v>
      </c>
      <c r="AI429" t="s">
        <v>754</v>
      </c>
      <c r="AJ429" t="s">
        <v>893</v>
      </c>
      <c r="AK429" t="s">
        <v>848</v>
      </c>
      <c r="AL429" t="s">
        <v>123</v>
      </c>
      <c r="AM429" t="s">
        <v>165</v>
      </c>
      <c r="AN429" t="s">
        <v>149</v>
      </c>
    </row>
    <row r="430" spans="1:40" x14ac:dyDescent="0.3">
      <c r="A430" t="s">
        <v>728</v>
      </c>
      <c r="B430" t="s">
        <v>1457</v>
      </c>
      <c r="C430" t="s">
        <v>729</v>
      </c>
      <c r="D430" t="s">
        <v>1458</v>
      </c>
      <c r="E430" t="s">
        <v>841</v>
      </c>
      <c r="F430" t="s">
        <v>733</v>
      </c>
      <c r="G430" t="s">
        <v>750</v>
      </c>
      <c r="H430" t="s">
        <v>1013</v>
      </c>
      <c r="I430" t="s">
        <v>13</v>
      </c>
      <c r="J430" t="s">
        <v>751</v>
      </c>
      <c r="K430" t="s">
        <v>758</v>
      </c>
      <c r="L430" t="s">
        <v>759</v>
      </c>
      <c r="M430" t="s">
        <v>903</v>
      </c>
      <c r="N430" t="s">
        <v>763</v>
      </c>
      <c r="O430" t="s">
        <v>178</v>
      </c>
      <c r="P430" t="s">
        <v>762</v>
      </c>
      <c r="Q430" t="s">
        <v>109</v>
      </c>
      <c r="R430" t="s">
        <v>764</v>
      </c>
      <c r="S430" t="s">
        <v>104</v>
      </c>
      <c r="T430" t="s">
        <v>105</v>
      </c>
      <c r="U430" t="s">
        <v>2665</v>
      </c>
      <c r="V430">
        <v>3000000</v>
      </c>
      <c r="W430">
        <v>0</v>
      </c>
      <c r="X430">
        <v>0</v>
      </c>
      <c r="Y430">
        <v>0</v>
      </c>
      <c r="Z430">
        <v>0</v>
      </c>
      <c r="AA430">
        <v>0</v>
      </c>
      <c r="AB430">
        <v>3000000</v>
      </c>
      <c r="AC430" t="s">
        <v>311</v>
      </c>
      <c r="AD430" t="s">
        <v>315</v>
      </c>
      <c r="AE430" t="s">
        <v>2666</v>
      </c>
      <c r="AF430" t="s">
        <v>2667</v>
      </c>
      <c r="AG430" t="s">
        <v>5494</v>
      </c>
      <c r="AH430" t="s">
        <v>847</v>
      </c>
      <c r="AI430" t="s">
        <v>754</v>
      </c>
      <c r="AJ430" t="s">
        <v>893</v>
      </c>
      <c r="AK430" t="s">
        <v>848</v>
      </c>
      <c r="AL430" t="s">
        <v>123</v>
      </c>
      <c r="AM430" t="s">
        <v>165</v>
      </c>
      <c r="AN430" t="s">
        <v>149</v>
      </c>
    </row>
    <row r="431" spans="1:40" x14ac:dyDescent="0.3">
      <c r="A431" t="s">
        <v>728</v>
      </c>
      <c r="B431" t="s">
        <v>1457</v>
      </c>
      <c r="C431" t="s">
        <v>729</v>
      </c>
      <c r="D431" t="s">
        <v>1458</v>
      </c>
      <c r="E431" t="s">
        <v>841</v>
      </c>
      <c r="F431" t="s">
        <v>733</v>
      </c>
      <c r="G431" t="s">
        <v>750</v>
      </c>
      <c r="H431" t="s">
        <v>1013</v>
      </c>
      <c r="I431" t="s">
        <v>13</v>
      </c>
      <c r="J431" t="s">
        <v>751</v>
      </c>
      <c r="K431" t="s">
        <v>758</v>
      </c>
      <c r="L431" t="s">
        <v>759</v>
      </c>
      <c r="M431" t="s">
        <v>903</v>
      </c>
      <c r="N431" t="s">
        <v>763</v>
      </c>
      <c r="O431" t="s">
        <v>178</v>
      </c>
      <c r="P431" t="s">
        <v>762</v>
      </c>
      <c r="Q431" t="s">
        <v>111</v>
      </c>
      <c r="R431" t="s">
        <v>752</v>
      </c>
      <c r="S431" t="s">
        <v>103</v>
      </c>
      <c r="T431" t="s">
        <v>732</v>
      </c>
      <c r="U431" t="s">
        <v>2668</v>
      </c>
      <c r="V431">
        <v>6000000</v>
      </c>
      <c r="W431">
        <v>0</v>
      </c>
      <c r="X431">
        <v>0</v>
      </c>
      <c r="Y431">
        <v>0</v>
      </c>
      <c r="Z431">
        <v>0</v>
      </c>
      <c r="AA431">
        <v>0</v>
      </c>
      <c r="AB431">
        <v>6000000</v>
      </c>
      <c r="AC431" t="s">
        <v>316</v>
      </c>
      <c r="AD431" t="s">
        <v>317</v>
      </c>
      <c r="AE431" t="s">
        <v>2669</v>
      </c>
      <c r="AF431" t="s">
        <v>2670</v>
      </c>
      <c r="AG431" t="s">
        <v>5497</v>
      </c>
      <c r="AH431" t="s">
        <v>847</v>
      </c>
      <c r="AI431" t="s">
        <v>754</v>
      </c>
      <c r="AJ431" t="s">
        <v>1</v>
      </c>
      <c r="AK431" t="s">
        <v>848</v>
      </c>
      <c r="AL431" t="s">
        <v>123</v>
      </c>
      <c r="AM431" t="s">
        <v>165</v>
      </c>
      <c r="AN431" t="s">
        <v>149</v>
      </c>
    </row>
    <row r="432" spans="1:40" x14ac:dyDescent="0.3">
      <c r="A432" t="s">
        <v>728</v>
      </c>
      <c r="B432" t="s">
        <v>1457</v>
      </c>
      <c r="C432" t="s">
        <v>729</v>
      </c>
      <c r="D432" t="s">
        <v>1458</v>
      </c>
      <c r="E432" t="s">
        <v>841</v>
      </c>
      <c r="F432" t="s">
        <v>733</v>
      </c>
      <c r="G432" t="s">
        <v>750</v>
      </c>
      <c r="H432" t="s">
        <v>1013</v>
      </c>
      <c r="I432" t="s">
        <v>13</v>
      </c>
      <c r="J432" t="s">
        <v>751</v>
      </c>
      <c r="K432" t="s">
        <v>758</v>
      </c>
      <c r="L432" t="s">
        <v>759</v>
      </c>
      <c r="M432" t="s">
        <v>903</v>
      </c>
      <c r="N432" t="s">
        <v>763</v>
      </c>
      <c r="O432" t="s">
        <v>178</v>
      </c>
      <c r="P432" t="s">
        <v>762</v>
      </c>
      <c r="Q432" t="s">
        <v>111</v>
      </c>
      <c r="R432" t="s">
        <v>752</v>
      </c>
      <c r="S432" t="s">
        <v>103</v>
      </c>
      <c r="T432" t="s">
        <v>732</v>
      </c>
      <c r="U432" t="s">
        <v>2671</v>
      </c>
      <c r="V432">
        <v>6000000</v>
      </c>
      <c r="W432">
        <v>0</v>
      </c>
      <c r="X432">
        <v>0</v>
      </c>
      <c r="Y432">
        <v>0</v>
      </c>
      <c r="Z432">
        <v>0</v>
      </c>
      <c r="AA432">
        <v>0</v>
      </c>
      <c r="AB432">
        <v>6000000</v>
      </c>
      <c r="AC432" t="s">
        <v>316</v>
      </c>
      <c r="AD432" t="s">
        <v>317</v>
      </c>
      <c r="AE432" t="s">
        <v>2672</v>
      </c>
      <c r="AF432" t="s">
        <v>2673</v>
      </c>
      <c r="AG432" t="s">
        <v>5258</v>
      </c>
      <c r="AH432" t="s">
        <v>847</v>
      </c>
      <c r="AI432" t="s">
        <v>754</v>
      </c>
      <c r="AJ432" t="s">
        <v>1</v>
      </c>
      <c r="AK432" t="s">
        <v>848</v>
      </c>
      <c r="AL432" t="s">
        <v>123</v>
      </c>
      <c r="AM432" t="s">
        <v>165</v>
      </c>
      <c r="AN432" t="s">
        <v>149</v>
      </c>
    </row>
    <row r="433" spans="1:40" x14ac:dyDescent="0.3">
      <c r="A433" t="s">
        <v>728</v>
      </c>
      <c r="B433" t="s">
        <v>1457</v>
      </c>
      <c r="C433" t="s">
        <v>729</v>
      </c>
      <c r="D433" t="s">
        <v>1458</v>
      </c>
      <c r="E433" t="s">
        <v>841</v>
      </c>
      <c r="F433" t="s">
        <v>733</v>
      </c>
      <c r="G433" t="s">
        <v>750</v>
      </c>
      <c r="H433" t="s">
        <v>1013</v>
      </c>
      <c r="I433" t="s">
        <v>13</v>
      </c>
      <c r="J433" t="s">
        <v>751</v>
      </c>
      <c r="K433" t="s">
        <v>758</v>
      </c>
      <c r="L433" t="s">
        <v>759</v>
      </c>
      <c r="M433" t="s">
        <v>903</v>
      </c>
      <c r="N433" t="s">
        <v>763</v>
      </c>
      <c r="O433" t="s">
        <v>178</v>
      </c>
      <c r="P433" t="s">
        <v>762</v>
      </c>
      <c r="Q433" t="s">
        <v>111</v>
      </c>
      <c r="R433" t="s">
        <v>752</v>
      </c>
      <c r="S433" t="s">
        <v>103</v>
      </c>
      <c r="T433" t="s">
        <v>732</v>
      </c>
      <c r="U433" t="s">
        <v>2674</v>
      </c>
      <c r="V433">
        <v>4000000</v>
      </c>
      <c r="W433">
        <v>0</v>
      </c>
      <c r="X433">
        <v>0</v>
      </c>
      <c r="Y433">
        <v>0</v>
      </c>
      <c r="Z433">
        <v>0</v>
      </c>
      <c r="AA433">
        <v>0</v>
      </c>
      <c r="AB433">
        <v>4000000</v>
      </c>
      <c r="AC433" t="s">
        <v>316</v>
      </c>
      <c r="AD433" t="s">
        <v>317</v>
      </c>
      <c r="AE433" t="s">
        <v>2675</v>
      </c>
      <c r="AF433" t="s">
        <v>2676</v>
      </c>
      <c r="AG433" t="s">
        <v>931</v>
      </c>
      <c r="AH433" t="s">
        <v>847</v>
      </c>
      <c r="AI433" t="s">
        <v>754</v>
      </c>
      <c r="AJ433" t="s">
        <v>1</v>
      </c>
      <c r="AK433" t="s">
        <v>848</v>
      </c>
      <c r="AL433" t="s">
        <v>123</v>
      </c>
      <c r="AM433" t="s">
        <v>165</v>
      </c>
      <c r="AN433" t="s">
        <v>149</v>
      </c>
    </row>
    <row r="434" spans="1:40" x14ac:dyDescent="0.3">
      <c r="A434" t="s">
        <v>728</v>
      </c>
      <c r="B434" t="s">
        <v>1457</v>
      </c>
      <c r="C434" t="s">
        <v>729</v>
      </c>
      <c r="D434" t="s">
        <v>1458</v>
      </c>
      <c r="E434" t="s">
        <v>841</v>
      </c>
      <c r="F434" t="s">
        <v>733</v>
      </c>
      <c r="G434" t="s">
        <v>750</v>
      </c>
      <c r="H434" t="s">
        <v>1013</v>
      </c>
      <c r="I434" t="s">
        <v>13</v>
      </c>
      <c r="J434" t="s">
        <v>751</v>
      </c>
      <c r="K434" t="s">
        <v>758</v>
      </c>
      <c r="L434" t="s">
        <v>759</v>
      </c>
      <c r="M434" t="s">
        <v>903</v>
      </c>
      <c r="N434" t="s">
        <v>763</v>
      </c>
      <c r="O434" t="s">
        <v>178</v>
      </c>
      <c r="P434" t="s">
        <v>762</v>
      </c>
      <c r="Q434" t="s">
        <v>111</v>
      </c>
      <c r="R434" t="s">
        <v>752</v>
      </c>
      <c r="S434" t="s">
        <v>103</v>
      </c>
      <c r="T434" t="s">
        <v>732</v>
      </c>
      <c r="U434" t="s">
        <v>2677</v>
      </c>
      <c r="V434">
        <v>6000000</v>
      </c>
      <c r="W434">
        <v>0</v>
      </c>
      <c r="X434">
        <v>0</v>
      </c>
      <c r="Y434">
        <v>0</v>
      </c>
      <c r="Z434">
        <v>0</v>
      </c>
      <c r="AA434">
        <v>0</v>
      </c>
      <c r="AB434">
        <v>6000000</v>
      </c>
      <c r="AC434" t="s">
        <v>316</v>
      </c>
      <c r="AD434" t="s">
        <v>317</v>
      </c>
      <c r="AE434" t="s">
        <v>2678</v>
      </c>
      <c r="AF434" t="s">
        <v>2679</v>
      </c>
      <c r="AG434" t="s">
        <v>5504</v>
      </c>
      <c r="AH434" t="s">
        <v>847</v>
      </c>
      <c r="AI434" t="s">
        <v>754</v>
      </c>
      <c r="AJ434" t="s">
        <v>1</v>
      </c>
      <c r="AK434" t="s">
        <v>848</v>
      </c>
      <c r="AL434" t="s">
        <v>123</v>
      </c>
      <c r="AM434" t="s">
        <v>165</v>
      </c>
      <c r="AN434" t="s">
        <v>149</v>
      </c>
    </row>
    <row r="435" spans="1:40" x14ac:dyDescent="0.3">
      <c r="A435" t="s">
        <v>728</v>
      </c>
      <c r="B435" t="s">
        <v>1457</v>
      </c>
      <c r="C435" t="s">
        <v>729</v>
      </c>
      <c r="D435" t="s">
        <v>1458</v>
      </c>
      <c r="E435" t="s">
        <v>841</v>
      </c>
      <c r="F435" t="s">
        <v>733</v>
      </c>
      <c r="G435" t="s">
        <v>750</v>
      </c>
      <c r="H435" t="s">
        <v>1013</v>
      </c>
      <c r="I435" t="s">
        <v>13</v>
      </c>
      <c r="J435" t="s">
        <v>751</v>
      </c>
      <c r="K435" t="s">
        <v>758</v>
      </c>
      <c r="L435" t="s">
        <v>759</v>
      </c>
      <c r="M435" t="s">
        <v>903</v>
      </c>
      <c r="N435" t="s">
        <v>763</v>
      </c>
      <c r="O435" t="s">
        <v>178</v>
      </c>
      <c r="P435" t="s">
        <v>762</v>
      </c>
      <c r="Q435" t="s">
        <v>111</v>
      </c>
      <c r="R435" t="s">
        <v>752</v>
      </c>
      <c r="S435" t="s">
        <v>110</v>
      </c>
      <c r="T435" t="s">
        <v>735</v>
      </c>
      <c r="U435" t="s">
        <v>2680</v>
      </c>
      <c r="V435">
        <v>40000000</v>
      </c>
      <c r="W435">
        <v>0</v>
      </c>
      <c r="X435">
        <v>0</v>
      </c>
      <c r="Y435">
        <v>0</v>
      </c>
      <c r="Z435">
        <v>0</v>
      </c>
      <c r="AA435">
        <v>0</v>
      </c>
      <c r="AB435">
        <v>40000000</v>
      </c>
      <c r="AC435" t="s">
        <v>316</v>
      </c>
      <c r="AD435" t="s">
        <v>318</v>
      </c>
      <c r="AE435" t="s">
        <v>2681</v>
      </c>
      <c r="AF435" t="s">
        <v>2682</v>
      </c>
      <c r="AG435" t="s">
        <v>5507</v>
      </c>
      <c r="AH435" t="s">
        <v>847</v>
      </c>
      <c r="AI435" t="s">
        <v>754</v>
      </c>
      <c r="AJ435" t="s">
        <v>893</v>
      </c>
      <c r="AK435" t="s">
        <v>848</v>
      </c>
      <c r="AL435" t="s">
        <v>123</v>
      </c>
      <c r="AM435" t="s">
        <v>165</v>
      </c>
      <c r="AN435" t="s">
        <v>149</v>
      </c>
    </row>
    <row r="436" spans="1:40" x14ac:dyDescent="0.3">
      <c r="A436" t="s">
        <v>728</v>
      </c>
      <c r="B436" t="s">
        <v>1457</v>
      </c>
      <c r="C436" t="s">
        <v>729</v>
      </c>
      <c r="D436" t="s">
        <v>1458</v>
      </c>
      <c r="E436" t="s">
        <v>841</v>
      </c>
      <c r="F436" t="s">
        <v>733</v>
      </c>
      <c r="G436" t="s">
        <v>750</v>
      </c>
      <c r="H436" t="s">
        <v>1013</v>
      </c>
      <c r="I436" t="s">
        <v>13</v>
      </c>
      <c r="J436" t="s">
        <v>751</v>
      </c>
      <c r="K436" t="s">
        <v>758</v>
      </c>
      <c r="L436" t="s">
        <v>759</v>
      </c>
      <c r="M436" t="s">
        <v>903</v>
      </c>
      <c r="N436" t="s">
        <v>763</v>
      </c>
      <c r="O436" t="s">
        <v>178</v>
      </c>
      <c r="P436" t="s">
        <v>762</v>
      </c>
      <c r="Q436" t="s">
        <v>111</v>
      </c>
      <c r="R436" t="s">
        <v>752</v>
      </c>
      <c r="S436" t="s">
        <v>104</v>
      </c>
      <c r="T436" t="s">
        <v>105</v>
      </c>
      <c r="U436" t="s">
        <v>2683</v>
      </c>
      <c r="V436">
        <v>3000000</v>
      </c>
      <c r="W436">
        <v>0</v>
      </c>
      <c r="X436">
        <v>0</v>
      </c>
      <c r="Y436">
        <v>0</v>
      </c>
      <c r="Z436">
        <v>0</v>
      </c>
      <c r="AA436">
        <v>0</v>
      </c>
      <c r="AB436">
        <v>3000000</v>
      </c>
      <c r="AC436" t="s">
        <v>316</v>
      </c>
      <c r="AD436" t="s">
        <v>319</v>
      </c>
      <c r="AE436" t="s">
        <v>2684</v>
      </c>
      <c r="AF436" t="s">
        <v>2685</v>
      </c>
      <c r="AG436" t="s">
        <v>5494</v>
      </c>
      <c r="AH436" t="s">
        <v>847</v>
      </c>
      <c r="AI436" t="s">
        <v>754</v>
      </c>
      <c r="AJ436" t="s">
        <v>893</v>
      </c>
      <c r="AK436" t="s">
        <v>848</v>
      </c>
      <c r="AL436" t="s">
        <v>123</v>
      </c>
      <c r="AM436" t="s">
        <v>165</v>
      </c>
      <c r="AN436" t="s">
        <v>149</v>
      </c>
    </row>
    <row r="437" spans="1:40" x14ac:dyDescent="0.3">
      <c r="A437" t="s">
        <v>728</v>
      </c>
      <c r="B437" t="s">
        <v>1457</v>
      </c>
      <c r="C437" t="s">
        <v>729</v>
      </c>
      <c r="D437" t="s">
        <v>1458</v>
      </c>
      <c r="E437" t="s">
        <v>841</v>
      </c>
      <c r="F437" t="s">
        <v>733</v>
      </c>
      <c r="G437" t="s">
        <v>750</v>
      </c>
      <c r="H437" t="s">
        <v>1013</v>
      </c>
      <c r="I437" t="s">
        <v>13</v>
      </c>
      <c r="J437" t="s">
        <v>751</v>
      </c>
      <c r="K437" t="s">
        <v>758</v>
      </c>
      <c r="L437" t="s">
        <v>759</v>
      </c>
      <c r="M437" t="s">
        <v>903</v>
      </c>
      <c r="N437" t="s">
        <v>763</v>
      </c>
      <c r="O437" t="s">
        <v>178</v>
      </c>
      <c r="P437" t="s">
        <v>762</v>
      </c>
      <c r="Q437" t="s">
        <v>116</v>
      </c>
      <c r="R437" t="s">
        <v>765</v>
      </c>
      <c r="S437" t="s">
        <v>103</v>
      </c>
      <c r="T437" t="s">
        <v>732</v>
      </c>
      <c r="U437" t="s">
        <v>2686</v>
      </c>
      <c r="V437">
        <v>6000000</v>
      </c>
      <c r="W437">
        <v>0</v>
      </c>
      <c r="X437">
        <v>0</v>
      </c>
      <c r="Y437">
        <v>0</v>
      </c>
      <c r="Z437">
        <v>0</v>
      </c>
      <c r="AA437">
        <v>0</v>
      </c>
      <c r="AB437">
        <v>6000000</v>
      </c>
      <c r="AC437" t="s">
        <v>320</v>
      </c>
      <c r="AD437" t="s">
        <v>321</v>
      </c>
      <c r="AE437" t="s">
        <v>2687</v>
      </c>
      <c r="AF437" t="s">
        <v>2688</v>
      </c>
      <c r="AG437" t="s">
        <v>5497</v>
      </c>
      <c r="AH437" t="s">
        <v>847</v>
      </c>
      <c r="AI437" t="s">
        <v>754</v>
      </c>
      <c r="AJ437" t="s">
        <v>1</v>
      </c>
      <c r="AK437" t="s">
        <v>848</v>
      </c>
      <c r="AL437" t="s">
        <v>123</v>
      </c>
      <c r="AM437" t="s">
        <v>165</v>
      </c>
      <c r="AN437" t="s">
        <v>149</v>
      </c>
    </row>
    <row r="438" spans="1:40" x14ac:dyDescent="0.3">
      <c r="A438" t="s">
        <v>728</v>
      </c>
      <c r="B438" t="s">
        <v>1457</v>
      </c>
      <c r="C438" t="s">
        <v>729</v>
      </c>
      <c r="D438" t="s">
        <v>1458</v>
      </c>
      <c r="E438" t="s">
        <v>841</v>
      </c>
      <c r="F438" t="s">
        <v>733</v>
      </c>
      <c r="G438" t="s">
        <v>750</v>
      </c>
      <c r="H438" t="s">
        <v>1013</v>
      </c>
      <c r="I438" t="s">
        <v>13</v>
      </c>
      <c r="J438" t="s">
        <v>751</v>
      </c>
      <c r="K438" t="s">
        <v>758</v>
      </c>
      <c r="L438" t="s">
        <v>759</v>
      </c>
      <c r="M438" t="s">
        <v>903</v>
      </c>
      <c r="N438" t="s">
        <v>763</v>
      </c>
      <c r="O438" t="s">
        <v>178</v>
      </c>
      <c r="P438" t="s">
        <v>762</v>
      </c>
      <c r="Q438" t="s">
        <v>116</v>
      </c>
      <c r="R438" t="s">
        <v>765</v>
      </c>
      <c r="S438" t="s">
        <v>103</v>
      </c>
      <c r="T438" t="s">
        <v>732</v>
      </c>
      <c r="U438" t="s">
        <v>2689</v>
      </c>
      <c r="V438">
        <v>6000000</v>
      </c>
      <c r="W438">
        <v>0</v>
      </c>
      <c r="X438">
        <v>0</v>
      </c>
      <c r="Y438">
        <v>0</v>
      </c>
      <c r="Z438">
        <v>0</v>
      </c>
      <c r="AA438">
        <v>0</v>
      </c>
      <c r="AB438">
        <v>6000000</v>
      </c>
      <c r="AC438" t="s">
        <v>320</v>
      </c>
      <c r="AD438" t="s">
        <v>321</v>
      </c>
      <c r="AE438" t="s">
        <v>2690</v>
      </c>
      <c r="AF438" t="s">
        <v>2691</v>
      </c>
      <c r="AG438" t="s">
        <v>5258</v>
      </c>
      <c r="AH438" t="s">
        <v>847</v>
      </c>
      <c r="AI438" t="s">
        <v>754</v>
      </c>
      <c r="AJ438" t="s">
        <v>1</v>
      </c>
      <c r="AK438" t="s">
        <v>848</v>
      </c>
      <c r="AL438" t="s">
        <v>123</v>
      </c>
      <c r="AM438" t="s">
        <v>165</v>
      </c>
      <c r="AN438" t="s">
        <v>149</v>
      </c>
    </row>
    <row r="439" spans="1:40" x14ac:dyDescent="0.3">
      <c r="A439" t="s">
        <v>728</v>
      </c>
      <c r="B439" t="s">
        <v>1457</v>
      </c>
      <c r="C439" t="s">
        <v>729</v>
      </c>
      <c r="D439" t="s">
        <v>1458</v>
      </c>
      <c r="E439" t="s">
        <v>841</v>
      </c>
      <c r="F439" t="s">
        <v>733</v>
      </c>
      <c r="G439" t="s">
        <v>750</v>
      </c>
      <c r="H439" t="s">
        <v>1013</v>
      </c>
      <c r="I439" t="s">
        <v>13</v>
      </c>
      <c r="J439" t="s">
        <v>751</v>
      </c>
      <c r="K439" t="s">
        <v>758</v>
      </c>
      <c r="L439" t="s">
        <v>759</v>
      </c>
      <c r="M439" t="s">
        <v>903</v>
      </c>
      <c r="N439" t="s">
        <v>763</v>
      </c>
      <c r="O439" t="s">
        <v>178</v>
      </c>
      <c r="P439" t="s">
        <v>762</v>
      </c>
      <c r="Q439" t="s">
        <v>116</v>
      </c>
      <c r="R439" t="s">
        <v>765</v>
      </c>
      <c r="S439" t="s">
        <v>103</v>
      </c>
      <c r="T439" t="s">
        <v>732</v>
      </c>
      <c r="U439" t="s">
        <v>2692</v>
      </c>
      <c r="V439">
        <v>4000000</v>
      </c>
      <c r="W439">
        <v>0</v>
      </c>
      <c r="X439">
        <v>0</v>
      </c>
      <c r="Y439">
        <v>0</v>
      </c>
      <c r="Z439">
        <v>0</v>
      </c>
      <c r="AA439">
        <v>0</v>
      </c>
      <c r="AB439">
        <v>4000000</v>
      </c>
      <c r="AC439" t="s">
        <v>320</v>
      </c>
      <c r="AD439" t="s">
        <v>321</v>
      </c>
      <c r="AE439" t="s">
        <v>2693</v>
      </c>
      <c r="AF439" t="s">
        <v>2694</v>
      </c>
      <c r="AG439" t="s">
        <v>931</v>
      </c>
      <c r="AH439" t="s">
        <v>847</v>
      </c>
      <c r="AI439" t="s">
        <v>754</v>
      </c>
      <c r="AJ439" t="s">
        <v>1</v>
      </c>
      <c r="AK439" t="s">
        <v>848</v>
      </c>
      <c r="AL439" t="s">
        <v>123</v>
      </c>
      <c r="AM439" t="s">
        <v>165</v>
      </c>
      <c r="AN439" t="s">
        <v>149</v>
      </c>
    </row>
    <row r="440" spans="1:40" x14ac:dyDescent="0.3">
      <c r="A440" t="s">
        <v>728</v>
      </c>
      <c r="B440" t="s">
        <v>1457</v>
      </c>
      <c r="C440" t="s">
        <v>729</v>
      </c>
      <c r="D440" t="s">
        <v>1458</v>
      </c>
      <c r="E440" t="s">
        <v>841</v>
      </c>
      <c r="F440" t="s">
        <v>733</v>
      </c>
      <c r="G440" t="s">
        <v>750</v>
      </c>
      <c r="H440" t="s">
        <v>1013</v>
      </c>
      <c r="I440" t="s">
        <v>13</v>
      </c>
      <c r="J440" t="s">
        <v>751</v>
      </c>
      <c r="K440" t="s">
        <v>758</v>
      </c>
      <c r="L440" t="s">
        <v>759</v>
      </c>
      <c r="M440" t="s">
        <v>903</v>
      </c>
      <c r="N440" t="s">
        <v>763</v>
      </c>
      <c r="O440" t="s">
        <v>178</v>
      </c>
      <c r="P440" t="s">
        <v>762</v>
      </c>
      <c r="Q440" t="s">
        <v>116</v>
      </c>
      <c r="R440" t="s">
        <v>765</v>
      </c>
      <c r="S440" t="s">
        <v>103</v>
      </c>
      <c r="T440" t="s">
        <v>732</v>
      </c>
      <c r="U440" t="s">
        <v>2695</v>
      </c>
      <c r="V440">
        <v>6000000</v>
      </c>
      <c r="W440">
        <v>0</v>
      </c>
      <c r="X440">
        <v>0</v>
      </c>
      <c r="Y440">
        <v>0</v>
      </c>
      <c r="Z440">
        <v>0</v>
      </c>
      <c r="AA440">
        <v>0</v>
      </c>
      <c r="AB440">
        <v>6000000</v>
      </c>
      <c r="AC440" t="s">
        <v>320</v>
      </c>
      <c r="AD440" t="s">
        <v>321</v>
      </c>
      <c r="AE440" t="s">
        <v>2696</v>
      </c>
      <c r="AF440" t="s">
        <v>2697</v>
      </c>
      <c r="AG440" t="s">
        <v>5504</v>
      </c>
      <c r="AH440" t="s">
        <v>847</v>
      </c>
      <c r="AI440" t="s">
        <v>754</v>
      </c>
      <c r="AJ440" t="s">
        <v>1</v>
      </c>
      <c r="AK440" t="s">
        <v>848</v>
      </c>
      <c r="AL440" t="s">
        <v>123</v>
      </c>
      <c r="AM440" t="s">
        <v>165</v>
      </c>
      <c r="AN440" t="s">
        <v>149</v>
      </c>
    </row>
    <row r="441" spans="1:40" x14ac:dyDescent="0.3">
      <c r="A441" t="s">
        <v>728</v>
      </c>
      <c r="B441" t="s">
        <v>1457</v>
      </c>
      <c r="C441" t="s">
        <v>729</v>
      </c>
      <c r="D441" t="s">
        <v>1458</v>
      </c>
      <c r="E441" t="s">
        <v>841</v>
      </c>
      <c r="F441" t="s">
        <v>733</v>
      </c>
      <c r="G441" t="s">
        <v>750</v>
      </c>
      <c r="H441" t="s">
        <v>1013</v>
      </c>
      <c r="I441" t="s">
        <v>13</v>
      </c>
      <c r="J441" t="s">
        <v>751</v>
      </c>
      <c r="K441" t="s">
        <v>758</v>
      </c>
      <c r="L441" t="s">
        <v>759</v>
      </c>
      <c r="M441" t="s">
        <v>903</v>
      </c>
      <c r="N441" t="s">
        <v>763</v>
      </c>
      <c r="O441" t="s">
        <v>178</v>
      </c>
      <c r="P441" t="s">
        <v>762</v>
      </c>
      <c r="Q441" t="s">
        <v>116</v>
      </c>
      <c r="R441" t="s">
        <v>765</v>
      </c>
      <c r="S441" t="s">
        <v>126</v>
      </c>
      <c r="T441" t="s">
        <v>744</v>
      </c>
      <c r="U441" t="s">
        <v>2698</v>
      </c>
      <c r="V441">
        <v>26250000</v>
      </c>
      <c r="W441">
        <v>0</v>
      </c>
      <c r="X441">
        <v>0</v>
      </c>
      <c r="Y441">
        <v>0</v>
      </c>
      <c r="Z441">
        <v>0</v>
      </c>
      <c r="AA441">
        <v>0</v>
      </c>
      <c r="AB441">
        <v>26250000</v>
      </c>
      <c r="AC441" t="s">
        <v>320</v>
      </c>
      <c r="AD441" t="s">
        <v>1356</v>
      </c>
      <c r="AE441" t="s">
        <v>2699</v>
      </c>
      <c r="AF441" t="s">
        <v>2700</v>
      </c>
      <c r="AG441" t="s">
        <v>5508</v>
      </c>
      <c r="AH441" t="s">
        <v>847</v>
      </c>
      <c r="AI441" t="s">
        <v>754</v>
      </c>
      <c r="AJ441" t="s">
        <v>900</v>
      </c>
      <c r="AK441" t="s">
        <v>848</v>
      </c>
      <c r="AL441" t="s">
        <v>123</v>
      </c>
      <c r="AM441" t="s">
        <v>165</v>
      </c>
      <c r="AN441" t="s">
        <v>149</v>
      </c>
    </row>
    <row r="442" spans="1:40" x14ac:dyDescent="0.3">
      <c r="A442" t="s">
        <v>728</v>
      </c>
      <c r="B442" t="s">
        <v>1457</v>
      </c>
      <c r="C442" t="s">
        <v>729</v>
      </c>
      <c r="D442" t="s">
        <v>1458</v>
      </c>
      <c r="E442" t="s">
        <v>841</v>
      </c>
      <c r="F442" t="s">
        <v>733</v>
      </c>
      <c r="G442" t="s">
        <v>750</v>
      </c>
      <c r="H442" t="s">
        <v>1013</v>
      </c>
      <c r="I442" t="s">
        <v>13</v>
      </c>
      <c r="J442" t="s">
        <v>751</v>
      </c>
      <c r="K442" t="s">
        <v>758</v>
      </c>
      <c r="L442" t="s">
        <v>759</v>
      </c>
      <c r="M442" t="s">
        <v>903</v>
      </c>
      <c r="N442" t="s">
        <v>763</v>
      </c>
      <c r="O442" t="s">
        <v>178</v>
      </c>
      <c r="P442" t="s">
        <v>762</v>
      </c>
      <c r="Q442" t="s">
        <v>116</v>
      </c>
      <c r="R442" t="s">
        <v>765</v>
      </c>
      <c r="S442" t="s">
        <v>110</v>
      </c>
      <c r="T442" t="s">
        <v>735</v>
      </c>
      <c r="U442" t="s">
        <v>2701</v>
      </c>
      <c r="V442">
        <v>32435000</v>
      </c>
      <c r="W442">
        <v>0</v>
      </c>
      <c r="X442">
        <v>0</v>
      </c>
      <c r="Y442">
        <v>1380000</v>
      </c>
      <c r="Z442">
        <v>1380000</v>
      </c>
      <c r="AA442">
        <v>4.2546631724988439E-2</v>
      </c>
      <c r="AB442">
        <v>31055000</v>
      </c>
      <c r="AC442" t="s">
        <v>320</v>
      </c>
      <c r="AD442" t="s">
        <v>322</v>
      </c>
      <c r="AE442" t="s">
        <v>2702</v>
      </c>
      <c r="AF442" t="s">
        <v>2703</v>
      </c>
      <c r="AG442" t="s">
        <v>5509</v>
      </c>
      <c r="AH442" t="s">
        <v>847</v>
      </c>
      <c r="AI442" t="s">
        <v>754</v>
      </c>
      <c r="AJ442" t="s">
        <v>893</v>
      </c>
      <c r="AK442" t="s">
        <v>848</v>
      </c>
      <c r="AL442" t="s">
        <v>123</v>
      </c>
      <c r="AM442" t="s">
        <v>165</v>
      </c>
      <c r="AN442" t="s">
        <v>149</v>
      </c>
    </row>
    <row r="443" spans="1:40" x14ac:dyDescent="0.3">
      <c r="A443" t="s">
        <v>728</v>
      </c>
      <c r="B443" t="s">
        <v>1457</v>
      </c>
      <c r="C443" t="s">
        <v>729</v>
      </c>
      <c r="D443" t="s">
        <v>1458</v>
      </c>
      <c r="E443" t="s">
        <v>841</v>
      </c>
      <c r="F443" t="s">
        <v>733</v>
      </c>
      <c r="G443" t="s">
        <v>750</v>
      </c>
      <c r="H443" t="s">
        <v>1013</v>
      </c>
      <c r="I443" t="s">
        <v>13</v>
      </c>
      <c r="J443" t="s">
        <v>751</v>
      </c>
      <c r="K443" t="s">
        <v>758</v>
      </c>
      <c r="L443" t="s">
        <v>759</v>
      </c>
      <c r="M443" t="s">
        <v>903</v>
      </c>
      <c r="N443" t="s">
        <v>763</v>
      </c>
      <c r="O443" t="s">
        <v>178</v>
      </c>
      <c r="P443" t="s">
        <v>762</v>
      </c>
      <c r="Q443" t="s">
        <v>116</v>
      </c>
      <c r="R443" t="s">
        <v>765</v>
      </c>
      <c r="S443" t="s">
        <v>104</v>
      </c>
      <c r="T443" t="s">
        <v>105</v>
      </c>
      <c r="U443" t="s">
        <v>2704</v>
      </c>
      <c r="V443">
        <v>2100000</v>
      </c>
      <c r="W443">
        <v>0</v>
      </c>
      <c r="X443">
        <v>0</v>
      </c>
      <c r="Y443">
        <v>0</v>
      </c>
      <c r="Z443">
        <v>0</v>
      </c>
      <c r="AA443">
        <v>0</v>
      </c>
      <c r="AB443">
        <v>2100000</v>
      </c>
      <c r="AC443" t="s">
        <v>320</v>
      </c>
      <c r="AD443" t="s">
        <v>323</v>
      </c>
      <c r="AE443" t="s">
        <v>2705</v>
      </c>
      <c r="AF443" t="s">
        <v>2706</v>
      </c>
      <c r="AG443" t="s">
        <v>5494</v>
      </c>
      <c r="AH443" t="s">
        <v>847</v>
      </c>
      <c r="AI443" t="s">
        <v>754</v>
      </c>
      <c r="AJ443" t="s">
        <v>893</v>
      </c>
      <c r="AK443" t="s">
        <v>848</v>
      </c>
      <c r="AL443" t="s">
        <v>123</v>
      </c>
      <c r="AM443" t="s">
        <v>165</v>
      </c>
      <c r="AN443" t="s">
        <v>149</v>
      </c>
    </row>
    <row r="444" spans="1:40" x14ac:dyDescent="0.3">
      <c r="A444" t="s">
        <v>728</v>
      </c>
      <c r="B444" t="s">
        <v>1457</v>
      </c>
      <c r="C444" t="s">
        <v>729</v>
      </c>
      <c r="D444" t="s">
        <v>1458</v>
      </c>
      <c r="E444" t="s">
        <v>841</v>
      </c>
      <c r="F444" t="s">
        <v>733</v>
      </c>
      <c r="G444" t="s">
        <v>750</v>
      </c>
      <c r="H444" t="s">
        <v>1013</v>
      </c>
      <c r="I444" t="s">
        <v>13</v>
      </c>
      <c r="J444" t="s">
        <v>751</v>
      </c>
      <c r="K444" t="s">
        <v>758</v>
      </c>
      <c r="L444" t="s">
        <v>759</v>
      </c>
      <c r="M444" t="s">
        <v>903</v>
      </c>
      <c r="N444" t="s">
        <v>763</v>
      </c>
      <c r="O444" t="s">
        <v>178</v>
      </c>
      <c r="P444" t="s">
        <v>762</v>
      </c>
      <c r="Q444" t="s">
        <v>166</v>
      </c>
      <c r="R444" t="s">
        <v>1251</v>
      </c>
      <c r="S444" t="s">
        <v>103</v>
      </c>
      <c r="T444" t="s">
        <v>732</v>
      </c>
      <c r="U444" t="s">
        <v>2707</v>
      </c>
      <c r="V444">
        <v>12000000</v>
      </c>
      <c r="W444">
        <v>0</v>
      </c>
      <c r="X444">
        <v>0</v>
      </c>
      <c r="Y444">
        <v>0</v>
      </c>
      <c r="Z444">
        <v>0</v>
      </c>
      <c r="AA444">
        <v>0</v>
      </c>
      <c r="AB444">
        <v>12000000</v>
      </c>
      <c r="AC444" t="s">
        <v>324</v>
      </c>
      <c r="AD444" t="s">
        <v>325</v>
      </c>
      <c r="AE444" t="s">
        <v>2708</v>
      </c>
      <c r="AF444" t="s">
        <v>2709</v>
      </c>
      <c r="AG444" t="s">
        <v>5336</v>
      </c>
      <c r="AH444" t="s">
        <v>847</v>
      </c>
      <c r="AI444" t="s">
        <v>754</v>
      </c>
      <c r="AJ444" t="s">
        <v>1</v>
      </c>
      <c r="AK444" t="s">
        <v>848</v>
      </c>
      <c r="AL444" t="s">
        <v>123</v>
      </c>
      <c r="AM444" t="s">
        <v>128</v>
      </c>
      <c r="AN444" t="s">
        <v>129</v>
      </c>
    </row>
    <row r="445" spans="1:40" x14ac:dyDescent="0.3">
      <c r="A445" t="s">
        <v>728</v>
      </c>
      <c r="B445" t="s">
        <v>1457</v>
      </c>
      <c r="C445" t="s">
        <v>729</v>
      </c>
      <c r="D445" t="s">
        <v>1458</v>
      </c>
      <c r="E445" t="s">
        <v>841</v>
      </c>
      <c r="F445" t="s">
        <v>733</v>
      </c>
      <c r="G445" t="s">
        <v>750</v>
      </c>
      <c r="H445" t="s">
        <v>1013</v>
      </c>
      <c r="I445" t="s">
        <v>13</v>
      </c>
      <c r="J445" t="s">
        <v>751</v>
      </c>
      <c r="K445" t="s">
        <v>758</v>
      </c>
      <c r="L445" t="s">
        <v>759</v>
      </c>
      <c r="M445" t="s">
        <v>903</v>
      </c>
      <c r="N445" t="s">
        <v>763</v>
      </c>
      <c r="O445" t="s">
        <v>178</v>
      </c>
      <c r="P445" t="s">
        <v>762</v>
      </c>
      <c r="Q445" t="s">
        <v>166</v>
      </c>
      <c r="R445" t="s">
        <v>1251</v>
      </c>
      <c r="S445" t="s">
        <v>103</v>
      </c>
      <c r="T445" t="s">
        <v>732</v>
      </c>
      <c r="U445" t="s">
        <v>2710</v>
      </c>
      <c r="V445">
        <v>3000000</v>
      </c>
      <c r="W445">
        <v>0</v>
      </c>
      <c r="X445">
        <v>0</v>
      </c>
      <c r="Y445">
        <v>0</v>
      </c>
      <c r="Z445">
        <v>0</v>
      </c>
      <c r="AA445">
        <v>0</v>
      </c>
      <c r="AB445">
        <v>3000000</v>
      </c>
      <c r="AC445" t="s">
        <v>324</v>
      </c>
      <c r="AD445" t="s">
        <v>325</v>
      </c>
      <c r="AE445" t="s">
        <v>2711</v>
      </c>
      <c r="AF445" t="s">
        <v>2712</v>
      </c>
      <c r="AG445" t="s">
        <v>5337</v>
      </c>
      <c r="AH445" t="s">
        <v>847</v>
      </c>
      <c r="AI445" t="s">
        <v>754</v>
      </c>
      <c r="AJ445" t="s">
        <v>1</v>
      </c>
      <c r="AK445" t="s">
        <v>848</v>
      </c>
      <c r="AL445" t="s">
        <v>123</v>
      </c>
      <c r="AM445" t="s">
        <v>128</v>
      </c>
      <c r="AN445" t="s">
        <v>129</v>
      </c>
    </row>
    <row r="446" spans="1:40" x14ac:dyDescent="0.3">
      <c r="A446" t="s">
        <v>728</v>
      </c>
      <c r="B446" t="s">
        <v>1457</v>
      </c>
      <c r="C446" t="s">
        <v>729</v>
      </c>
      <c r="D446" t="s">
        <v>1458</v>
      </c>
      <c r="E446" t="s">
        <v>841</v>
      </c>
      <c r="F446" t="s">
        <v>733</v>
      </c>
      <c r="G446" t="s">
        <v>750</v>
      </c>
      <c r="H446" t="s">
        <v>1013</v>
      </c>
      <c r="I446" t="s">
        <v>13</v>
      </c>
      <c r="J446" t="s">
        <v>751</v>
      </c>
      <c r="K446" t="s">
        <v>758</v>
      </c>
      <c r="L446" t="s">
        <v>759</v>
      </c>
      <c r="M446" t="s">
        <v>903</v>
      </c>
      <c r="N446" t="s">
        <v>763</v>
      </c>
      <c r="O446" t="s">
        <v>178</v>
      </c>
      <c r="P446" t="s">
        <v>762</v>
      </c>
      <c r="Q446" t="s">
        <v>166</v>
      </c>
      <c r="R446" t="s">
        <v>1251</v>
      </c>
      <c r="S446" t="s">
        <v>103</v>
      </c>
      <c r="T446" t="s">
        <v>732</v>
      </c>
      <c r="U446" t="s">
        <v>2713</v>
      </c>
      <c r="V446">
        <v>3000000</v>
      </c>
      <c r="W446">
        <v>0</v>
      </c>
      <c r="X446">
        <v>0</v>
      </c>
      <c r="Y446">
        <v>0</v>
      </c>
      <c r="Z446">
        <v>0</v>
      </c>
      <c r="AA446">
        <v>0</v>
      </c>
      <c r="AB446">
        <v>3000000</v>
      </c>
      <c r="AC446" t="s">
        <v>324</v>
      </c>
      <c r="AD446" t="s">
        <v>325</v>
      </c>
      <c r="AE446" t="s">
        <v>2714</v>
      </c>
      <c r="AF446" t="s">
        <v>2715</v>
      </c>
      <c r="AG446" t="s">
        <v>5326</v>
      </c>
      <c r="AH446" t="s">
        <v>847</v>
      </c>
      <c r="AI446" t="s">
        <v>754</v>
      </c>
      <c r="AJ446" t="s">
        <v>1</v>
      </c>
      <c r="AK446" t="s">
        <v>848</v>
      </c>
      <c r="AL446" t="s">
        <v>123</v>
      </c>
      <c r="AM446" t="s">
        <v>128</v>
      </c>
      <c r="AN446" t="s">
        <v>129</v>
      </c>
    </row>
    <row r="447" spans="1:40" x14ac:dyDescent="0.3">
      <c r="A447" t="s">
        <v>728</v>
      </c>
      <c r="B447" t="s">
        <v>1457</v>
      </c>
      <c r="C447" t="s">
        <v>729</v>
      </c>
      <c r="D447" t="s">
        <v>1458</v>
      </c>
      <c r="E447" t="s">
        <v>841</v>
      </c>
      <c r="F447" t="s">
        <v>733</v>
      </c>
      <c r="G447" t="s">
        <v>750</v>
      </c>
      <c r="H447" t="s">
        <v>1013</v>
      </c>
      <c r="I447" t="s">
        <v>13</v>
      </c>
      <c r="J447" t="s">
        <v>751</v>
      </c>
      <c r="K447" t="s">
        <v>758</v>
      </c>
      <c r="L447" t="s">
        <v>759</v>
      </c>
      <c r="M447" t="s">
        <v>903</v>
      </c>
      <c r="N447" t="s">
        <v>763</v>
      </c>
      <c r="O447" t="s">
        <v>178</v>
      </c>
      <c r="P447" t="s">
        <v>762</v>
      </c>
      <c r="Q447" t="s">
        <v>166</v>
      </c>
      <c r="R447" t="s">
        <v>1251</v>
      </c>
      <c r="S447" t="s">
        <v>103</v>
      </c>
      <c r="T447" t="s">
        <v>732</v>
      </c>
      <c r="U447" t="s">
        <v>2716</v>
      </c>
      <c r="V447">
        <v>2000000</v>
      </c>
      <c r="W447">
        <v>0</v>
      </c>
      <c r="X447">
        <v>0</v>
      </c>
      <c r="Y447">
        <v>0</v>
      </c>
      <c r="Z447">
        <v>0</v>
      </c>
      <c r="AA447">
        <v>0</v>
      </c>
      <c r="AB447">
        <v>2000000</v>
      </c>
      <c r="AC447" t="s">
        <v>324</v>
      </c>
      <c r="AD447" t="s">
        <v>325</v>
      </c>
      <c r="AE447" t="s">
        <v>2717</v>
      </c>
      <c r="AF447" t="s">
        <v>2718</v>
      </c>
      <c r="AG447" t="s">
        <v>5338</v>
      </c>
      <c r="AH447" t="s">
        <v>847</v>
      </c>
      <c r="AI447" t="s">
        <v>754</v>
      </c>
      <c r="AJ447" t="s">
        <v>1</v>
      </c>
      <c r="AK447" t="s">
        <v>848</v>
      </c>
      <c r="AL447" t="s">
        <v>123</v>
      </c>
      <c r="AM447" t="s">
        <v>128</v>
      </c>
      <c r="AN447" t="s">
        <v>129</v>
      </c>
    </row>
    <row r="448" spans="1:40" x14ac:dyDescent="0.3">
      <c r="A448" t="s">
        <v>728</v>
      </c>
      <c r="B448" t="s">
        <v>1457</v>
      </c>
      <c r="C448" t="s">
        <v>729</v>
      </c>
      <c r="D448" t="s">
        <v>1458</v>
      </c>
      <c r="E448" t="s">
        <v>841</v>
      </c>
      <c r="F448" t="s">
        <v>733</v>
      </c>
      <c r="G448" t="s">
        <v>750</v>
      </c>
      <c r="H448" t="s">
        <v>1013</v>
      </c>
      <c r="I448" t="s">
        <v>13</v>
      </c>
      <c r="J448" t="s">
        <v>751</v>
      </c>
      <c r="K448" t="s">
        <v>758</v>
      </c>
      <c r="L448" t="s">
        <v>759</v>
      </c>
      <c r="M448" t="s">
        <v>903</v>
      </c>
      <c r="N448" t="s">
        <v>763</v>
      </c>
      <c r="O448" t="s">
        <v>178</v>
      </c>
      <c r="P448" t="s">
        <v>762</v>
      </c>
      <c r="Q448" t="s">
        <v>166</v>
      </c>
      <c r="R448" t="s">
        <v>1251</v>
      </c>
      <c r="S448" t="s">
        <v>126</v>
      </c>
      <c r="T448" t="s">
        <v>744</v>
      </c>
      <c r="U448" t="s">
        <v>2719</v>
      </c>
      <c r="V448">
        <v>3000000</v>
      </c>
      <c r="W448">
        <v>0</v>
      </c>
      <c r="X448">
        <v>0</v>
      </c>
      <c r="Y448">
        <v>0</v>
      </c>
      <c r="Z448">
        <v>0</v>
      </c>
      <c r="AA448">
        <v>0</v>
      </c>
      <c r="AB448">
        <v>3000000</v>
      </c>
      <c r="AC448" t="s">
        <v>324</v>
      </c>
      <c r="AD448" t="s">
        <v>326</v>
      </c>
      <c r="AE448" t="s">
        <v>2720</v>
      </c>
      <c r="AF448" t="s">
        <v>2721</v>
      </c>
      <c r="AG448" t="s">
        <v>5437</v>
      </c>
      <c r="AH448" t="s">
        <v>847</v>
      </c>
      <c r="AI448" t="s">
        <v>754</v>
      </c>
      <c r="AJ448" t="s">
        <v>900</v>
      </c>
      <c r="AK448" t="s">
        <v>848</v>
      </c>
      <c r="AL448" t="s">
        <v>123</v>
      </c>
      <c r="AM448" t="s">
        <v>128</v>
      </c>
      <c r="AN448" t="s">
        <v>129</v>
      </c>
    </row>
    <row r="449" spans="1:40" x14ac:dyDescent="0.3">
      <c r="A449" t="s">
        <v>728</v>
      </c>
      <c r="B449" t="s">
        <v>1457</v>
      </c>
      <c r="C449" t="s">
        <v>729</v>
      </c>
      <c r="D449" t="s">
        <v>1458</v>
      </c>
      <c r="E449" t="s">
        <v>841</v>
      </c>
      <c r="F449" t="s">
        <v>733</v>
      </c>
      <c r="G449" t="s">
        <v>750</v>
      </c>
      <c r="H449" t="s">
        <v>1013</v>
      </c>
      <c r="I449" t="s">
        <v>13</v>
      </c>
      <c r="J449" t="s">
        <v>751</v>
      </c>
      <c r="K449" t="s">
        <v>758</v>
      </c>
      <c r="L449" t="s">
        <v>759</v>
      </c>
      <c r="M449" t="s">
        <v>903</v>
      </c>
      <c r="N449" t="s">
        <v>763</v>
      </c>
      <c r="O449" t="s">
        <v>178</v>
      </c>
      <c r="P449" t="s">
        <v>762</v>
      </c>
      <c r="Q449" t="s">
        <v>166</v>
      </c>
      <c r="R449" t="s">
        <v>1251</v>
      </c>
      <c r="S449" t="s">
        <v>113</v>
      </c>
      <c r="T449" t="s">
        <v>734</v>
      </c>
      <c r="U449" t="s">
        <v>2722</v>
      </c>
      <c r="V449">
        <v>9000000</v>
      </c>
      <c r="W449">
        <v>0</v>
      </c>
      <c r="X449">
        <v>0</v>
      </c>
      <c r="Y449">
        <v>0</v>
      </c>
      <c r="Z449">
        <v>0</v>
      </c>
      <c r="AA449">
        <v>0</v>
      </c>
      <c r="AB449">
        <v>9000000</v>
      </c>
      <c r="AC449" t="s">
        <v>324</v>
      </c>
      <c r="AD449" t="s">
        <v>327</v>
      </c>
      <c r="AE449" t="s">
        <v>2723</v>
      </c>
      <c r="AF449" t="s">
        <v>2724</v>
      </c>
      <c r="AG449" t="s">
        <v>5339</v>
      </c>
      <c r="AH449" t="s">
        <v>847</v>
      </c>
      <c r="AI449" t="s">
        <v>754</v>
      </c>
      <c r="AJ449" t="s">
        <v>891</v>
      </c>
      <c r="AK449" t="s">
        <v>848</v>
      </c>
      <c r="AL449" t="s">
        <v>123</v>
      </c>
      <c r="AM449" t="s">
        <v>128</v>
      </c>
      <c r="AN449" t="s">
        <v>129</v>
      </c>
    </row>
    <row r="450" spans="1:40" x14ac:dyDescent="0.3">
      <c r="A450" t="s">
        <v>728</v>
      </c>
      <c r="B450" t="s">
        <v>1457</v>
      </c>
      <c r="C450" t="s">
        <v>729</v>
      </c>
      <c r="D450" t="s">
        <v>1458</v>
      </c>
      <c r="E450" t="s">
        <v>841</v>
      </c>
      <c r="F450" t="s">
        <v>733</v>
      </c>
      <c r="G450" t="s">
        <v>750</v>
      </c>
      <c r="H450" t="s">
        <v>1013</v>
      </c>
      <c r="I450" t="s">
        <v>13</v>
      </c>
      <c r="J450" t="s">
        <v>751</v>
      </c>
      <c r="K450" t="s">
        <v>758</v>
      </c>
      <c r="L450" t="s">
        <v>759</v>
      </c>
      <c r="M450" t="s">
        <v>903</v>
      </c>
      <c r="N450" t="s">
        <v>763</v>
      </c>
      <c r="O450" t="s">
        <v>178</v>
      </c>
      <c r="P450" t="s">
        <v>762</v>
      </c>
      <c r="Q450" t="s">
        <v>166</v>
      </c>
      <c r="R450" t="s">
        <v>1251</v>
      </c>
      <c r="S450" t="s">
        <v>110</v>
      </c>
      <c r="T450" t="s">
        <v>735</v>
      </c>
      <c r="U450" t="s">
        <v>2725</v>
      </c>
      <c r="V450">
        <v>18042000</v>
      </c>
      <c r="W450">
        <v>0</v>
      </c>
      <c r="X450">
        <v>0</v>
      </c>
      <c r="Y450">
        <v>0</v>
      </c>
      <c r="Z450">
        <v>0</v>
      </c>
      <c r="AA450">
        <v>0</v>
      </c>
      <c r="AB450">
        <v>18042000</v>
      </c>
      <c r="AC450" t="s">
        <v>324</v>
      </c>
      <c r="AD450" t="s">
        <v>328</v>
      </c>
      <c r="AE450" t="s">
        <v>2726</v>
      </c>
      <c r="AF450" t="s">
        <v>2727</v>
      </c>
      <c r="AG450" t="s">
        <v>5510</v>
      </c>
      <c r="AH450" t="s">
        <v>847</v>
      </c>
      <c r="AI450" t="s">
        <v>754</v>
      </c>
      <c r="AJ450" t="s">
        <v>893</v>
      </c>
      <c r="AK450" t="s">
        <v>848</v>
      </c>
      <c r="AL450" t="s">
        <v>123</v>
      </c>
      <c r="AM450" t="s">
        <v>128</v>
      </c>
      <c r="AN450" t="s">
        <v>129</v>
      </c>
    </row>
    <row r="451" spans="1:40" x14ac:dyDescent="0.3">
      <c r="A451" t="s">
        <v>728</v>
      </c>
      <c r="B451" t="s">
        <v>1457</v>
      </c>
      <c r="C451" t="s">
        <v>729</v>
      </c>
      <c r="D451" t="s">
        <v>1458</v>
      </c>
      <c r="E451" t="s">
        <v>841</v>
      </c>
      <c r="F451" t="s">
        <v>733</v>
      </c>
      <c r="G451" t="s">
        <v>750</v>
      </c>
      <c r="H451" t="s">
        <v>1013</v>
      </c>
      <c r="I451" t="s">
        <v>13</v>
      </c>
      <c r="J451" t="s">
        <v>751</v>
      </c>
      <c r="K451" t="s">
        <v>758</v>
      </c>
      <c r="L451" t="s">
        <v>759</v>
      </c>
      <c r="M451" t="s">
        <v>903</v>
      </c>
      <c r="N451" t="s">
        <v>763</v>
      </c>
      <c r="O451" t="s">
        <v>178</v>
      </c>
      <c r="P451" t="s">
        <v>762</v>
      </c>
      <c r="Q451" t="s">
        <v>167</v>
      </c>
      <c r="R451" t="s">
        <v>1252</v>
      </c>
      <c r="S451" t="s">
        <v>103</v>
      </c>
      <c r="T451" t="s">
        <v>732</v>
      </c>
      <c r="U451" t="s">
        <v>2728</v>
      </c>
      <c r="V451">
        <v>16800000</v>
      </c>
      <c r="W451">
        <v>0</v>
      </c>
      <c r="X451">
        <v>0</v>
      </c>
      <c r="Y451">
        <v>0</v>
      </c>
      <c r="Z451">
        <v>0</v>
      </c>
      <c r="AA451">
        <v>0</v>
      </c>
      <c r="AB451">
        <v>16800000</v>
      </c>
      <c r="AC451" t="s">
        <v>329</v>
      </c>
      <c r="AD451" t="s">
        <v>330</v>
      </c>
      <c r="AE451" t="s">
        <v>2729</v>
      </c>
      <c r="AF451" t="s">
        <v>2730</v>
      </c>
      <c r="AG451" t="s">
        <v>5336</v>
      </c>
      <c r="AH451" t="s">
        <v>847</v>
      </c>
      <c r="AI451" t="s">
        <v>754</v>
      </c>
      <c r="AJ451" t="s">
        <v>1</v>
      </c>
      <c r="AK451" t="s">
        <v>848</v>
      </c>
      <c r="AL451" t="s">
        <v>123</v>
      </c>
      <c r="AM451" t="s">
        <v>124</v>
      </c>
      <c r="AN451" t="s">
        <v>125</v>
      </c>
    </row>
    <row r="452" spans="1:40" x14ac:dyDescent="0.3">
      <c r="A452" t="s">
        <v>728</v>
      </c>
      <c r="B452" t="s">
        <v>1457</v>
      </c>
      <c r="C452" t="s">
        <v>729</v>
      </c>
      <c r="D452" t="s">
        <v>1458</v>
      </c>
      <c r="E452" t="s">
        <v>841</v>
      </c>
      <c r="F452" t="s">
        <v>733</v>
      </c>
      <c r="G452" t="s">
        <v>750</v>
      </c>
      <c r="H452" t="s">
        <v>1013</v>
      </c>
      <c r="I452" t="s">
        <v>13</v>
      </c>
      <c r="J452" t="s">
        <v>751</v>
      </c>
      <c r="K452" t="s">
        <v>758</v>
      </c>
      <c r="L452" t="s">
        <v>759</v>
      </c>
      <c r="M452" t="s">
        <v>903</v>
      </c>
      <c r="N452" t="s">
        <v>763</v>
      </c>
      <c r="O452" t="s">
        <v>178</v>
      </c>
      <c r="P452" t="s">
        <v>762</v>
      </c>
      <c r="Q452" t="s">
        <v>167</v>
      </c>
      <c r="R452" t="s">
        <v>1252</v>
      </c>
      <c r="S452" t="s">
        <v>103</v>
      </c>
      <c r="T452" t="s">
        <v>732</v>
      </c>
      <c r="U452" t="s">
        <v>2731</v>
      </c>
      <c r="V452">
        <v>3000000</v>
      </c>
      <c r="W452">
        <v>0</v>
      </c>
      <c r="X452">
        <v>0</v>
      </c>
      <c r="Y452">
        <v>0</v>
      </c>
      <c r="Z452">
        <v>0</v>
      </c>
      <c r="AA452">
        <v>0</v>
      </c>
      <c r="AB452">
        <v>3000000</v>
      </c>
      <c r="AC452" t="s">
        <v>329</v>
      </c>
      <c r="AD452" t="s">
        <v>330</v>
      </c>
      <c r="AE452" t="s">
        <v>2732</v>
      </c>
      <c r="AF452" t="s">
        <v>2733</v>
      </c>
      <c r="AG452" t="s">
        <v>5337</v>
      </c>
      <c r="AH452" t="s">
        <v>847</v>
      </c>
      <c r="AI452" t="s">
        <v>754</v>
      </c>
      <c r="AJ452" t="s">
        <v>1</v>
      </c>
      <c r="AK452" t="s">
        <v>848</v>
      </c>
      <c r="AL452" t="s">
        <v>123</v>
      </c>
      <c r="AM452" t="s">
        <v>124</v>
      </c>
      <c r="AN452" t="s">
        <v>125</v>
      </c>
    </row>
    <row r="453" spans="1:40" x14ac:dyDescent="0.3">
      <c r="A453" t="s">
        <v>728</v>
      </c>
      <c r="B453" t="s">
        <v>1457</v>
      </c>
      <c r="C453" t="s">
        <v>729</v>
      </c>
      <c r="D453" t="s">
        <v>1458</v>
      </c>
      <c r="E453" t="s">
        <v>841</v>
      </c>
      <c r="F453" t="s">
        <v>733</v>
      </c>
      <c r="G453" t="s">
        <v>750</v>
      </c>
      <c r="H453" t="s">
        <v>1013</v>
      </c>
      <c r="I453" t="s">
        <v>13</v>
      </c>
      <c r="J453" t="s">
        <v>751</v>
      </c>
      <c r="K453" t="s">
        <v>758</v>
      </c>
      <c r="L453" t="s">
        <v>759</v>
      </c>
      <c r="M453" t="s">
        <v>903</v>
      </c>
      <c r="N453" t="s">
        <v>763</v>
      </c>
      <c r="O453" t="s">
        <v>178</v>
      </c>
      <c r="P453" t="s">
        <v>762</v>
      </c>
      <c r="Q453" t="s">
        <v>167</v>
      </c>
      <c r="R453" t="s">
        <v>1252</v>
      </c>
      <c r="S453" t="s">
        <v>103</v>
      </c>
      <c r="T453" t="s">
        <v>732</v>
      </c>
      <c r="U453" t="s">
        <v>2734</v>
      </c>
      <c r="V453">
        <v>3000000</v>
      </c>
      <c r="W453">
        <v>0</v>
      </c>
      <c r="X453">
        <v>0</v>
      </c>
      <c r="Y453">
        <v>0</v>
      </c>
      <c r="Z453">
        <v>0</v>
      </c>
      <c r="AA453">
        <v>0</v>
      </c>
      <c r="AB453">
        <v>3000000</v>
      </c>
      <c r="AC453" t="s">
        <v>329</v>
      </c>
      <c r="AD453" t="s">
        <v>330</v>
      </c>
      <c r="AE453" t="s">
        <v>2735</v>
      </c>
      <c r="AF453" t="s">
        <v>2736</v>
      </c>
      <c r="AG453" t="s">
        <v>5326</v>
      </c>
      <c r="AH453" t="s">
        <v>847</v>
      </c>
      <c r="AI453" t="s">
        <v>754</v>
      </c>
      <c r="AJ453" t="s">
        <v>1</v>
      </c>
      <c r="AK453" t="s">
        <v>848</v>
      </c>
      <c r="AL453" t="s">
        <v>123</v>
      </c>
      <c r="AM453" t="s">
        <v>124</v>
      </c>
      <c r="AN453" t="s">
        <v>125</v>
      </c>
    </row>
    <row r="454" spans="1:40" x14ac:dyDescent="0.3">
      <c r="A454" t="s">
        <v>728</v>
      </c>
      <c r="B454" t="s">
        <v>1457</v>
      </c>
      <c r="C454" t="s">
        <v>729</v>
      </c>
      <c r="D454" t="s">
        <v>1458</v>
      </c>
      <c r="E454" t="s">
        <v>841</v>
      </c>
      <c r="F454" t="s">
        <v>733</v>
      </c>
      <c r="G454" t="s">
        <v>750</v>
      </c>
      <c r="H454" t="s">
        <v>1013</v>
      </c>
      <c r="I454" t="s">
        <v>13</v>
      </c>
      <c r="J454" t="s">
        <v>751</v>
      </c>
      <c r="K454" t="s">
        <v>758</v>
      </c>
      <c r="L454" t="s">
        <v>759</v>
      </c>
      <c r="M454" t="s">
        <v>903</v>
      </c>
      <c r="N454" t="s">
        <v>763</v>
      </c>
      <c r="O454" t="s">
        <v>178</v>
      </c>
      <c r="P454" t="s">
        <v>762</v>
      </c>
      <c r="Q454" t="s">
        <v>167</v>
      </c>
      <c r="R454" t="s">
        <v>1252</v>
      </c>
      <c r="S454" t="s">
        <v>103</v>
      </c>
      <c r="T454" t="s">
        <v>732</v>
      </c>
      <c r="U454" t="s">
        <v>2737</v>
      </c>
      <c r="V454">
        <v>2000000</v>
      </c>
      <c r="W454">
        <v>0</v>
      </c>
      <c r="X454">
        <v>0</v>
      </c>
      <c r="Y454">
        <v>0</v>
      </c>
      <c r="Z454">
        <v>0</v>
      </c>
      <c r="AA454">
        <v>0</v>
      </c>
      <c r="AB454">
        <v>2000000</v>
      </c>
      <c r="AC454" t="s">
        <v>329</v>
      </c>
      <c r="AD454" t="s">
        <v>330</v>
      </c>
      <c r="AE454" t="s">
        <v>2738</v>
      </c>
      <c r="AF454" t="s">
        <v>2739</v>
      </c>
      <c r="AG454" t="s">
        <v>5338</v>
      </c>
      <c r="AH454" t="s">
        <v>847</v>
      </c>
      <c r="AI454" t="s">
        <v>754</v>
      </c>
      <c r="AJ454" t="s">
        <v>1</v>
      </c>
      <c r="AK454" t="s">
        <v>848</v>
      </c>
      <c r="AL454" t="s">
        <v>123</v>
      </c>
      <c r="AM454" t="s">
        <v>124</v>
      </c>
      <c r="AN454" t="s">
        <v>125</v>
      </c>
    </row>
    <row r="455" spans="1:40" x14ac:dyDescent="0.3">
      <c r="A455" t="s">
        <v>728</v>
      </c>
      <c r="B455" t="s">
        <v>1457</v>
      </c>
      <c r="C455" t="s">
        <v>729</v>
      </c>
      <c r="D455" t="s">
        <v>1458</v>
      </c>
      <c r="E455" t="s">
        <v>841</v>
      </c>
      <c r="F455" t="s">
        <v>733</v>
      </c>
      <c r="G455" t="s">
        <v>750</v>
      </c>
      <c r="H455" t="s">
        <v>1013</v>
      </c>
      <c r="I455" t="s">
        <v>13</v>
      </c>
      <c r="J455" t="s">
        <v>751</v>
      </c>
      <c r="K455" t="s">
        <v>758</v>
      </c>
      <c r="L455" t="s">
        <v>759</v>
      </c>
      <c r="M455" t="s">
        <v>903</v>
      </c>
      <c r="N455" t="s">
        <v>763</v>
      </c>
      <c r="O455" t="s">
        <v>178</v>
      </c>
      <c r="P455" t="s">
        <v>762</v>
      </c>
      <c r="Q455" t="s">
        <v>167</v>
      </c>
      <c r="R455" t="s">
        <v>1252</v>
      </c>
      <c r="S455" t="s">
        <v>126</v>
      </c>
      <c r="T455" t="s">
        <v>744</v>
      </c>
      <c r="U455" t="s">
        <v>2740</v>
      </c>
      <c r="V455">
        <v>3000000</v>
      </c>
      <c r="W455">
        <v>0</v>
      </c>
      <c r="X455">
        <v>0</v>
      </c>
      <c r="Y455">
        <v>0</v>
      </c>
      <c r="Z455">
        <v>0</v>
      </c>
      <c r="AA455">
        <v>0</v>
      </c>
      <c r="AB455">
        <v>3000000</v>
      </c>
      <c r="AC455" t="s">
        <v>329</v>
      </c>
      <c r="AD455" t="s">
        <v>331</v>
      </c>
      <c r="AE455" t="s">
        <v>2741</v>
      </c>
      <c r="AF455" t="s">
        <v>1120</v>
      </c>
      <c r="AG455" t="s">
        <v>5437</v>
      </c>
      <c r="AH455" t="s">
        <v>847</v>
      </c>
      <c r="AI455" t="s">
        <v>754</v>
      </c>
      <c r="AJ455" t="s">
        <v>900</v>
      </c>
      <c r="AK455" t="s">
        <v>848</v>
      </c>
      <c r="AL455" t="s">
        <v>123</v>
      </c>
      <c r="AM455" t="s">
        <v>124</v>
      </c>
      <c r="AN455" t="s">
        <v>125</v>
      </c>
    </row>
    <row r="456" spans="1:40" x14ac:dyDescent="0.3">
      <c r="A456" t="s">
        <v>728</v>
      </c>
      <c r="B456" t="s">
        <v>1457</v>
      </c>
      <c r="C456" t="s">
        <v>729</v>
      </c>
      <c r="D456" t="s">
        <v>1458</v>
      </c>
      <c r="E456" t="s">
        <v>841</v>
      </c>
      <c r="F456" t="s">
        <v>733</v>
      </c>
      <c r="G456" t="s">
        <v>750</v>
      </c>
      <c r="H456" t="s">
        <v>1013</v>
      </c>
      <c r="I456" t="s">
        <v>13</v>
      </c>
      <c r="J456" t="s">
        <v>751</v>
      </c>
      <c r="K456" t="s">
        <v>758</v>
      </c>
      <c r="L456" t="s">
        <v>759</v>
      </c>
      <c r="M456" t="s">
        <v>903</v>
      </c>
      <c r="N456" t="s">
        <v>763</v>
      </c>
      <c r="O456" t="s">
        <v>178</v>
      </c>
      <c r="P456" t="s">
        <v>762</v>
      </c>
      <c r="Q456" t="s">
        <v>167</v>
      </c>
      <c r="R456" t="s">
        <v>1252</v>
      </c>
      <c r="S456" t="s">
        <v>110</v>
      </c>
      <c r="T456" t="s">
        <v>735</v>
      </c>
      <c r="U456" t="s">
        <v>2742</v>
      </c>
      <c r="V456">
        <v>71534000</v>
      </c>
      <c r="W456">
        <v>0</v>
      </c>
      <c r="X456">
        <v>0</v>
      </c>
      <c r="Y456">
        <v>0</v>
      </c>
      <c r="Z456">
        <v>0</v>
      </c>
      <c r="AA456">
        <v>0</v>
      </c>
      <c r="AB456">
        <v>71534000</v>
      </c>
      <c r="AC456" t="s">
        <v>329</v>
      </c>
      <c r="AD456" t="s">
        <v>332</v>
      </c>
      <c r="AE456" t="s">
        <v>2743</v>
      </c>
      <c r="AF456" t="s">
        <v>1121</v>
      </c>
      <c r="AG456" t="s">
        <v>5511</v>
      </c>
      <c r="AH456" t="s">
        <v>847</v>
      </c>
      <c r="AI456" t="s">
        <v>754</v>
      </c>
      <c r="AJ456" t="s">
        <v>893</v>
      </c>
      <c r="AK456" t="s">
        <v>848</v>
      </c>
      <c r="AL456" t="s">
        <v>123</v>
      </c>
      <c r="AM456" t="s">
        <v>124</v>
      </c>
      <c r="AN456" t="s">
        <v>125</v>
      </c>
    </row>
    <row r="457" spans="1:40" x14ac:dyDescent="0.3">
      <c r="A457" t="s">
        <v>728</v>
      </c>
      <c r="B457" t="s">
        <v>1457</v>
      </c>
      <c r="C457" t="s">
        <v>729</v>
      </c>
      <c r="D457" t="s">
        <v>1458</v>
      </c>
      <c r="E457" t="s">
        <v>841</v>
      </c>
      <c r="F457" t="s">
        <v>733</v>
      </c>
      <c r="G457" t="s">
        <v>750</v>
      </c>
      <c r="H457" t="s">
        <v>1013</v>
      </c>
      <c r="I457" t="s">
        <v>13</v>
      </c>
      <c r="J457" t="s">
        <v>751</v>
      </c>
      <c r="K457" t="s">
        <v>758</v>
      </c>
      <c r="L457" t="s">
        <v>759</v>
      </c>
      <c r="M457" t="s">
        <v>903</v>
      </c>
      <c r="N457" t="s">
        <v>763</v>
      </c>
      <c r="O457" t="s">
        <v>178</v>
      </c>
      <c r="P457" t="s">
        <v>762</v>
      </c>
      <c r="Q457" t="s">
        <v>168</v>
      </c>
      <c r="R457" t="s">
        <v>1253</v>
      </c>
      <c r="S457" t="s">
        <v>103</v>
      </c>
      <c r="T457" t="s">
        <v>732</v>
      </c>
      <c r="U457" t="s">
        <v>2744</v>
      </c>
      <c r="V457">
        <v>7500000</v>
      </c>
      <c r="W457">
        <v>0</v>
      </c>
      <c r="X457">
        <v>0</v>
      </c>
      <c r="Y457">
        <v>0</v>
      </c>
      <c r="Z457">
        <v>0</v>
      </c>
      <c r="AA457">
        <v>0</v>
      </c>
      <c r="AB457">
        <v>7500000</v>
      </c>
      <c r="AC457" t="s">
        <v>333</v>
      </c>
      <c r="AD457" t="s">
        <v>334</v>
      </c>
      <c r="AE457" t="s">
        <v>2745</v>
      </c>
      <c r="AF457" t="s">
        <v>1144</v>
      </c>
      <c r="AG457" t="s">
        <v>5336</v>
      </c>
      <c r="AH457" t="s">
        <v>847</v>
      </c>
      <c r="AI457" t="s">
        <v>754</v>
      </c>
      <c r="AJ457" t="s">
        <v>1</v>
      </c>
      <c r="AK457" t="s">
        <v>848</v>
      </c>
      <c r="AL457" t="s">
        <v>123</v>
      </c>
      <c r="AM457" t="s">
        <v>124</v>
      </c>
      <c r="AN457" t="s">
        <v>127</v>
      </c>
    </row>
    <row r="458" spans="1:40" x14ac:dyDescent="0.3">
      <c r="A458" t="s">
        <v>728</v>
      </c>
      <c r="B458" t="s">
        <v>1457</v>
      </c>
      <c r="C458" t="s">
        <v>729</v>
      </c>
      <c r="D458" t="s">
        <v>1458</v>
      </c>
      <c r="E458" t="s">
        <v>841</v>
      </c>
      <c r="F458" t="s">
        <v>733</v>
      </c>
      <c r="G458" t="s">
        <v>750</v>
      </c>
      <c r="H458" t="s">
        <v>1013</v>
      </c>
      <c r="I458" t="s">
        <v>13</v>
      </c>
      <c r="J458" t="s">
        <v>751</v>
      </c>
      <c r="K458" t="s">
        <v>758</v>
      </c>
      <c r="L458" t="s">
        <v>759</v>
      </c>
      <c r="M458" t="s">
        <v>903</v>
      </c>
      <c r="N458" t="s">
        <v>763</v>
      </c>
      <c r="O458" t="s">
        <v>178</v>
      </c>
      <c r="P458" t="s">
        <v>762</v>
      </c>
      <c r="Q458" t="s">
        <v>168</v>
      </c>
      <c r="R458" t="s">
        <v>1253</v>
      </c>
      <c r="S458" t="s">
        <v>103</v>
      </c>
      <c r="T458" t="s">
        <v>732</v>
      </c>
      <c r="U458" t="s">
        <v>2746</v>
      </c>
      <c r="V458">
        <v>6000000</v>
      </c>
      <c r="W458">
        <v>0</v>
      </c>
      <c r="X458">
        <v>0</v>
      </c>
      <c r="Y458">
        <v>0</v>
      </c>
      <c r="Z458">
        <v>0</v>
      </c>
      <c r="AA458">
        <v>0</v>
      </c>
      <c r="AB458">
        <v>6000000</v>
      </c>
      <c r="AC458" t="s">
        <v>333</v>
      </c>
      <c r="AD458" t="s">
        <v>334</v>
      </c>
      <c r="AE458" t="s">
        <v>2747</v>
      </c>
      <c r="AF458" t="s">
        <v>2748</v>
      </c>
      <c r="AG458" t="s">
        <v>5337</v>
      </c>
      <c r="AH458" t="s">
        <v>847</v>
      </c>
      <c r="AI458" t="s">
        <v>754</v>
      </c>
      <c r="AJ458" t="s">
        <v>1</v>
      </c>
      <c r="AK458" t="s">
        <v>848</v>
      </c>
      <c r="AL458" t="s">
        <v>123</v>
      </c>
      <c r="AM458" t="s">
        <v>124</v>
      </c>
      <c r="AN458" t="s">
        <v>127</v>
      </c>
    </row>
    <row r="459" spans="1:40" x14ac:dyDescent="0.3">
      <c r="A459" t="s">
        <v>728</v>
      </c>
      <c r="B459" t="s">
        <v>1457</v>
      </c>
      <c r="C459" t="s">
        <v>729</v>
      </c>
      <c r="D459" t="s">
        <v>1458</v>
      </c>
      <c r="E459" t="s">
        <v>841</v>
      </c>
      <c r="F459" t="s">
        <v>733</v>
      </c>
      <c r="G459" t="s">
        <v>750</v>
      </c>
      <c r="H459" t="s">
        <v>1013</v>
      </c>
      <c r="I459" t="s">
        <v>13</v>
      </c>
      <c r="J459" t="s">
        <v>751</v>
      </c>
      <c r="K459" t="s">
        <v>758</v>
      </c>
      <c r="L459" t="s">
        <v>759</v>
      </c>
      <c r="M459" t="s">
        <v>903</v>
      </c>
      <c r="N459" t="s">
        <v>763</v>
      </c>
      <c r="O459" t="s">
        <v>178</v>
      </c>
      <c r="P459" t="s">
        <v>762</v>
      </c>
      <c r="Q459" t="s">
        <v>168</v>
      </c>
      <c r="R459" t="s">
        <v>1253</v>
      </c>
      <c r="S459" t="s">
        <v>103</v>
      </c>
      <c r="T459" t="s">
        <v>732</v>
      </c>
      <c r="U459" t="s">
        <v>2749</v>
      </c>
      <c r="V459">
        <v>6000000</v>
      </c>
      <c r="W459">
        <v>0</v>
      </c>
      <c r="X459">
        <v>0</v>
      </c>
      <c r="Y459">
        <v>0</v>
      </c>
      <c r="Z459">
        <v>0</v>
      </c>
      <c r="AA459">
        <v>0</v>
      </c>
      <c r="AB459">
        <v>6000000</v>
      </c>
      <c r="AC459" t="s">
        <v>333</v>
      </c>
      <c r="AD459" t="s">
        <v>334</v>
      </c>
      <c r="AE459" t="s">
        <v>2750</v>
      </c>
      <c r="AF459" t="s">
        <v>1014</v>
      </c>
      <c r="AG459" t="s">
        <v>5326</v>
      </c>
      <c r="AH459" t="s">
        <v>847</v>
      </c>
      <c r="AI459" t="s">
        <v>754</v>
      </c>
      <c r="AJ459" t="s">
        <v>1</v>
      </c>
      <c r="AK459" t="s">
        <v>848</v>
      </c>
      <c r="AL459" t="s">
        <v>123</v>
      </c>
      <c r="AM459" t="s">
        <v>124</v>
      </c>
      <c r="AN459" t="s">
        <v>127</v>
      </c>
    </row>
    <row r="460" spans="1:40" x14ac:dyDescent="0.3">
      <c r="A460" t="s">
        <v>728</v>
      </c>
      <c r="B460" t="s">
        <v>1457</v>
      </c>
      <c r="C460" t="s">
        <v>729</v>
      </c>
      <c r="D460" t="s">
        <v>1458</v>
      </c>
      <c r="E460" t="s">
        <v>841</v>
      </c>
      <c r="F460" t="s">
        <v>733</v>
      </c>
      <c r="G460" t="s">
        <v>750</v>
      </c>
      <c r="H460" t="s">
        <v>1013</v>
      </c>
      <c r="I460" t="s">
        <v>13</v>
      </c>
      <c r="J460" t="s">
        <v>751</v>
      </c>
      <c r="K460" t="s">
        <v>758</v>
      </c>
      <c r="L460" t="s">
        <v>759</v>
      </c>
      <c r="M460" t="s">
        <v>903</v>
      </c>
      <c r="N460" t="s">
        <v>763</v>
      </c>
      <c r="O460" t="s">
        <v>178</v>
      </c>
      <c r="P460" t="s">
        <v>762</v>
      </c>
      <c r="Q460" t="s">
        <v>168</v>
      </c>
      <c r="R460" t="s">
        <v>1253</v>
      </c>
      <c r="S460" t="s">
        <v>103</v>
      </c>
      <c r="T460" t="s">
        <v>732</v>
      </c>
      <c r="U460" t="s">
        <v>2751</v>
      </c>
      <c r="V460">
        <v>4000000</v>
      </c>
      <c r="W460">
        <v>0</v>
      </c>
      <c r="X460">
        <v>0</v>
      </c>
      <c r="Y460">
        <v>0</v>
      </c>
      <c r="Z460">
        <v>0</v>
      </c>
      <c r="AA460">
        <v>0</v>
      </c>
      <c r="AB460">
        <v>4000000</v>
      </c>
      <c r="AC460" t="s">
        <v>333</v>
      </c>
      <c r="AD460" t="s">
        <v>334</v>
      </c>
      <c r="AE460" t="s">
        <v>2752</v>
      </c>
      <c r="AF460" t="s">
        <v>1073</v>
      </c>
      <c r="AG460" t="s">
        <v>5338</v>
      </c>
      <c r="AH460" t="s">
        <v>847</v>
      </c>
      <c r="AI460" t="s">
        <v>754</v>
      </c>
      <c r="AJ460" t="s">
        <v>1</v>
      </c>
      <c r="AK460" t="s">
        <v>848</v>
      </c>
      <c r="AL460" t="s">
        <v>123</v>
      </c>
      <c r="AM460" t="s">
        <v>124</v>
      </c>
      <c r="AN460" t="s">
        <v>127</v>
      </c>
    </row>
    <row r="461" spans="1:40" x14ac:dyDescent="0.3">
      <c r="A461" t="s">
        <v>728</v>
      </c>
      <c r="B461" t="s">
        <v>1457</v>
      </c>
      <c r="C461" t="s">
        <v>729</v>
      </c>
      <c r="D461" t="s">
        <v>1458</v>
      </c>
      <c r="E461" t="s">
        <v>841</v>
      </c>
      <c r="F461" t="s">
        <v>733</v>
      </c>
      <c r="G461" t="s">
        <v>750</v>
      </c>
      <c r="H461" t="s">
        <v>1013</v>
      </c>
      <c r="I461" t="s">
        <v>13</v>
      </c>
      <c r="J461" t="s">
        <v>751</v>
      </c>
      <c r="K461" t="s">
        <v>758</v>
      </c>
      <c r="L461" t="s">
        <v>759</v>
      </c>
      <c r="M461" t="s">
        <v>903</v>
      </c>
      <c r="N461" t="s">
        <v>763</v>
      </c>
      <c r="O461" t="s">
        <v>178</v>
      </c>
      <c r="P461" t="s">
        <v>762</v>
      </c>
      <c r="Q461" t="s">
        <v>168</v>
      </c>
      <c r="R461" t="s">
        <v>1253</v>
      </c>
      <c r="S461" t="s">
        <v>110</v>
      </c>
      <c r="T461" t="s">
        <v>735</v>
      </c>
      <c r="U461" t="s">
        <v>2753</v>
      </c>
      <c r="V461">
        <v>116054000</v>
      </c>
      <c r="W461">
        <v>0</v>
      </c>
      <c r="X461">
        <v>0</v>
      </c>
      <c r="Y461">
        <v>3300000</v>
      </c>
      <c r="Z461">
        <v>3300000</v>
      </c>
      <c r="AA461">
        <v>2.8435038861219775E-2</v>
      </c>
      <c r="AB461">
        <v>112754000</v>
      </c>
      <c r="AC461" t="s">
        <v>333</v>
      </c>
      <c r="AD461" t="s">
        <v>335</v>
      </c>
      <c r="AE461" t="s">
        <v>2754</v>
      </c>
      <c r="AF461" t="s">
        <v>1074</v>
      </c>
      <c r="AG461" t="s">
        <v>5512</v>
      </c>
      <c r="AH461" t="s">
        <v>847</v>
      </c>
      <c r="AI461" t="s">
        <v>754</v>
      </c>
      <c r="AJ461" t="s">
        <v>893</v>
      </c>
      <c r="AK461" t="s">
        <v>848</v>
      </c>
      <c r="AL461" t="s">
        <v>123</v>
      </c>
      <c r="AM461" t="s">
        <v>124</v>
      </c>
      <c r="AN461" t="s">
        <v>127</v>
      </c>
    </row>
    <row r="462" spans="1:40" x14ac:dyDescent="0.3">
      <c r="A462" t="s">
        <v>728</v>
      </c>
      <c r="B462" t="s">
        <v>1457</v>
      </c>
      <c r="C462" t="s">
        <v>729</v>
      </c>
      <c r="D462" t="s">
        <v>1458</v>
      </c>
      <c r="E462" t="s">
        <v>841</v>
      </c>
      <c r="F462" t="s">
        <v>733</v>
      </c>
      <c r="G462" t="s">
        <v>750</v>
      </c>
      <c r="H462" t="s">
        <v>1013</v>
      </c>
      <c r="I462" t="s">
        <v>13</v>
      </c>
      <c r="J462" t="s">
        <v>751</v>
      </c>
      <c r="K462" t="s">
        <v>758</v>
      </c>
      <c r="L462" t="s">
        <v>759</v>
      </c>
      <c r="M462" t="s">
        <v>903</v>
      </c>
      <c r="N462" t="s">
        <v>763</v>
      </c>
      <c r="O462" t="s">
        <v>178</v>
      </c>
      <c r="P462" t="s">
        <v>762</v>
      </c>
      <c r="Q462" t="s">
        <v>169</v>
      </c>
      <c r="R462" t="s">
        <v>1254</v>
      </c>
      <c r="S462" t="s">
        <v>103</v>
      </c>
      <c r="T462" t="s">
        <v>732</v>
      </c>
      <c r="U462" t="s">
        <v>2755</v>
      </c>
      <c r="V462">
        <v>7500000</v>
      </c>
      <c r="W462">
        <v>0</v>
      </c>
      <c r="X462">
        <v>0</v>
      </c>
      <c r="Y462">
        <v>0</v>
      </c>
      <c r="Z462">
        <v>0</v>
      </c>
      <c r="AA462">
        <v>0</v>
      </c>
      <c r="AB462">
        <v>7500000</v>
      </c>
      <c r="AC462" t="s">
        <v>336</v>
      </c>
      <c r="AD462" t="s">
        <v>337</v>
      </c>
      <c r="AE462" t="s">
        <v>2756</v>
      </c>
      <c r="AF462" t="s">
        <v>1075</v>
      </c>
      <c r="AG462" t="s">
        <v>5336</v>
      </c>
      <c r="AH462" t="s">
        <v>847</v>
      </c>
      <c r="AI462" t="s">
        <v>754</v>
      </c>
      <c r="AJ462" t="s">
        <v>1</v>
      </c>
      <c r="AK462" t="s">
        <v>848</v>
      </c>
      <c r="AL462" t="s">
        <v>123</v>
      </c>
      <c r="AM462" t="s">
        <v>132</v>
      </c>
      <c r="AN462" t="s">
        <v>170</v>
      </c>
    </row>
    <row r="463" spans="1:40" x14ac:dyDescent="0.3">
      <c r="A463" t="s">
        <v>728</v>
      </c>
      <c r="B463" t="s">
        <v>1457</v>
      </c>
      <c r="C463" t="s">
        <v>729</v>
      </c>
      <c r="D463" t="s">
        <v>1458</v>
      </c>
      <c r="E463" t="s">
        <v>841</v>
      </c>
      <c r="F463" t="s">
        <v>733</v>
      </c>
      <c r="G463" t="s">
        <v>750</v>
      </c>
      <c r="H463" t="s">
        <v>1013</v>
      </c>
      <c r="I463" t="s">
        <v>13</v>
      </c>
      <c r="J463" t="s">
        <v>751</v>
      </c>
      <c r="K463" t="s">
        <v>758</v>
      </c>
      <c r="L463" t="s">
        <v>759</v>
      </c>
      <c r="M463" t="s">
        <v>903</v>
      </c>
      <c r="N463" t="s">
        <v>763</v>
      </c>
      <c r="O463" t="s">
        <v>178</v>
      </c>
      <c r="P463" t="s">
        <v>762</v>
      </c>
      <c r="Q463" t="s">
        <v>169</v>
      </c>
      <c r="R463" t="s">
        <v>1254</v>
      </c>
      <c r="S463" t="s">
        <v>103</v>
      </c>
      <c r="T463" t="s">
        <v>732</v>
      </c>
      <c r="U463" t="s">
        <v>2757</v>
      </c>
      <c r="V463">
        <v>3000000</v>
      </c>
      <c r="W463">
        <v>0</v>
      </c>
      <c r="X463">
        <v>0</v>
      </c>
      <c r="Y463">
        <v>0</v>
      </c>
      <c r="Z463">
        <v>0</v>
      </c>
      <c r="AA463">
        <v>0</v>
      </c>
      <c r="AB463">
        <v>3000000</v>
      </c>
      <c r="AC463" t="s">
        <v>336</v>
      </c>
      <c r="AD463" t="s">
        <v>337</v>
      </c>
      <c r="AE463" t="s">
        <v>2758</v>
      </c>
      <c r="AF463" t="s">
        <v>2759</v>
      </c>
      <c r="AG463" t="s">
        <v>5337</v>
      </c>
      <c r="AH463" t="s">
        <v>847</v>
      </c>
      <c r="AI463" t="s">
        <v>754</v>
      </c>
      <c r="AJ463" t="s">
        <v>1</v>
      </c>
      <c r="AK463" t="s">
        <v>848</v>
      </c>
      <c r="AL463" t="s">
        <v>123</v>
      </c>
      <c r="AM463" t="s">
        <v>132</v>
      </c>
      <c r="AN463" t="s">
        <v>170</v>
      </c>
    </row>
    <row r="464" spans="1:40" x14ac:dyDescent="0.3">
      <c r="A464" t="s">
        <v>728</v>
      </c>
      <c r="B464" t="s">
        <v>1457</v>
      </c>
      <c r="C464" t="s">
        <v>729</v>
      </c>
      <c r="D464" t="s">
        <v>1458</v>
      </c>
      <c r="E464" t="s">
        <v>841</v>
      </c>
      <c r="F464" t="s">
        <v>733</v>
      </c>
      <c r="G464" t="s">
        <v>750</v>
      </c>
      <c r="H464" t="s">
        <v>1013</v>
      </c>
      <c r="I464" t="s">
        <v>13</v>
      </c>
      <c r="J464" t="s">
        <v>751</v>
      </c>
      <c r="K464" t="s">
        <v>758</v>
      </c>
      <c r="L464" t="s">
        <v>759</v>
      </c>
      <c r="M464" t="s">
        <v>903</v>
      </c>
      <c r="N464" t="s">
        <v>763</v>
      </c>
      <c r="O464" t="s">
        <v>178</v>
      </c>
      <c r="P464" t="s">
        <v>762</v>
      </c>
      <c r="Q464" t="s">
        <v>169</v>
      </c>
      <c r="R464" t="s">
        <v>1254</v>
      </c>
      <c r="S464" t="s">
        <v>103</v>
      </c>
      <c r="T464" t="s">
        <v>732</v>
      </c>
      <c r="U464" t="s">
        <v>2760</v>
      </c>
      <c r="V464">
        <v>3000000</v>
      </c>
      <c r="W464">
        <v>0</v>
      </c>
      <c r="X464">
        <v>0</v>
      </c>
      <c r="Y464">
        <v>0</v>
      </c>
      <c r="Z464">
        <v>0</v>
      </c>
      <c r="AA464">
        <v>0</v>
      </c>
      <c r="AB464">
        <v>3000000</v>
      </c>
      <c r="AC464" t="s">
        <v>336</v>
      </c>
      <c r="AD464" t="s">
        <v>337</v>
      </c>
      <c r="AE464" t="s">
        <v>2761</v>
      </c>
      <c r="AF464" t="s">
        <v>1071</v>
      </c>
      <c r="AG464" t="s">
        <v>5326</v>
      </c>
      <c r="AH464" t="s">
        <v>847</v>
      </c>
      <c r="AI464" t="s">
        <v>754</v>
      </c>
      <c r="AJ464" t="s">
        <v>1</v>
      </c>
      <c r="AK464" t="s">
        <v>848</v>
      </c>
      <c r="AL464" t="s">
        <v>123</v>
      </c>
      <c r="AM464" t="s">
        <v>132</v>
      </c>
      <c r="AN464" t="s">
        <v>170</v>
      </c>
    </row>
    <row r="465" spans="1:40" x14ac:dyDescent="0.3">
      <c r="A465" t="s">
        <v>728</v>
      </c>
      <c r="B465" t="s">
        <v>1457</v>
      </c>
      <c r="C465" t="s">
        <v>729</v>
      </c>
      <c r="D465" t="s">
        <v>1458</v>
      </c>
      <c r="E465" t="s">
        <v>841</v>
      </c>
      <c r="F465" t="s">
        <v>733</v>
      </c>
      <c r="G465" t="s">
        <v>750</v>
      </c>
      <c r="H465" t="s">
        <v>1013</v>
      </c>
      <c r="I465" t="s">
        <v>13</v>
      </c>
      <c r="J465" t="s">
        <v>751</v>
      </c>
      <c r="K465" t="s">
        <v>758</v>
      </c>
      <c r="L465" t="s">
        <v>759</v>
      </c>
      <c r="M465" t="s">
        <v>903</v>
      </c>
      <c r="N465" t="s">
        <v>763</v>
      </c>
      <c r="O465" t="s">
        <v>178</v>
      </c>
      <c r="P465" t="s">
        <v>762</v>
      </c>
      <c r="Q465" t="s">
        <v>169</v>
      </c>
      <c r="R465" t="s">
        <v>1254</v>
      </c>
      <c r="S465" t="s">
        <v>103</v>
      </c>
      <c r="T465" t="s">
        <v>732</v>
      </c>
      <c r="U465" t="s">
        <v>2762</v>
      </c>
      <c r="V465">
        <v>2000000</v>
      </c>
      <c r="W465">
        <v>0</v>
      </c>
      <c r="X465">
        <v>0</v>
      </c>
      <c r="Y465">
        <v>0</v>
      </c>
      <c r="Z465">
        <v>0</v>
      </c>
      <c r="AA465">
        <v>0</v>
      </c>
      <c r="AB465">
        <v>2000000</v>
      </c>
      <c r="AC465" t="s">
        <v>336</v>
      </c>
      <c r="AD465" t="s">
        <v>337</v>
      </c>
      <c r="AE465" t="s">
        <v>2763</v>
      </c>
      <c r="AF465" t="s">
        <v>1034</v>
      </c>
      <c r="AG465" t="s">
        <v>5338</v>
      </c>
      <c r="AH465" t="s">
        <v>847</v>
      </c>
      <c r="AI465" t="s">
        <v>754</v>
      </c>
      <c r="AJ465" t="s">
        <v>1</v>
      </c>
      <c r="AK465" t="s">
        <v>848</v>
      </c>
      <c r="AL465" t="s">
        <v>123</v>
      </c>
      <c r="AM465" t="s">
        <v>132</v>
      </c>
      <c r="AN465" t="s">
        <v>170</v>
      </c>
    </row>
    <row r="466" spans="1:40" x14ac:dyDescent="0.3">
      <c r="A466" t="s">
        <v>728</v>
      </c>
      <c r="B466" t="s">
        <v>1457</v>
      </c>
      <c r="C466" t="s">
        <v>729</v>
      </c>
      <c r="D466" t="s">
        <v>1458</v>
      </c>
      <c r="E466" t="s">
        <v>841</v>
      </c>
      <c r="F466" t="s">
        <v>733</v>
      </c>
      <c r="G466" t="s">
        <v>750</v>
      </c>
      <c r="H466" t="s">
        <v>1013</v>
      </c>
      <c r="I466" t="s">
        <v>13</v>
      </c>
      <c r="J466" t="s">
        <v>751</v>
      </c>
      <c r="K466" t="s">
        <v>758</v>
      </c>
      <c r="L466" t="s">
        <v>759</v>
      </c>
      <c r="M466" t="s">
        <v>903</v>
      </c>
      <c r="N466" t="s">
        <v>763</v>
      </c>
      <c r="O466" t="s">
        <v>178</v>
      </c>
      <c r="P466" t="s">
        <v>762</v>
      </c>
      <c r="Q466" t="s">
        <v>169</v>
      </c>
      <c r="R466" t="s">
        <v>1254</v>
      </c>
      <c r="S466" t="s">
        <v>110</v>
      </c>
      <c r="T466" t="s">
        <v>735</v>
      </c>
      <c r="U466" t="s">
        <v>2764</v>
      </c>
      <c r="V466">
        <v>34500000</v>
      </c>
      <c r="W466">
        <v>0</v>
      </c>
      <c r="X466">
        <v>0</v>
      </c>
      <c r="Y466">
        <v>0</v>
      </c>
      <c r="Z466">
        <v>0</v>
      </c>
      <c r="AA466">
        <v>0</v>
      </c>
      <c r="AB466">
        <v>34500000</v>
      </c>
      <c r="AC466" t="s">
        <v>336</v>
      </c>
      <c r="AD466" t="s">
        <v>338</v>
      </c>
      <c r="AE466" t="s">
        <v>2765</v>
      </c>
      <c r="AF466" t="s">
        <v>1015</v>
      </c>
      <c r="AG466" t="s">
        <v>5513</v>
      </c>
      <c r="AH466" t="s">
        <v>847</v>
      </c>
      <c r="AI466" t="s">
        <v>754</v>
      </c>
      <c r="AJ466" t="s">
        <v>893</v>
      </c>
      <c r="AK466" t="s">
        <v>848</v>
      </c>
      <c r="AL466" t="s">
        <v>123</v>
      </c>
      <c r="AM466" t="s">
        <v>132</v>
      </c>
      <c r="AN466" t="s">
        <v>170</v>
      </c>
    </row>
    <row r="467" spans="1:40" x14ac:dyDescent="0.3">
      <c r="A467" t="s">
        <v>728</v>
      </c>
      <c r="B467" t="s">
        <v>1457</v>
      </c>
      <c r="C467" t="s">
        <v>729</v>
      </c>
      <c r="D467" t="s">
        <v>1458</v>
      </c>
      <c r="E467" t="s">
        <v>841</v>
      </c>
      <c r="F467" t="s">
        <v>733</v>
      </c>
      <c r="G467" t="s">
        <v>750</v>
      </c>
      <c r="H467" t="s">
        <v>1013</v>
      </c>
      <c r="I467" t="s">
        <v>13</v>
      </c>
      <c r="J467" t="s">
        <v>751</v>
      </c>
      <c r="K467" t="s">
        <v>758</v>
      </c>
      <c r="L467" t="s">
        <v>759</v>
      </c>
      <c r="M467" t="s">
        <v>859</v>
      </c>
      <c r="N467" t="s">
        <v>860</v>
      </c>
      <c r="O467" t="s">
        <v>177</v>
      </c>
      <c r="P467" t="s">
        <v>861</v>
      </c>
      <c r="Q467" t="s">
        <v>2</v>
      </c>
      <c r="R467" t="s">
        <v>862</v>
      </c>
      <c r="S467" t="s">
        <v>103</v>
      </c>
      <c r="T467" t="s">
        <v>732</v>
      </c>
      <c r="U467" t="s">
        <v>2766</v>
      </c>
      <c r="V467">
        <v>35000000</v>
      </c>
      <c r="W467">
        <v>0</v>
      </c>
      <c r="X467">
        <v>0</v>
      </c>
      <c r="Y467">
        <v>0</v>
      </c>
      <c r="Z467">
        <v>0</v>
      </c>
      <c r="AA467">
        <v>0</v>
      </c>
      <c r="AB467">
        <v>35000000</v>
      </c>
      <c r="AC467" t="s">
        <v>339</v>
      </c>
      <c r="AD467" t="s">
        <v>340</v>
      </c>
      <c r="AE467" t="s">
        <v>2767</v>
      </c>
      <c r="AF467" t="s">
        <v>1143</v>
      </c>
      <c r="AG467" t="s">
        <v>5514</v>
      </c>
      <c r="AH467" t="s">
        <v>847</v>
      </c>
      <c r="AI467" t="s">
        <v>754</v>
      </c>
      <c r="AJ467" t="s">
        <v>1</v>
      </c>
      <c r="AK467" t="s">
        <v>848</v>
      </c>
      <c r="AL467" t="s">
        <v>846</v>
      </c>
    </row>
    <row r="468" spans="1:40" x14ac:dyDescent="0.3">
      <c r="A468" t="s">
        <v>728</v>
      </c>
      <c r="B468" t="s">
        <v>1457</v>
      </c>
      <c r="C468" t="s">
        <v>729</v>
      </c>
      <c r="D468" t="s">
        <v>1458</v>
      </c>
      <c r="E468" t="s">
        <v>841</v>
      </c>
      <c r="F468" t="s">
        <v>733</v>
      </c>
      <c r="G468" t="s">
        <v>750</v>
      </c>
      <c r="H468" t="s">
        <v>1013</v>
      </c>
      <c r="I468" t="s">
        <v>13</v>
      </c>
      <c r="J468" t="s">
        <v>751</v>
      </c>
      <c r="K468" t="s">
        <v>758</v>
      </c>
      <c r="L468" t="s">
        <v>759</v>
      </c>
      <c r="M468" t="s">
        <v>859</v>
      </c>
      <c r="N468" t="s">
        <v>860</v>
      </c>
      <c r="O468" t="s">
        <v>177</v>
      </c>
      <c r="P468" t="s">
        <v>861</v>
      </c>
      <c r="Q468" t="s">
        <v>2</v>
      </c>
      <c r="R468" t="s">
        <v>862</v>
      </c>
      <c r="S468" t="s">
        <v>103</v>
      </c>
      <c r="T468" t="s">
        <v>732</v>
      </c>
      <c r="U468" t="s">
        <v>2768</v>
      </c>
      <c r="V468">
        <v>12500000</v>
      </c>
      <c r="W468">
        <v>0</v>
      </c>
      <c r="X468">
        <v>0</v>
      </c>
      <c r="Y468">
        <v>0</v>
      </c>
      <c r="Z468">
        <v>0</v>
      </c>
      <c r="AA468">
        <v>0</v>
      </c>
      <c r="AB468">
        <v>12500000</v>
      </c>
      <c r="AC468" t="s">
        <v>339</v>
      </c>
      <c r="AD468" t="s">
        <v>340</v>
      </c>
      <c r="AE468" t="s">
        <v>2769</v>
      </c>
      <c r="AF468" t="s">
        <v>1141</v>
      </c>
      <c r="AG468" t="s">
        <v>5515</v>
      </c>
      <c r="AH468" t="s">
        <v>847</v>
      </c>
      <c r="AI468" t="s">
        <v>754</v>
      </c>
      <c r="AJ468" t="s">
        <v>1</v>
      </c>
      <c r="AK468" t="s">
        <v>848</v>
      </c>
      <c r="AL468" t="s">
        <v>846</v>
      </c>
    </row>
    <row r="469" spans="1:40" x14ac:dyDescent="0.3">
      <c r="A469" t="s">
        <v>728</v>
      </c>
      <c r="B469" t="s">
        <v>1457</v>
      </c>
      <c r="C469" t="s">
        <v>729</v>
      </c>
      <c r="D469" t="s">
        <v>1458</v>
      </c>
      <c r="E469" t="s">
        <v>841</v>
      </c>
      <c r="F469" t="s">
        <v>733</v>
      </c>
      <c r="G469" t="s">
        <v>750</v>
      </c>
      <c r="H469" t="s">
        <v>1013</v>
      </c>
      <c r="I469" t="s">
        <v>13</v>
      </c>
      <c r="J469" t="s">
        <v>751</v>
      </c>
      <c r="K469" t="s">
        <v>758</v>
      </c>
      <c r="L469" t="s">
        <v>759</v>
      </c>
      <c r="M469" t="s">
        <v>859</v>
      </c>
      <c r="N469" t="s">
        <v>860</v>
      </c>
      <c r="O469" t="s">
        <v>177</v>
      </c>
      <c r="P469" t="s">
        <v>861</v>
      </c>
      <c r="Q469" t="s">
        <v>2</v>
      </c>
      <c r="R469" t="s">
        <v>862</v>
      </c>
      <c r="S469" t="s">
        <v>103</v>
      </c>
      <c r="T469" t="s">
        <v>732</v>
      </c>
      <c r="U469" t="s">
        <v>2770</v>
      </c>
      <c r="V469">
        <v>9000000</v>
      </c>
      <c r="W469">
        <v>0</v>
      </c>
      <c r="X469">
        <v>0</v>
      </c>
      <c r="Y469">
        <v>0</v>
      </c>
      <c r="Z469">
        <v>0</v>
      </c>
      <c r="AA469">
        <v>0</v>
      </c>
      <c r="AB469">
        <v>9000000</v>
      </c>
      <c r="AC469" t="s">
        <v>339</v>
      </c>
      <c r="AD469" t="s">
        <v>340</v>
      </c>
      <c r="AE469" t="s">
        <v>2771</v>
      </c>
      <c r="AF469" t="s">
        <v>1142</v>
      </c>
      <c r="AG469" t="s">
        <v>5414</v>
      </c>
      <c r="AH469" t="s">
        <v>847</v>
      </c>
      <c r="AI469" t="s">
        <v>754</v>
      </c>
      <c r="AJ469" t="s">
        <v>1</v>
      </c>
      <c r="AK469" t="s">
        <v>848</v>
      </c>
      <c r="AL469" t="s">
        <v>846</v>
      </c>
    </row>
    <row r="470" spans="1:40" x14ac:dyDescent="0.3">
      <c r="A470" t="s">
        <v>728</v>
      </c>
      <c r="B470" t="s">
        <v>1457</v>
      </c>
      <c r="C470" t="s">
        <v>729</v>
      </c>
      <c r="D470" t="s">
        <v>1458</v>
      </c>
      <c r="E470" t="s">
        <v>841</v>
      </c>
      <c r="F470" t="s">
        <v>733</v>
      </c>
      <c r="G470" t="s">
        <v>750</v>
      </c>
      <c r="H470" t="s">
        <v>1013</v>
      </c>
      <c r="I470" t="s">
        <v>13</v>
      </c>
      <c r="J470" t="s">
        <v>751</v>
      </c>
      <c r="K470" t="s">
        <v>758</v>
      </c>
      <c r="L470" t="s">
        <v>759</v>
      </c>
      <c r="M470" t="s">
        <v>859</v>
      </c>
      <c r="N470" t="s">
        <v>860</v>
      </c>
      <c r="O470" t="s">
        <v>177</v>
      </c>
      <c r="P470" t="s">
        <v>861</v>
      </c>
      <c r="Q470" t="s">
        <v>2</v>
      </c>
      <c r="R470" t="s">
        <v>862</v>
      </c>
      <c r="S470" t="s">
        <v>112</v>
      </c>
      <c r="T470" t="s">
        <v>766</v>
      </c>
      <c r="U470" t="s">
        <v>2772</v>
      </c>
      <c r="V470">
        <v>19200000</v>
      </c>
      <c r="W470">
        <v>0</v>
      </c>
      <c r="X470">
        <v>0</v>
      </c>
      <c r="Y470">
        <v>0</v>
      </c>
      <c r="Z470">
        <v>0</v>
      </c>
      <c r="AA470">
        <v>0</v>
      </c>
      <c r="AB470">
        <v>19200000</v>
      </c>
      <c r="AC470" t="s">
        <v>339</v>
      </c>
      <c r="AD470" t="s">
        <v>341</v>
      </c>
      <c r="AE470" t="s">
        <v>2773</v>
      </c>
      <c r="AF470" t="s">
        <v>1163</v>
      </c>
      <c r="AG470" t="s">
        <v>5516</v>
      </c>
      <c r="AH470" t="s">
        <v>847</v>
      </c>
      <c r="AI470" t="s">
        <v>754</v>
      </c>
      <c r="AJ470" t="s">
        <v>900</v>
      </c>
      <c r="AK470" t="s">
        <v>907</v>
      </c>
      <c r="AL470" t="s">
        <v>846</v>
      </c>
    </row>
    <row r="471" spans="1:40" x14ac:dyDescent="0.3">
      <c r="A471" t="s">
        <v>728</v>
      </c>
      <c r="B471" t="s">
        <v>1457</v>
      </c>
      <c r="C471" t="s">
        <v>729</v>
      </c>
      <c r="D471" t="s">
        <v>1458</v>
      </c>
      <c r="E471" t="s">
        <v>841</v>
      </c>
      <c r="F471" t="s">
        <v>733</v>
      </c>
      <c r="G471" t="s">
        <v>750</v>
      </c>
      <c r="H471" t="s">
        <v>1013</v>
      </c>
      <c r="I471" t="s">
        <v>13</v>
      </c>
      <c r="J471" t="s">
        <v>751</v>
      </c>
      <c r="K471" t="s">
        <v>758</v>
      </c>
      <c r="L471" t="s">
        <v>759</v>
      </c>
      <c r="M471" t="s">
        <v>859</v>
      </c>
      <c r="N471" t="s">
        <v>860</v>
      </c>
      <c r="O471" t="s">
        <v>177</v>
      </c>
      <c r="P471" t="s">
        <v>861</v>
      </c>
      <c r="Q471" t="s">
        <v>2</v>
      </c>
      <c r="R471" t="s">
        <v>862</v>
      </c>
      <c r="S471" t="s">
        <v>130</v>
      </c>
      <c r="T471" t="s">
        <v>748</v>
      </c>
      <c r="U471" t="s">
        <v>2774</v>
      </c>
      <c r="V471">
        <v>10000000</v>
      </c>
      <c r="W471">
        <v>0</v>
      </c>
      <c r="X471">
        <v>0</v>
      </c>
      <c r="Y471">
        <v>0</v>
      </c>
      <c r="Z471">
        <v>0</v>
      </c>
      <c r="AA471">
        <v>0</v>
      </c>
      <c r="AB471">
        <v>10000000</v>
      </c>
      <c r="AC471" t="s">
        <v>339</v>
      </c>
      <c r="AD471" t="s">
        <v>342</v>
      </c>
      <c r="AE471" t="s">
        <v>2775</v>
      </c>
      <c r="AF471" t="s">
        <v>2776</v>
      </c>
      <c r="AG471" t="s">
        <v>5257</v>
      </c>
      <c r="AH471" t="s">
        <v>847</v>
      </c>
      <c r="AI471" t="s">
        <v>754</v>
      </c>
      <c r="AJ471" t="s">
        <v>901</v>
      </c>
      <c r="AK471" t="s">
        <v>848</v>
      </c>
      <c r="AL471" t="s">
        <v>846</v>
      </c>
    </row>
    <row r="472" spans="1:40" x14ac:dyDescent="0.3">
      <c r="A472" t="s">
        <v>728</v>
      </c>
      <c r="B472" t="s">
        <v>1457</v>
      </c>
      <c r="C472" t="s">
        <v>729</v>
      </c>
      <c r="D472" t="s">
        <v>1458</v>
      </c>
      <c r="E472" t="s">
        <v>841</v>
      </c>
      <c r="F472" t="s">
        <v>733</v>
      </c>
      <c r="G472" t="s">
        <v>750</v>
      </c>
      <c r="H472" t="s">
        <v>1013</v>
      </c>
      <c r="I472" t="s">
        <v>13</v>
      </c>
      <c r="J472" t="s">
        <v>751</v>
      </c>
      <c r="K472" t="s">
        <v>758</v>
      </c>
      <c r="L472" t="s">
        <v>759</v>
      </c>
      <c r="M472" t="s">
        <v>859</v>
      </c>
      <c r="N472" t="s">
        <v>860</v>
      </c>
      <c r="O472" t="s">
        <v>177</v>
      </c>
      <c r="P472" t="s">
        <v>861</v>
      </c>
      <c r="Q472" t="s">
        <v>2</v>
      </c>
      <c r="R472" t="s">
        <v>862</v>
      </c>
      <c r="S472" t="s">
        <v>130</v>
      </c>
      <c r="T472" t="s">
        <v>748</v>
      </c>
      <c r="U472" t="s">
        <v>2777</v>
      </c>
      <c r="V472">
        <v>10000000</v>
      </c>
      <c r="W472">
        <v>0</v>
      </c>
      <c r="X472">
        <v>0</v>
      </c>
      <c r="Y472">
        <v>0</v>
      </c>
      <c r="Z472">
        <v>0</v>
      </c>
      <c r="AA472">
        <v>0</v>
      </c>
      <c r="AB472">
        <v>10000000</v>
      </c>
      <c r="AC472" t="s">
        <v>339</v>
      </c>
      <c r="AD472" t="s">
        <v>342</v>
      </c>
      <c r="AE472" t="s">
        <v>2778</v>
      </c>
      <c r="AF472" t="s">
        <v>1035</v>
      </c>
      <c r="AG472" t="s">
        <v>5258</v>
      </c>
      <c r="AH472" t="s">
        <v>847</v>
      </c>
      <c r="AI472" t="s">
        <v>754</v>
      </c>
      <c r="AJ472" t="s">
        <v>901</v>
      </c>
      <c r="AK472" t="s">
        <v>848</v>
      </c>
      <c r="AL472" t="s">
        <v>846</v>
      </c>
    </row>
    <row r="473" spans="1:40" x14ac:dyDescent="0.3">
      <c r="A473" t="s">
        <v>728</v>
      </c>
      <c r="B473" t="s">
        <v>1457</v>
      </c>
      <c r="C473" t="s">
        <v>729</v>
      </c>
      <c r="D473" t="s">
        <v>1458</v>
      </c>
      <c r="E473" t="s">
        <v>841</v>
      </c>
      <c r="F473" t="s">
        <v>733</v>
      </c>
      <c r="G473" t="s">
        <v>750</v>
      </c>
      <c r="H473" t="s">
        <v>1013</v>
      </c>
      <c r="I473" t="s">
        <v>13</v>
      </c>
      <c r="J473" t="s">
        <v>751</v>
      </c>
      <c r="K473" t="s">
        <v>758</v>
      </c>
      <c r="L473" t="s">
        <v>759</v>
      </c>
      <c r="M473" t="s">
        <v>859</v>
      </c>
      <c r="N473" t="s">
        <v>860</v>
      </c>
      <c r="O473" t="s">
        <v>177</v>
      </c>
      <c r="P473" t="s">
        <v>861</v>
      </c>
      <c r="Q473" t="s">
        <v>2</v>
      </c>
      <c r="R473" t="s">
        <v>862</v>
      </c>
      <c r="S473" t="s">
        <v>113</v>
      </c>
      <c r="T473" t="s">
        <v>734</v>
      </c>
      <c r="U473" t="s">
        <v>2779</v>
      </c>
      <c r="V473">
        <v>8000000</v>
      </c>
      <c r="W473">
        <v>0</v>
      </c>
      <c r="X473">
        <v>0</v>
      </c>
      <c r="Y473">
        <v>0</v>
      </c>
      <c r="Z473">
        <v>0</v>
      </c>
      <c r="AA473">
        <v>0</v>
      </c>
      <c r="AB473">
        <v>8000000</v>
      </c>
      <c r="AC473" t="s">
        <v>339</v>
      </c>
      <c r="AD473" t="s">
        <v>343</v>
      </c>
      <c r="AE473" t="s">
        <v>2780</v>
      </c>
      <c r="AF473" t="s">
        <v>1076</v>
      </c>
      <c r="AG473" t="s">
        <v>5372</v>
      </c>
      <c r="AH473" t="s">
        <v>847</v>
      </c>
      <c r="AI473" t="s">
        <v>754</v>
      </c>
      <c r="AJ473" t="s">
        <v>891</v>
      </c>
      <c r="AK473" t="s">
        <v>848</v>
      </c>
      <c r="AL473" t="s">
        <v>846</v>
      </c>
    </row>
    <row r="474" spans="1:40" x14ac:dyDescent="0.3">
      <c r="A474" t="s">
        <v>728</v>
      </c>
      <c r="B474" t="s">
        <v>1457</v>
      </c>
      <c r="C474" t="s">
        <v>729</v>
      </c>
      <c r="D474" t="s">
        <v>1458</v>
      </c>
      <c r="E474" t="s">
        <v>841</v>
      </c>
      <c r="F474" t="s">
        <v>733</v>
      </c>
      <c r="G474" t="s">
        <v>750</v>
      </c>
      <c r="H474" t="s">
        <v>1013</v>
      </c>
      <c r="I474" t="s">
        <v>13</v>
      </c>
      <c r="J474" t="s">
        <v>751</v>
      </c>
      <c r="K474" t="s">
        <v>758</v>
      </c>
      <c r="L474" t="s">
        <v>759</v>
      </c>
      <c r="M474" t="s">
        <v>859</v>
      </c>
      <c r="N474" t="s">
        <v>860</v>
      </c>
      <c r="O474" t="s">
        <v>177</v>
      </c>
      <c r="P474" t="s">
        <v>861</v>
      </c>
      <c r="Q474" t="s">
        <v>2</v>
      </c>
      <c r="R474" t="s">
        <v>862</v>
      </c>
      <c r="S474" t="s">
        <v>113</v>
      </c>
      <c r="T474" t="s">
        <v>734</v>
      </c>
      <c r="U474" t="s">
        <v>2781</v>
      </c>
      <c r="V474">
        <v>9000000</v>
      </c>
      <c r="W474">
        <v>0</v>
      </c>
      <c r="X474">
        <v>0</v>
      </c>
      <c r="Y474">
        <v>0</v>
      </c>
      <c r="Z474">
        <v>0</v>
      </c>
      <c r="AA474">
        <v>0</v>
      </c>
      <c r="AB474">
        <v>9000000</v>
      </c>
      <c r="AC474" t="s">
        <v>339</v>
      </c>
      <c r="AD474" t="s">
        <v>343</v>
      </c>
      <c r="AE474" t="s">
        <v>2782</v>
      </c>
      <c r="AF474" t="s">
        <v>1137</v>
      </c>
      <c r="AG474" t="s">
        <v>5447</v>
      </c>
      <c r="AH474" t="s">
        <v>847</v>
      </c>
      <c r="AI474" t="s">
        <v>754</v>
      </c>
      <c r="AJ474" t="s">
        <v>891</v>
      </c>
      <c r="AK474" t="s">
        <v>848</v>
      </c>
      <c r="AL474" t="s">
        <v>846</v>
      </c>
    </row>
    <row r="475" spans="1:40" x14ac:dyDescent="0.3">
      <c r="A475" t="s">
        <v>728</v>
      </c>
      <c r="B475" t="s">
        <v>1457</v>
      </c>
      <c r="C475" t="s">
        <v>729</v>
      </c>
      <c r="D475" t="s">
        <v>1458</v>
      </c>
      <c r="E475" t="s">
        <v>841</v>
      </c>
      <c r="F475" t="s">
        <v>733</v>
      </c>
      <c r="G475" t="s">
        <v>750</v>
      </c>
      <c r="H475" t="s">
        <v>1013</v>
      </c>
      <c r="I475" t="s">
        <v>13</v>
      </c>
      <c r="J475" t="s">
        <v>751</v>
      </c>
      <c r="K475" t="s">
        <v>758</v>
      </c>
      <c r="L475" t="s">
        <v>759</v>
      </c>
      <c r="M475" t="s">
        <v>859</v>
      </c>
      <c r="N475" t="s">
        <v>860</v>
      </c>
      <c r="O475" t="s">
        <v>177</v>
      </c>
      <c r="P475" t="s">
        <v>861</v>
      </c>
      <c r="Q475" t="s">
        <v>2</v>
      </c>
      <c r="R475" t="s">
        <v>862</v>
      </c>
      <c r="S475" t="s">
        <v>114</v>
      </c>
      <c r="T475" t="s">
        <v>793</v>
      </c>
      <c r="U475" t="s">
        <v>2783</v>
      </c>
      <c r="V475">
        <v>60000000</v>
      </c>
      <c r="W475">
        <v>0</v>
      </c>
      <c r="X475">
        <v>0</v>
      </c>
      <c r="Y475">
        <v>0</v>
      </c>
      <c r="Z475">
        <v>0</v>
      </c>
      <c r="AA475">
        <v>0</v>
      </c>
      <c r="AB475">
        <v>60000000</v>
      </c>
      <c r="AC475" t="s">
        <v>339</v>
      </c>
      <c r="AD475" t="s">
        <v>344</v>
      </c>
      <c r="AE475" t="s">
        <v>2784</v>
      </c>
      <c r="AF475" t="s">
        <v>1139</v>
      </c>
      <c r="AG475" t="s">
        <v>5517</v>
      </c>
      <c r="AH475" t="s">
        <v>847</v>
      </c>
      <c r="AI475" t="s">
        <v>754</v>
      </c>
      <c r="AJ475" t="s">
        <v>891</v>
      </c>
      <c r="AK475" t="s">
        <v>848</v>
      </c>
      <c r="AL475" t="s">
        <v>846</v>
      </c>
    </row>
    <row r="476" spans="1:40" x14ac:dyDescent="0.3">
      <c r="A476" t="s">
        <v>728</v>
      </c>
      <c r="B476" t="s">
        <v>1457</v>
      </c>
      <c r="C476" t="s">
        <v>729</v>
      </c>
      <c r="D476" t="s">
        <v>1458</v>
      </c>
      <c r="E476" t="s">
        <v>841</v>
      </c>
      <c r="F476" t="s">
        <v>733</v>
      </c>
      <c r="G476" t="s">
        <v>750</v>
      </c>
      <c r="H476" t="s">
        <v>1013</v>
      </c>
      <c r="I476" t="s">
        <v>13</v>
      </c>
      <c r="J476" t="s">
        <v>751</v>
      </c>
      <c r="K476" t="s">
        <v>758</v>
      </c>
      <c r="L476" t="s">
        <v>759</v>
      </c>
      <c r="M476" t="s">
        <v>859</v>
      </c>
      <c r="N476" t="s">
        <v>860</v>
      </c>
      <c r="O476" t="s">
        <v>177</v>
      </c>
      <c r="P476" t="s">
        <v>861</v>
      </c>
      <c r="Q476" t="s">
        <v>2</v>
      </c>
      <c r="R476" t="s">
        <v>862</v>
      </c>
      <c r="S476" t="s">
        <v>110</v>
      </c>
      <c r="T476" t="s">
        <v>735</v>
      </c>
      <c r="U476" t="s">
        <v>2785</v>
      </c>
      <c r="V476">
        <v>130000000</v>
      </c>
      <c r="W476">
        <v>0</v>
      </c>
      <c r="X476">
        <v>0</v>
      </c>
      <c r="Y476">
        <v>0</v>
      </c>
      <c r="Z476">
        <v>0</v>
      </c>
      <c r="AA476">
        <v>0</v>
      </c>
      <c r="AB476">
        <v>130000000</v>
      </c>
      <c r="AC476" t="s">
        <v>339</v>
      </c>
      <c r="AD476" t="s">
        <v>345</v>
      </c>
      <c r="AE476" t="s">
        <v>2786</v>
      </c>
      <c r="AF476" t="s">
        <v>1138</v>
      </c>
      <c r="AG476" t="s">
        <v>5518</v>
      </c>
      <c r="AH476" t="s">
        <v>847</v>
      </c>
      <c r="AI476" t="s">
        <v>754</v>
      </c>
      <c r="AJ476" t="s">
        <v>893</v>
      </c>
      <c r="AK476" t="s">
        <v>848</v>
      </c>
      <c r="AL476" t="s">
        <v>846</v>
      </c>
    </row>
    <row r="477" spans="1:40" x14ac:dyDescent="0.3">
      <c r="A477" t="s">
        <v>728</v>
      </c>
      <c r="B477" t="s">
        <v>1457</v>
      </c>
      <c r="C477" t="s">
        <v>729</v>
      </c>
      <c r="D477" t="s">
        <v>1458</v>
      </c>
      <c r="E477" t="s">
        <v>841</v>
      </c>
      <c r="F477" t="s">
        <v>733</v>
      </c>
      <c r="G477" t="s">
        <v>750</v>
      </c>
      <c r="H477" t="s">
        <v>1013</v>
      </c>
      <c r="I477" t="s">
        <v>13</v>
      </c>
      <c r="J477" t="s">
        <v>751</v>
      </c>
      <c r="K477" t="s">
        <v>758</v>
      </c>
      <c r="L477" t="s">
        <v>759</v>
      </c>
      <c r="M477" t="s">
        <v>859</v>
      </c>
      <c r="N477" t="s">
        <v>860</v>
      </c>
      <c r="O477" t="s">
        <v>177</v>
      </c>
      <c r="P477" t="s">
        <v>861</v>
      </c>
      <c r="Q477" t="s">
        <v>2</v>
      </c>
      <c r="R477" t="s">
        <v>862</v>
      </c>
      <c r="S477" t="s">
        <v>104</v>
      </c>
      <c r="T477" t="s">
        <v>105</v>
      </c>
      <c r="U477" t="s">
        <v>2787</v>
      </c>
      <c r="V477">
        <v>7500000</v>
      </c>
      <c r="W477">
        <v>0</v>
      </c>
      <c r="X477">
        <v>0</v>
      </c>
      <c r="Y477">
        <v>0</v>
      </c>
      <c r="Z477">
        <v>0</v>
      </c>
      <c r="AA477">
        <v>0</v>
      </c>
      <c r="AB477">
        <v>7500000</v>
      </c>
      <c r="AC477" t="s">
        <v>339</v>
      </c>
      <c r="AD477" t="s">
        <v>346</v>
      </c>
      <c r="AE477" t="s">
        <v>2788</v>
      </c>
      <c r="AF477" t="s">
        <v>1140</v>
      </c>
      <c r="AG477" t="s">
        <v>5278</v>
      </c>
      <c r="AH477" t="s">
        <v>847</v>
      </c>
      <c r="AI477" t="s">
        <v>754</v>
      </c>
      <c r="AJ477" t="s">
        <v>893</v>
      </c>
      <c r="AK477" t="s">
        <v>848</v>
      </c>
      <c r="AL477" t="s">
        <v>846</v>
      </c>
    </row>
    <row r="478" spans="1:40" x14ac:dyDescent="0.3">
      <c r="A478" t="s">
        <v>728</v>
      </c>
      <c r="B478" t="s">
        <v>1457</v>
      </c>
      <c r="C478" t="s">
        <v>729</v>
      </c>
      <c r="D478" t="s">
        <v>1458</v>
      </c>
      <c r="E478" t="s">
        <v>841</v>
      </c>
      <c r="F478" t="s">
        <v>733</v>
      </c>
      <c r="G478" t="s">
        <v>750</v>
      </c>
      <c r="H478" t="s">
        <v>1013</v>
      </c>
      <c r="I478" t="s">
        <v>13</v>
      </c>
      <c r="J478" t="s">
        <v>751</v>
      </c>
      <c r="K478" t="s">
        <v>758</v>
      </c>
      <c r="L478" t="s">
        <v>759</v>
      </c>
      <c r="M478" t="s">
        <v>859</v>
      </c>
      <c r="N478" t="s">
        <v>860</v>
      </c>
      <c r="O478" t="s">
        <v>177</v>
      </c>
      <c r="P478" t="s">
        <v>861</v>
      </c>
      <c r="Q478" t="s">
        <v>2</v>
      </c>
      <c r="R478" t="s">
        <v>862</v>
      </c>
      <c r="S478" t="s">
        <v>104</v>
      </c>
      <c r="T478" t="s">
        <v>105</v>
      </c>
      <c r="U478" t="s">
        <v>2789</v>
      </c>
      <c r="V478">
        <v>6300000</v>
      </c>
      <c r="W478">
        <v>0</v>
      </c>
      <c r="X478">
        <v>0</v>
      </c>
      <c r="Y478">
        <v>0</v>
      </c>
      <c r="Z478">
        <v>0</v>
      </c>
      <c r="AA478">
        <v>0</v>
      </c>
      <c r="AB478">
        <v>6300000</v>
      </c>
      <c r="AC478" t="s">
        <v>339</v>
      </c>
      <c r="AD478" t="s">
        <v>346</v>
      </c>
      <c r="AE478" t="s">
        <v>2790</v>
      </c>
      <c r="AF478" t="s">
        <v>1016</v>
      </c>
      <c r="AG478" t="s">
        <v>5519</v>
      </c>
      <c r="AH478" t="s">
        <v>847</v>
      </c>
      <c r="AI478" t="s">
        <v>754</v>
      </c>
      <c r="AJ478" t="s">
        <v>893</v>
      </c>
      <c r="AK478" t="s">
        <v>848</v>
      </c>
      <c r="AL478" t="s">
        <v>846</v>
      </c>
    </row>
    <row r="479" spans="1:40" x14ac:dyDescent="0.3">
      <c r="A479" t="s">
        <v>728</v>
      </c>
      <c r="B479" t="s">
        <v>1457</v>
      </c>
      <c r="C479" t="s">
        <v>729</v>
      </c>
      <c r="D479" t="s">
        <v>1458</v>
      </c>
      <c r="E479" t="s">
        <v>841</v>
      </c>
      <c r="F479" t="s">
        <v>733</v>
      </c>
      <c r="G479" t="s">
        <v>750</v>
      </c>
      <c r="H479" t="s">
        <v>1013</v>
      </c>
      <c r="I479" t="s">
        <v>13</v>
      </c>
      <c r="J479" t="s">
        <v>751</v>
      </c>
      <c r="K479" t="s">
        <v>758</v>
      </c>
      <c r="L479" t="s">
        <v>759</v>
      </c>
      <c r="M479" t="s">
        <v>859</v>
      </c>
      <c r="N479" t="s">
        <v>860</v>
      </c>
      <c r="O479" t="s">
        <v>177</v>
      </c>
      <c r="P479" t="s">
        <v>861</v>
      </c>
      <c r="Q479" t="s">
        <v>2</v>
      </c>
      <c r="R479" t="s">
        <v>862</v>
      </c>
      <c r="S479" t="s">
        <v>106</v>
      </c>
      <c r="T479" t="s">
        <v>906</v>
      </c>
      <c r="U479" t="s">
        <v>2791</v>
      </c>
      <c r="V479">
        <v>3900000</v>
      </c>
      <c r="W479">
        <v>0</v>
      </c>
      <c r="X479">
        <v>0</v>
      </c>
      <c r="Y479">
        <v>0</v>
      </c>
      <c r="Z479">
        <v>0</v>
      </c>
      <c r="AA479">
        <v>0</v>
      </c>
      <c r="AB479">
        <v>3900000</v>
      </c>
      <c r="AC479" t="s">
        <v>339</v>
      </c>
      <c r="AD479" t="s">
        <v>347</v>
      </c>
      <c r="AE479" t="s">
        <v>2792</v>
      </c>
      <c r="AF479" t="s">
        <v>2793</v>
      </c>
      <c r="AG479" t="s">
        <v>5520</v>
      </c>
      <c r="AH479" t="s">
        <v>847</v>
      </c>
      <c r="AI479" t="s">
        <v>754</v>
      </c>
      <c r="AJ479" t="s">
        <v>893</v>
      </c>
      <c r="AK479" t="s">
        <v>848</v>
      </c>
      <c r="AL479" t="s">
        <v>846</v>
      </c>
    </row>
    <row r="480" spans="1:40" x14ac:dyDescent="0.3">
      <c r="A480" t="s">
        <v>728</v>
      </c>
      <c r="B480" t="s">
        <v>1457</v>
      </c>
      <c r="C480" t="s">
        <v>729</v>
      </c>
      <c r="D480" t="s">
        <v>1458</v>
      </c>
      <c r="E480" t="s">
        <v>841</v>
      </c>
      <c r="F480" t="s">
        <v>733</v>
      </c>
      <c r="G480" t="s">
        <v>750</v>
      </c>
      <c r="H480" t="s">
        <v>1013</v>
      </c>
      <c r="I480" t="s">
        <v>13</v>
      </c>
      <c r="J480" t="s">
        <v>751</v>
      </c>
      <c r="K480" t="s">
        <v>758</v>
      </c>
      <c r="L480" t="s">
        <v>759</v>
      </c>
      <c r="M480" t="s">
        <v>859</v>
      </c>
      <c r="N480" t="s">
        <v>860</v>
      </c>
      <c r="O480" t="s">
        <v>177</v>
      </c>
      <c r="P480" t="s">
        <v>861</v>
      </c>
      <c r="Q480" t="s">
        <v>2</v>
      </c>
      <c r="R480" t="s">
        <v>862</v>
      </c>
      <c r="S480" t="s">
        <v>106</v>
      </c>
      <c r="T480" t="s">
        <v>906</v>
      </c>
      <c r="U480" t="s">
        <v>2794</v>
      </c>
      <c r="V480">
        <v>4500000</v>
      </c>
      <c r="W480">
        <v>0</v>
      </c>
      <c r="X480">
        <v>0</v>
      </c>
      <c r="Y480">
        <v>0</v>
      </c>
      <c r="Z480">
        <v>0</v>
      </c>
      <c r="AA480">
        <v>0</v>
      </c>
      <c r="AB480">
        <v>4500000</v>
      </c>
      <c r="AC480" t="s">
        <v>339</v>
      </c>
      <c r="AD480" t="s">
        <v>347</v>
      </c>
      <c r="AE480" t="s">
        <v>2795</v>
      </c>
      <c r="AF480" t="s">
        <v>1136</v>
      </c>
      <c r="AG480" t="s">
        <v>5521</v>
      </c>
      <c r="AH480" t="s">
        <v>847</v>
      </c>
      <c r="AI480" t="s">
        <v>754</v>
      </c>
      <c r="AJ480" t="s">
        <v>893</v>
      </c>
      <c r="AK480" t="s">
        <v>848</v>
      </c>
      <c r="AL480" t="s">
        <v>846</v>
      </c>
    </row>
    <row r="481" spans="1:38" x14ac:dyDescent="0.3">
      <c r="A481" t="s">
        <v>728</v>
      </c>
      <c r="B481" t="s">
        <v>1457</v>
      </c>
      <c r="C481" t="s">
        <v>729</v>
      </c>
      <c r="D481" t="s">
        <v>1458</v>
      </c>
      <c r="E481" t="s">
        <v>841</v>
      </c>
      <c r="F481" t="s">
        <v>733</v>
      </c>
      <c r="G481" t="s">
        <v>750</v>
      </c>
      <c r="H481" t="s">
        <v>1013</v>
      </c>
      <c r="I481" t="s">
        <v>13</v>
      </c>
      <c r="J481" t="s">
        <v>751</v>
      </c>
      <c r="K481" t="s">
        <v>758</v>
      </c>
      <c r="L481" t="s">
        <v>759</v>
      </c>
      <c r="M481" t="s">
        <v>859</v>
      </c>
      <c r="N481" t="s">
        <v>860</v>
      </c>
      <c r="O481" t="s">
        <v>177</v>
      </c>
      <c r="P481" t="s">
        <v>861</v>
      </c>
      <c r="Q481" t="s">
        <v>2</v>
      </c>
      <c r="R481" t="s">
        <v>862</v>
      </c>
      <c r="S481" t="s">
        <v>107</v>
      </c>
      <c r="T481" t="s">
        <v>892</v>
      </c>
      <c r="U481" t="s">
        <v>2796</v>
      </c>
      <c r="V481">
        <v>3000000</v>
      </c>
      <c r="W481">
        <v>0</v>
      </c>
      <c r="X481">
        <v>0</v>
      </c>
      <c r="Y481">
        <v>0</v>
      </c>
      <c r="Z481">
        <v>0</v>
      </c>
      <c r="AA481">
        <v>0</v>
      </c>
      <c r="AB481">
        <v>3000000</v>
      </c>
      <c r="AC481" t="s">
        <v>339</v>
      </c>
      <c r="AD481" t="s">
        <v>348</v>
      </c>
      <c r="AE481" t="s">
        <v>2797</v>
      </c>
      <c r="AF481" t="s">
        <v>1134</v>
      </c>
      <c r="AG481" t="s">
        <v>5520</v>
      </c>
      <c r="AH481" t="s">
        <v>847</v>
      </c>
      <c r="AI481" t="s">
        <v>754</v>
      </c>
      <c r="AJ481" t="s">
        <v>893</v>
      </c>
      <c r="AK481" t="s">
        <v>848</v>
      </c>
      <c r="AL481" t="s">
        <v>846</v>
      </c>
    </row>
    <row r="482" spans="1:38" x14ac:dyDescent="0.3">
      <c r="A482" t="s">
        <v>728</v>
      </c>
      <c r="B482" t="s">
        <v>1457</v>
      </c>
      <c r="C482" t="s">
        <v>729</v>
      </c>
      <c r="D482" t="s">
        <v>1458</v>
      </c>
      <c r="E482" t="s">
        <v>841</v>
      </c>
      <c r="F482" t="s">
        <v>733</v>
      </c>
      <c r="G482" t="s">
        <v>750</v>
      </c>
      <c r="H482" t="s">
        <v>1013</v>
      </c>
      <c r="I482" t="s">
        <v>13</v>
      </c>
      <c r="J482" t="s">
        <v>751</v>
      </c>
      <c r="K482" t="s">
        <v>758</v>
      </c>
      <c r="L482" t="s">
        <v>759</v>
      </c>
      <c r="M482" t="s">
        <v>859</v>
      </c>
      <c r="N482" t="s">
        <v>860</v>
      </c>
      <c r="O482" t="s">
        <v>177</v>
      </c>
      <c r="P482" t="s">
        <v>861</v>
      </c>
      <c r="Q482" t="s">
        <v>2</v>
      </c>
      <c r="R482" t="s">
        <v>862</v>
      </c>
      <c r="S482" t="s">
        <v>107</v>
      </c>
      <c r="T482" t="s">
        <v>892</v>
      </c>
      <c r="U482" t="s">
        <v>2798</v>
      </c>
      <c r="V482">
        <v>8000000</v>
      </c>
      <c r="W482">
        <v>0</v>
      </c>
      <c r="X482">
        <v>0</v>
      </c>
      <c r="Y482">
        <v>0</v>
      </c>
      <c r="Z482">
        <v>0</v>
      </c>
      <c r="AA482">
        <v>0</v>
      </c>
      <c r="AB482">
        <v>8000000</v>
      </c>
      <c r="AC482" t="s">
        <v>339</v>
      </c>
      <c r="AD482" t="s">
        <v>348</v>
      </c>
      <c r="AE482" t="s">
        <v>2799</v>
      </c>
      <c r="AF482" t="s">
        <v>1135</v>
      </c>
      <c r="AG482" t="s">
        <v>5521</v>
      </c>
      <c r="AH482" t="s">
        <v>847</v>
      </c>
      <c r="AI482" t="s">
        <v>754</v>
      </c>
      <c r="AJ482" t="s">
        <v>893</v>
      </c>
      <c r="AK482" t="s">
        <v>848</v>
      </c>
      <c r="AL482" t="s">
        <v>846</v>
      </c>
    </row>
    <row r="483" spans="1:38" x14ac:dyDescent="0.3">
      <c r="A483" t="s">
        <v>728</v>
      </c>
      <c r="B483" t="s">
        <v>1457</v>
      </c>
      <c r="C483" t="s">
        <v>729</v>
      </c>
      <c r="D483" t="s">
        <v>1458</v>
      </c>
      <c r="E483" t="s">
        <v>841</v>
      </c>
      <c r="F483" t="s">
        <v>733</v>
      </c>
      <c r="G483" t="s">
        <v>750</v>
      </c>
      <c r="H483" t="s">
        <v>1013</v>
      </c>
      <c r="I483" t="s">
        <v>13</v>
      </c>
      <c r="J483" t="s">
        <v>751</v>
      </c>
      <c r="K483" t="s">
        <v>758</v>
      </c>
      <c r="L483" t="s">
        <v>759</v>
      </c>
      <c r="M483" t="s">
        <v>859</v>
      </c>
      <c r="N483" t="s">
        <v>860</v>
      </c>
      <c r="O483" t="s">
        <v>177</v>
      </c>
      <c r="P483" t="s">
        <v>861</v>
      </c>
      <c r="Q483" t="s">
        <v>108</v>
      </c>
      <c r="R483" t="s">
        <v>1255</v>
      </c>
      <c r="S483" t="s">
        <v>103</v>
      </c>
      <c r="T483" t="s">
        <v>732</v>
      </c>
      <c r="U483" t="s">
        <v>2800</v>
      </c>
      <c r="V483">
        <v>10000000</v>
      </c>
      <c r="W483">
        <v>0</v>
      </c>
      <c r="X483">
        <v>0</v>
      </c>
      <c r="Y483">
        <v>0</v>
      </c>
      <c r="Z483">
        <v>0</v>
      </c>
      <c r="AA483">
        <v>0</v>
      </c>
      <c r="AB483">
        <v>10000000</v>
      </c>
      <c r="AC483" t="s">
        <v>349</v>
      </c>
      <c r="AD483" t="s">
        <v>350</v>
      </c>
      <c r="AE483" t="s">
        <v>2801</v>
      </c>
      <c r="AF483" t="s">
        <v>1072</v>
      </c>
      <c r="AG483" t="s">
        <v>5522</v>
      </c>
      <c r="AH483" t="s">
        <v>847</v>
      </c>
      <c r="AI483" t="s">
        <v>754</v>
      </c>
      <c r="AJ483" t="s">
        <v>1</v>
      </c>
      <c r="AK483" t="s">
        <v>848</v>
      </c>
      <c r="AL483" t="s">
        <v>846</v>
      </c>
    </row>
    <row r="484" spans="1:38" x14ac:dyDescent="0.3">
      <c r="A484" t="s">
        <v>728</v>
      </c>
      <c r="B484" t="s">
        <v>1457</v>
      </c>
      <c r="C484" t="s">
        <v>729</v>
      </c>
      <c r="D484" t="s">
        <v>1458</v>
      </c>
      <c r="E484" t="s">
        <v>841</v>
      </c>
      <c r="F484" t="s">
        <v>733</v>
      </c>
      <c r="G484" t="s">
        <v>750</v>
      </c>
      <c r="H484" t="s">
        <v>1013</v>
      </c>
      <c r="I484" t="s">
        <v>13</v>
      </c>
      <c r="J484" t="s">
        <v>751</v>
      </c>
      <c r="K484" t="s">
        <v>758</v>
      </c>
      <c r="L484" t="s">
        <v>759</v>
      </c>
      <c r="M484" t="s">
        <v>859</v>
      </c>
      <c r="N484" t="s">
        <v>860</v>
      </c>
      <c r="O484" t="s">
        <v>177</v>
      </c>
      <c r="P484" t="s">
        <v>861</v>
      </c>
      <c r="Q484" t="s">
        <v>108</v>
      </c>
      <c r="R484" t="s">
        <v>1255</v>
      </c>
      <c r="S484" t="s">
        <v>103</v>
      </c>
      <c r="T484" t="s">
        <v>732</v>
      </c>
      <c r="U484" t="s">
        <v>2802</v>
      </c>
      <c r="V484">
        <v>1000000</v>
      </c>
      <c r="W484">
        <v>0</v>
      </c>
      <c r="X484">
        <v>0</v>
      </c>
      <c r="Y484">
        <v>0</v>
      </c>
      <c r="Z484">
        <v>0</v>
      </c>
      <c r="AA484">
        <v>0</v>
      </c>
      <c r="AB484">
        <v>1000000</v>
      </c>
      <c r="AC484" t="s">
        <v>349</v>
      </c>
      <c r="AD484" t="s">
        <v>350</v>
      </c>
      <c r="AE484" t="s">
        <v>2803</v>
      </c>
      <c r="AF484" t="s">
        <v>1122</v>
      </c>
      <c r="AG484" t="s">
        <v>5325</v>
      </c>
      <c r="AH484" t="s">
        <v>847</v>
      </c>
      <c r="AI484" t="s">
        <v>754</v>
      </c>
      <c r="AJ484" t="s">
        <v>1</v>
      </c>
      <c r="AK484" t="s">
        <v>848</v>
      </c>
      <c r="AL484" t="s">
        <v>846</v>
      </c>
    </row>
    <row r="485" spans="1:38" x14ac:dyDescent="0.3">
      <c r="A485" t="s">
        <v>728</v>
      </c>
      <c r="B485" t="s">
        <v>1457</v>
      </c>
      <c r="C485" t="s">
        <v>729</v>
      </c>
      <c r="D485" t="s">
        <v>1458</v>
      </c>
      <c r="E485" t="s">
        <v>841</v>
      </c>
      <c r="F485" t="s">
        <v>733</v>
      </c>
      <c r="G485" t="s">
        <v>750</v>
      </c>
      <c r="H485" t="s">
        <v>1013</v>
      </c>
      <c r="I485" t="s">
        <v>13</v>
      </c>
      <c r="J485" t="s">
        <v>751</v>
      </c>
      <c r="K485" t="s">
        <v>758</v>
      </c>
      <c r="L485" t="s">
        <v>759</v>
      </c>
      <c r="M485" t="s">
        <v>859</v>
      </c>
      <c r="N485" t="s">
        <v>860</v>
      </c>
      <c r="O485" t="s">
        <v>177</v>
      </c>
      <c r="P485" t="s">
        <v>861</v>
      </c>
      <c r="Q485" t="s">
        <v>108</v>
      </c>
      <c r="R485" t="s">
        <v>1255</v>
      </c>
      <c r="S485" t="s">
        <v>103</v>
      </c>
      <c r="T485" t="s">
        <v>732</v>
      </c>
      <c r="U485" t="s">
        <v>2804</v>
      </c>
      <c r="V485">
        <v>1000000</v>
      </c>
      <c r="W485">
        <v>0</v>
      </c>
      <c r="X485">
        <v>0</v>
      </c>
      <c r="Y485">
        <v>0</v>
      </c>
      <c r="Z485">
        <v>0</v>
      </c>
      <c r="AA485">
        <v>0</v>
      </c>
      <c r="AB485">
        <v>1000000</v>
      </c>
      <c r="AC485" t="s">
        <v>349</v>
      </c>
      <c r="AD485" t="s">
        <v>350</v>
      </c>
      <c r="AE485" t="s">
        <v>2805</v>
      </c>
      <c r="AF485" t="s">
        <v>1162</v>
      </c>
      <c r="AG485" t="s">
        <v>5326</v>
      </c>
      <c r="AH485" t="s">
        <v>847</v>
      </c>
      <c r="AI485" t="s">
        <v>754</v>
      </c>
      <c r="AJ485" t="s">
        <v>1</v>
      </c>
      <c r="AK485" t="s">
        <v>848</v>
      </c>
      <c r="AL485" t="s">
        <v>846</v>
      </c>
    </row>
    <row r="486" spans="1:38" x14ac:dyDescent="0.3">
      <c r="A486" t="s">
        <v>728</v>
      </c>
      <c r="B486" t="s">
        <v>1457</v>
      </c>
      <c r="C486" t="s">
        <v>729</v>
      </c>
      <c r="D486" t="s">
        <v>1458</v>
      </c>
      <c r="E486" t="s">
        <v>841</v>
      </c>
      <c r="F486" t="s">
        <v>733</v>
      </c>
      <c r="G486" t="s">
        <v>750</v>
      </c>
      <c r="H486" t="s">
        <v>1013</v>
      </c>
      <c r="I486" t="s">
        <v>13</v>
      </c>
      <c r="J486" t="s">
        <v>751</v>
      </c>
      <c r="K486" t="s">
        <v>758</v>
      </c>
      <c r="L486" t="s">
        <v>759</v>
      </c>
      <c r="M486" t="s">
        <v>859</v>
      </c>
      <c r="N486" t="s">
        <v>860</v>
      </c>
      <c r="O486" t="s">
        <v>177</v>
      </c>
      <c r="P486" t="s">
        <v>861</v>
      </c>
      <c r="Q486" t="s">
        <v>108</v>
      </c>
      <c r="R486" t="s">
        <v>1255</v>
      </c>
      <c r="S486" t="s">
        <v>103</v>
      </c>
      <c r="T486" t="s">
        <v>732</v>
      </c>
      <c r="U486" t="s">
        <v>2806</v>
      </c>
      <c r="V486">
        <v>1000000</v>
      </c>
      <c r="W486">
        <v>0</v>
      </c>
      <c r="X486">
        <v>0</v>
      </c>
      <c r="Y486">
        <v>0</v>
      </c>
      <c r="Z486">
        <v>0</v>
      </c>
      <c r="AA486">
        <v>0</v>
      </c>
      <c r="AB486">
        <v>1000000</v>
      </c>
      <c r="AC486" t="s">
        <v>349</v>
      </c>
      <c r="AD486" t="s">
        <v>350</v>
      </c>
      <c r="AE486" t="s">
        <v>2807</v>
      </c>
      <c r="AF486" t="s">
        <v>1017</v>
      </c>
      <c r="AG486" t="s">
        <v>5523</v>
      </c>
      <c r="AH486" t="s">
        <v>847</v>
      </c>
      <c r="AI486" t="s">
        <v>754</v>
      </c>
      <c r="AJ486" t="s">
        <v>1</v>
      </c>
      <c r="AK486" t="s">
        <v>848</v>
      </c>
      <c r="AL486" t="s">
        <v>846</v>
      </c>
    </row>
    <row r="487" spans="1:38" x14ac:dyDescent="0.3">
      <c r="A487" t="s">
        <v>728</v>
      </c>
      <c r="B487" t="s">
        <v>1457</v>
      </c>
      <c r="C487" t="s">
        <v>729</v>
      </c>
      <c r="D487" t="s">
        <v>1458</v>
      </c>
      <c r="E487" t="s">
        <v>841</v>
      </c>
      <c r="F487" t="s">
        <v>733</v>
      </c>
      <c r="G487" t="s">
        <v>750</v>
      </c>
      <c r="H487" t="s">
        <v>1013</v>
      </c>
      <c r="I487" t="s">
        <v>13</v>
      </c>
      <c r="J487" t="s">
        <v>751</v>
      </c>
      <c r="K487" t="s">
        <v>758</v>
      </c>
      <c r="L487" t="s">
        <v>759</v>
      </c>
      <c r="M487" t="s">
        <v>859</v>
      </c>
      <c r="N487" t="s">
        <v>860</v>
      </c>
      <c r="O487" t="s">
        <v>177</v>
      </c>
      <c r="P487" t="s">
        <v>861</v>
      </c>
      <c r="Q487" t="s">
        <v>108</v>
      </c>
      <c r="R487" t="s">
        <v>1255</v>
      </c>
      <c r="S487" t="s">
        <v>103</v>
      </c>
      <c r="T487" t="s">
        <v>732</v>
      </c>
      <c r="U487" t="s">
        <v>2808</v>
      </c>
      <c r="V487">
        <v>10000000</v>
      </c>
      <c r="W487">
        <v>0</v>
      </c>
      <c r="X487">
        <v>0</v>
      </c>
      <c r="Y487">
        <v>0</v>
      </c>
      <c r="Z487">
        <v>0</v>
      </c>
      <c r="AA487">
        <v>0</v>
      </c>
      <c r="AB487">
        <v>10000000</v>
      </c>
      <c r="AC487" t="s">
        <v>349</v>
      </c>
      <c r="AD487" t="s">
        <v>350</v>
      </c>
      <c r="AE487" t="s">
        <v>2809</v>
      </c>
      <c r="AF487" t="s">
        <v>1036</v>
      </c>
      <c r="AG487" t="s">
        <v>5371</v>
      </c>
      <c r="AH487" t="s">
        <v>847</v>
      </c>
      <c r="AI487" t="s">
        <v>754</v>
      </c>
      <c r="AJ487" t="s">
        <v>1</v>
      </c>
      <c r="AK487" t="s">
        <v>848</v>
      </c>
      <c r="AL487" t="s">
        <v>846</v>
      </c>
    </row>
    <row r="488" spans="1:38" x14ac:dyDescent="0.3">
      <c r="A488" t="s">
        <v>728</v>
      </c>
      <c r="B488" t="s">
        <v>1457</v>
      </c>
      <c r="C488" t="s">
        <v>729</v>
      </c>
      <c r="D488" t="s">
        <v>1458</v>
      </c>
      <c r="E488" t="s">
        <v>841</v>
      </c>
      <c r="F488" t="s">
        <v>733</v>
      </c>
      <c r="G488" t="s">
        <v>750</v>
      </c>
      <c r="H488" t="s">
        <v>1013</v>
      </c>
      <c r="I488" t="s">
        <v>13</v>
      </c>
      <c r="J488" t="s">
        <v>751</v>
      </c>
      <c r="K488" t="s">
        <v>758</v>
      </c>
      <c r="L488" t="s">
        <v>759</v>
      </c>
      <c r="M488" t="s">
        <v>859</v>
      </c>
      <c r="N488" t="s">
        <v>860</v>
      </c>
      <c r="O488" t="s">
        <v>177</v>
      </c>
      <c r="P488" t="s">
        <v>861</v>
      </c>
      <c r="Q488" t="s">
        <v>108</v>
      </c>
      <c r="R488" t="s">
        <v>1255</v>
      </c>
      <c r="S488" t="s">
        <v>103</v>
      </c>
      <c r="T488" t="s">
        <v>732</v>
      </c>
      <c r="U488" t="s">
        <v>2810</v>
      </c>
      <c r="V488">
        <v>1000000</v>
      </c>
      <c r="W488">
        <v>0</v>
      </c>
      <c r="X488">
        <v>0</v>
      </c>
      <c r="Y488">
        <v>0</v>
      </c>
      <c r="Z488">
        <v>0</v>
      </c>
      <c r="AA488">
        <v>0</v>
      </c>
      <c r="AB488">
        <v>1000000</v>
      </c>
      <c r="AC488" t="s">
        <v>349</v>
      </c>
      <c r="AD488" t="s">
        <v>350</v>
      </c>
      <c r="AE488" t="s">
        <v>2811</v>
      </c>
      <c r="AF488" t="s">
        <v>1051</v>
      </c>
      <c r="AG488" t="s">
        <v>5524</v>
      </c>
      <c r="AH488" t="s">
        <v>847</v>
      </c>
      <c r="AI488" t="s">
        <v>754</v>
      </c>
      <c r="AJ488" t="s">
        <v>1</v>
      </c>
      <c r="AK488" t="s">
        <v>848</v>
      </c>
      <c r="AL488" t="s">
        <v>846</v>
      </c>
    </row>
    <row r="489" spans="1:38" x14ac:dyDescent="0.3">
      <c r="A489" t="s">
        <v>728</v>
      </c>
      <c r="B489" t="s">
        <v>1457</v>
      </c>
      <c r="C489" t="s">
        <v>729</v>
      </c>
      <c r="D489" t="s">
        <v>1458</v>
      </c>
      <c r="E489" t="s">
        <v>841</v>
      </c>
      <c r="F489" t="s">
        <v>733</v>
      </c>
      <c r="G489" t="s">
        <v>750</v>
      </c>
      <c r="H489" t="s">
        <v>1013</v>
      </c>
      <c r="I489" t="s">
        <v>13</v>
      </c>
      <c r="J489" t="s">
        <v>751</v>
      </c>
      <c r="K489" t="s">
        <v>758</v>
      </c>
      <c r="L489" t="s">
        <v>759</v>
      </c>
      <c r="M489" t="s">
        <v>859</v>
      </c>
      <c r="N489" t="s">
        <v>860</v>
      </c>
      <c r="O489" t="s">
        <v>177</v>
      </c>
      <c r="P489" t="s">
        <v>861</v>
      </c>
      <c r="Q489" t="s">
        <v>108</v>
      </c>
      <c r="R489" t="s">
        <v>1255</v>
      </c>
      <c r="S489" t="s">
        <v>103</v>
      </c>
      <c r="T489" t="s">
        <v>732</v>
      </c>
      <c r="U489" t="s">
        <v>2812</v>
      </c>
      <c r="V489">
        <v>1000000</v>
      </c>
      <c r="W489">
        <v>0</v>
      </c>
      <c r="X489">
        <v>0</v>
      </c>
      <c r="Y489">
        <v>0</v>
      </c>
      <c r="Z489">
        <v>0</v>
      </c>
      <c r="AA489">
        <v>0</v>
      </c>
      <c r="AB489">
        <v>1000000</v>
      </c>
      <c r="AC489" t="s">
        <v>349</v>
      </c>
      <c r="AD489" t="s">
        <v>350</v>
      </c>
      <c r="AE489" t="s">
        <v>2813</v>
      </c>
      <c r="AF489" t="s">
        <v>1097</v>
      </c>
      <c r="AG489" t="s">
        <v>5525</v>
      </c>
      <c r="AH489" t="s">
        <v>847</v>
      </c>
      <c r="AI489" t="s">
        <v>754</v>
      </c>
      <c r="AJ489" t="s">
        <v>1</v>
      </c>
      <c r="AK489" t="s">
        <v>848</v>
      </c>
      <c r="AL489" t="s">
        <v>846</v>
      </c>
    </row>
    <row r="490" spans="1:38" x14ac:dyDescent="0.3">
      <c r="A490" t="s">
        <v>728</v>
      </c>
      <c r="B490" t="s">
        <v>1457</v>
      </c>
      <c r="C490" t="s">
        <v>729</v>
      </c>
      <c r="D490" t="s">
        <v>1458</v>
      </c>
      <c r="E490" t="s">
        <v>841</v>
      </c>
      <c r="F490" t="s">
        <v>733</v>
      </c>
      <c r="G490" t="s">
        <v>750</v>
      </c>
      <c r="H490" t="s">
        <v>1013</v>
      </c>
      <c r="I490" t="s">
        <v>13</v>
      </c>
      <c r="J490" t="s">
        <v>751</v>
      </c>
      <c r="K490" t="s">
        <v>758</v>
      </c>
      <c r="L490" t="s">
        <v>759</v>
      </c>
      <c r="M490" t="s">
        <v>859</v>
      </c>
      <c r="N490" t="s">
        <v>860</v>
      </c>
      <c r="O490" t="s">
        <v>177</v>
      </c>
      <c r="P490" t="s">
        <v>861</v>
      </c>
      <c r="Q490" t="s">
        <v>108</v>
      </c>
      <c r="R490" t="s">
        <v>1255</v>
      </c>
      <c r="S490" t="s">
        <v>103</v>
      </c>
      <c r="T490" t="s">
        <v>732</v>
      </c>
      <c r="U490" t="s">
        <v>2814</v>
      </c>
      <c r="V490">
        <v>1000000</v>
      </c>
      <c r="W490">
        <v>0</v>
      </c>
      <c r="X490">
        <v>0</v>
      </c>
      <c r="Y490">
        <v>0</v>
      </c>
      <c r="Z490">
        <v>0</v>
      </c>
      <c r="AA490">
        <v>0</v>
      </c>
      <c r="AB490">
        <v>1000000</v>
      </c>
      <c r="AC490" t="s">
        <v>349</v>
      </c>
      <c r="AD490" t="s">
        <v>350</v>
      </c>
      <c r="AE490" t="s">
        <v>2815</v>
      </c>
      <c r="AF490" t="s">
        <v>1098</v>
      </c>
      <c r="AG490" t="s">
        <v>5526</v>
      </c>
      <c r="AH490" t="s">
        <v>847</v>
      </c>
      <c r="AI490" t="s">
        <v>754</v>
      </c>
      <c r="AJ490" t="s">
        <v>1</v>
      </c>
      <c r="AK490" t="s">
        <v>848</v>
      </c>
      <c r="AL490" t="s">
        <v>846</v>
      </c>
    </row>
    <row r="491" spans="1:38" x14ac:dyDescent="0.3">
      <c r="A491" t="s">
        <v>728</v>
      </c>
      <c r="B491" t="s">
        <v>1457</v>
      </c>
      <c r="C491" t="s">
        <v>729</v>
      </c>
      <c r="D491" t="s">
        <v>1458</v>
      </c>
      <c r="E491" t="s">
        <v>841</v>
      </c>
      <c r="F491" t="s">
        <v>733</v>
      </c>
      <c r="G491" t="s">
        <v>750</v>
      </c>
      <c r="H491" t="s">
        <v>1013</v>
      </c>
      <c r="I491" t="s">
        <v>13</v>
      </c>
      <c r="J491" t="s">
        <v>751</v>
      </c>
      <c r="K491" t="s">
        <v>758</v>
      </c>
      <c r="L491" t="s">
        <v>759</v>
      </c>
      <c r="M491" t="s">
        <v>859</v>
      </c>
      <c r="N491" t="s">
        <v>860</v>
      </c>
      <c r="O491" t="s">
        <v>177</v>
      </c>
      <c r="P491" t="s">
        <v>861</v>
      </c>
      <c r="Q491" t="s">
        <v>108</v>
      </c>
      <c r="R491" t="s">
        <v>1255</v>
      </c>
      <c r="S491" t="s">
        <v>113</v>
      </c>
      <c r="T491" t="s">
        <v>734</v>
      </c>
      <c r="U491" t="s">
        <v>2816</v>
      </c>
      <c r="V491">
        <v>4000000</v>
      </c>
      <c r="W491">
        <v>0</v>
      </c>
      <c r="X491">
        <v>0</v>
      </c>
      <c r="Y491">
        <v>0</v>
      </c>
      <c r="Z491">
        <v>0</v>
      </c>
      <c r="AA491">
        <v>0</v>
      </c>
      <c r="AB491">
        <v>4000000</v>
      </c>
      <c r="AC491" t="s">
        <v>349</v>
      </c>
      <c r="AD491" t="s">
        <v>351</v>
      </c>
      <c r="AE491" t="s">
        <v>2817</v>
      </c>
      <c r="AF491" t="s">
        <v>2818</v>
      </c>
      <c r="AG491" t="s">
        <v>5372</v>
      </c>
      <c r="AH491" t="s">
        <v>847</v>
      </c>
      <c r="AI491" t="s">
        <v>754</v>
      </c>
      <c r="AJ491" t="s">
        <v>891</v>
      </c>
      <c r="AK491" t="s">
        <v>848</v>
      </c>
      <c r="AL491" t="s">
        <v>846</v>
      </c>
    </row>
    <row r="492" spans="1:38" x14ac:dyDescent="0.3">
      <c r="A492" t="s">
        <v>728</v>
      </c>
      <c r="B492" t="s">
        <v>1457</v>
      </c>
      <c r="C492" t="s">
        <v>729</v>
      </c>
      <c r="D492" t="s">
        <v>1458</v>
      </c>
      <c r="E492" t="s">
        <v>841</v>
      </c>
      <c r="F492" t="s">
        <v>733</v>
      </c>
      <c r="G492" t="s">
        <v>750</v>
      </c>
      <c r="H492" t="s">
        <v>1013</v>
      </c>
      <c r="I492" t="s">
        <v>13</v>
      </c>
      <c r="J492" t="s">
        <v>751</v>
      </c>
      <c r="K492" t="s">
        <v>758</v>
      </c>
      <c r="L492" t="s">
        <v>759</v>
      </c>
      <c r="M492" t="s">
        <v>859</v>
      </c>
      <c r="N492" t="s">
        <v>860</v>
      </c>
      <c r="O492" t="s">
        <v>177</v>
      </c>
      <c r="P492" t="s">
        <v>861</v>
      </c>
      <c r="Q492" t="s">
        <v>108</v>
      </c>
      <c r="R492" t="s">
        <v>1255</v>
      </c>
      <c r="S492" t="s">
        <v>113</v>
      </c>
      <c r="T492" t="s">
        <v>734</v>
      </c>
      <c r="U492" t="s">
        <v>2819</v>
      </c>
      <c r="V492">
        <v>5400000</v>
      </c>
      <c r="W492">
        <v>0</v>
      </c>
      <c r="X492">
        <v>0</v>
      </c>
      <c r="Y492">
        <v>0</v>
      </c>
      <c r="Z492">
        <v>0</v>
      </c>
      <c r="AA492">
        <v>0</v>
      </c>
      <c r="AB492">
        <v>5400000</v>
      </c>
      <c r="AC492" t="s">
        <v>349</v>
      </c>
      <c r="AD492" t="s">
        <v>351</v>
      </c>
      <c r="AE492" t="s">
        <v>2820</v>
      </c>
      <c r="AF492" t="s">
        <v>2821</v>
      </c>
      <c r="AG492" t="s">
        <v>5447</v>
      </c>
      <c r="AH492" t="s">
        <v>847</v>
      </c>
      <c r="AI492" t="s">
        <v>754</v>
      </c>
      <c r="AJ492" t="s">
        <v>891</v>
      </c>
      <c r="AK492" t="s">
        <v>848</v>
      </c>
      <c r="AL492" t="s">
        <v>846</v>
      </c>
    </row>
    <row r="493" spans="1:38" x14ac:dyDescent="0.3">
      <c r="A493" t="s">
        <v>728</v>
      </c>
      <c r="B493" t="s">
        <v>1457</v>
      </c>
      <c r="C493" t="s">
        <v>729</v>
      </c>
      <c r="D493" t="s">
        <v>1458</v>
      </c>
      <c r="E493" t="s">
        <v>841</v>
      </c>
      <c r="F493" t="s">
        <v>733</v>
      </c>
      <c r="G493" t="s">
        <v>750</v>
      </c>
      <c r="H493" t="s">
        <v>1013</v>
      </c>
      <c r="I493" t="s">
        <v>13</v>
      </c>
      <c r="J493" t="s">
        <v>751</v>
      </c>
      <c r="K493" t="s">
        <v>758</v>
      </c>
      <c r="L493" t="s">
        <v>759</v>
      </c>
      <c r="M493" t="s">
        <v>859</v>
      </c>
      <c r="N493" t="s">
        <v>860</v>
      </c>
      <c r="O493" t="s">
        <v>177</v>
      </c>
      <c r="P493" t="s">
        <v>861</v>
      </c>
      <c r="Q493" t="s">
        <v>108</v>
      </c>
      <c r="R493" t="s">
        <v>1255</v>
      </c>
      <c r="S493" t="s">
        <v>113</v>
      </c>
      <c r="T493" t="s">
        <v>734</v>
      </c>
      <c r="U493" t="s">
        <v>2822</v>
      </c>
      <c r="V493">
        <v>2000000</v>
      </c>
      <c r="W493">
        <v>0</v>
      </c>
      <c r="X493">
        <v>0</v>
      </c>
      <c r="Y493">
        <v>0</v>
      </c>
      <c r="Z493">
        <v>0</v>
      </c>
      <c r="AA493">
        <v>0</v>
      </c>
      <c r="AB493">
        <v>2000000</v>
      </c>
      <c r="AC493" t="s">
        <v>349</v>
      </c>
      <c r="AD493" t="s">
        <v>351</v>
      </c>
      <c r="AE493" t="s">
        <v>2823</v>
      </c>
      <c r="AF493" t="s">
        <v>2824</v>
      </c>
      <c r="AG493" t="s">
        <v>5527</v>
      </c>
      <c r="AH493" t="s">
        <v>847</v>
      </c>
      <c r="AI493" t="s">
        <v>754</v>
      </c>
      <c r="AJ493" t="s">
        <v>891</v>
      </c>
      <c r="AK493" t="s">
        <v>848</v>
      </c>
      <c r="AL493" t="s">
        <v>846</v>
      </c>
    </row>
    <row r="494" spans="1:38" x14ac:dyDescent="0.3">
      <c r="A494" t="s">
        <v>728</v>
      </c>
      <c r="B494" t="s">
        <v>1457</v>
      </c>
      <c r="C494" t="s">
        <v>729</v>
      </c>
      <c r="D494" t="s">
        <v>1458</v>
      </c>
      <c r="E494" t="s">
        <v>841</v>
      </c>
      <c r="F494" t="s">
        <v>733</v>
      </c>
      <c r="G494" t="s">
        <v>750</v>
      </c>
      <c r="H494" t="s">
        <v>1013</v>
      </c>
      <c r="I494" t="s">
        <v>13</v>
      </c>
      <c r="J494" t="s">
        <v>751</v>
      </c>
      <c r="K494" t="s">
        <v>758</v>
      </c>
      <c r="L494" t="s">
        <v>759</v>
      </c>
      <c r="M494" t="s">
        <v>859</v>
      </c>
      <c r="N494" t="s">
        <v>860</v>
      </c>
      <c r="O494" t="s">
        <v>177</v>
      </c>
      <c r="P494" t="s">
        <v>861</v>
      </c>
      <c r="Q494" t="s">
        <v>108</v>
      </c>
      <c r="R494" t="s">
        <v>1255</v>
      </c>
      <c r="S494" t="s">
        <v>113</v>
      </c>
      <c r="T494" t="s">
        <v>734</v>
      </c>
      <c r="U494" t="s">
        <v>2825</v>
      </c>
      <c r="V494">
        <v>5400000</v>
      </c>
      <c r="W494">
        <v>5400000</v>
      </c>
      <c r="X494">
        <v>0</v>
      </c>
      <c r="Y494">
        <v>0</v>
      </c>
      <c r="Z494">
        <v>0</v>
      </c>
      <c r="AA494">
        <v>0</v>
      </c>
      <c r="AB494">
        <v>0</v>
      </c>
      <c r="AC494" t="s">
        <v>349</v>
      </c>
      <c r="AD494" t="s">
        <v>351</v>
      </c>
      <c r="AE494" t="s">
        <v>2826</v>
      </c>
      <c r="AF494" t="s">
        <v>2827</v>
      </c>
      <c r="AG494" t="s">
        <v>5528</v>
      </c>
      <c r="AH494" t="s">
        <v>847</v>
      </c>
      <c r="AI494" t="s">
        <v>754</v>
      </c>
      <c r="AJ494" t="s">
        <v>891</v>
      </c>
      <c r="AK494" t="s">
        <v>848</v>
      </c>
      <c r="AL494" t="s">
        <v>846</v>
      </c>
    </row>
    <row r="495" spans="1:38" x14ac:dyDescent="0.3">
      <c r="A495" t="s">
        <v>728</v>
      </c>
      <c r="B495" t="s">
        <v>1457</v>
      </c>
      <c r="C495" t="s">
        <v>729</v>
      </c>
      <c r="D495" t="s">
        <v>1458</v>
      </c>
      <c r="E495" t="s">
        <v>841</v>
      </c>
      <c r="F495" t="s">
        <v>733</v>
      </c>
      <c r="G495" t="s">
        <v>750</v>
      </c>
      <c r="H495" t="s">
        <v>1013</v>
      </c>
      <c r="I495" t="s">
        <v>13</v>
      </c>
      <c r="J495" t="s">
        <v>751</v>
      </c>
      <c r="K495" t="s">
        <v>758</v>
      </c>
      <c r="L495" t="s">
        <v>759</v>
      </c>
      <c r="M495" t="s">
        <v>859</v>
      </c>
      <c r="N495" t="s">
        <v>860</v>
      </c>
      <c r="O495" t="s">
        <v>177</v>
      </c>
      <c r="P495" t="s">
        <v>861</v>
      </c>
      <c r="Q495" t="s">
        <v>108</v>
      </c>
      <c r="R495" t="s">
        <v>1255</v>
      </c>
      <c r="S495" t="s">
        <v>110</v>
      </c>
      <c r="T495" t="s">
        <v>735</v>
      </c>
      <c r="U495" t="s">
        <v>2828</v>
      </c>
      <c r="V495">
        <v>10000000</v>
      </c>
      <c r="W495">
        <v>0</v>
      </c>
      <c r="X495">
        <v>0</v>
      </c>
      <c r="Y495">
        <v>0</v>
      </c>
      <c r="Z495">
        <v>0</v>
      </c>
      <c r="AA495">
        <v>0</v>
      </c>
      <c r="AB495">
        <v>10000000</v>
      </c>
      <c r="AC495" t="s">
        <v>349</v>
      </c>
      <c r="AD495" t="s">
        <v>352</v>
      </c>
      <c r="AE495" t="s">
        <v>2829</v>
      </c>
      <c r="AF495" t="s">
        <v>1187</v>
      </c>
      <c r="AG495" t="s">
        <v>5529</v>
      </c>
      <c r="AH495" t="s">
        <v>847</v>
      </c>
      <c r="AI495" t="s">
        <v>754</v>
      </c>
      <c r="AJ495" t="s">
        <v>893</v>
      </c>
      <c r="AK495" t="s">
        <v>848</v>
      </c>
      <c r="AL495" t="s">
        <v>846</v>
      </c>
    </row>
    <row r="496" spans="1:38" x14ac:dyDescent="0.3">
      <c r="A496" t="s">
        <v>728</v>
      </c>
      <c r="B496" t="s">
        <v>1457</v>
      </c>
      <c r="C496" t="s">
        <v>729</v>
      </c>
      <c r="D496" t="s">
        <v>1458</v>
      </c>
      <c r="E496" t="s">
        <v>841</v>
      </c>
      <c r="F496" t="s">
        <v>733</v>
      </c>
      <c r="G496" t="s">
        <v>750</v>
      </c>
      <c r="H496" t="s">
        <v>1013</v>
      </c>
      <c r="I496" t="s">
        <v>13</v>
      </c>
      <c r="J496" t="s">
        <v>751</v>
      </c>
      <c r="K496" t="s">
        <v>758</v>
      </c>
      <c r="L496" t="s">
        <v>759</v>
      </c>
      <c r="M496" t="s">
        <v>859</v>
      </c>
      <c r="N496" t="s">
        <v>860</v>
      </c>
      <c r="O496" t="s">
        <v>177</v>
      </c>
      <c r="P496" t="s">
        <v>861</v>
      </c>
      <c r="Q496" t="s">
        <v>108</v>
      </c>
      <c r="R496" t="s">
        <v>1255</v>
      </c>
      <c r="S496" t="s">
        <v>106</v>
      </c>
      <c r="T496" t="s">
        <v>906</v>
      </c>
      <c r="U496" t="s">
        <v>2830</v>
      </c>
      <c r="V496">
        <v>59850000</v>
      </c>
      <c r="W496">
        <v>0</v>
      </c>
      <c r="X496">
        <v>0</v>
      </c>
      <c r="Y496">
        <v>0</v>
      </c>
      <c r="Z496">
        <v>0</v>
      </c>
      <c r="AA496">
        <v>0</v>
      </c>
      <c r="AB496">
        <v>59850000</v>
      </c>
      <c r="AC496" t="s">
        <v>349</v>
      </c>
      <c r="AD496" t="s">
        <v>1357</v>
      </c>
      <c r="AE496" t="s">
        <v>2831</v>
      </c>
      <c r="AF496" t="s">
        <v>2832</v>
      </c>
      <c r="AG496" t="s">
        <v>5530</v>
      </c>
      <c r="AH496" t="s">
        <v>847</v>
      </c>
      <c r="AI496" t="s">
        <v>754</v>
      </c>
      <c r="AJ496" t="s">
        <v>893</v>
      </c>
      <c r="AK496" t="s">
        <v>848</v>
      </c>
      <c r="AL496" t="s">
        <v>846</v>
      </c>
    </row>
    <row r="497" spans="1:38" x14ac:dyDescent="0.3">
      <c r="A497" t="s">
        <v>728</v>
      </c>
      <c r="B497" t="s">
        <v>1457</v>
      </c>
      <c r="C497" t="s">
        <v>729</v>
      </c>
      <c r="D497" t="s">
        <v>1458</v>
      </c>
      <c r="E497" t="s">
        <v>841</v>
      </c>
      <c r="F497" t="s">
        <v>733</v>
      </c>
      <c r="G497" t="s">
        <v>750</v>
      </c>
      <c r="H497" t="s">
        <v>1013</v>
      </c>
      <c r="I497" t="s">
        <v>13</v>
      </c>
      <c r="J497" t="s">
        <v>751</v>
      </c>
      <c r="K497" t="s">
        <v>758</v>
      </c>
      <c r="L497" t="s">
        <v>759</v>
      </c>
      <c r="M497" t="s">
        <v>859</v>
      </c>
      <c r="N497" t="s">
        <v>860</v>
      </c>
      <c r="O497" t="s">
        <v>177</v>
      </c>
      <c r="P497" t="s">
        <v>861</v>
      </c>
      <c r="Q497" t="s">
        <v>108</v>
      </c>
      <c r="R497" t="s">
        <v>1255</v>
      </c>
      <c r="S497" t="s">
        <v>106</v>
      </c>
      <c r="T497" t="s">
        <v>906</v>
      </c>
      <c r="U497" t="s">
        <v>2833</v>
      </c>
      <c r="V497">
        <v>18000000</v>
      </c>
      <c r="W497">
        <v>0</v>
      </c>
      <c r="X497">
        <v>0</v>
      </c>
      <c r="Y497">
        <v>0</v>
      </c>
      <c r="Z497">
        <v>0</v>
      </c>
      <c r="AA497">
        <v>0</v>
      </c>
      <c r="AB497">
        <v>18000000</v>
      </c>
      <c r="AC497" t="s">
        <v>349</v>
      </c>
      <c r="AD497" t="s">
        <v>1357</v>
      </c>
      <c r="AE497" t="s">
        <v>2834</v>
      </c>
      <c r="AF497" t="s">
        <v>1175</v>
      </c>
      <c r="AG497" t="s">
        <v>5531</v>
      </c>
      <c r="AH497" t="s">
        <v>847</v>
      </c>
      <c r="AI497" t="s">
        <v>754</v>
      </c>
      <c r="AJ497" t="s">
        <v>893</v>
      </c>
      <c r="AK497" t="s">
        <v>848</v>
      </c>
      <c r="AL497" t="s">
        <v>846</v>
      </c>
    </row>
    <row r="498" spans="1:38" x14ac:dyDescent="0.3">
      <c r="A498" t="s">
        <v>728</v>
      </c>
      <c r="B498" t="s">
        <v>1457</v>
      </c>
      <c r="C498" t="s">
        <v>729</v>
      </c>
      <c r="D498" t="s">
        <v>1458</v>
      </c>
      <c r="E498" t="s">
        <v>841</v>
      </c>
      <c r="F498" t="s">
        <v>733</v>
      </c>
      <c r="G498" t="s">
        <v>750</v>
      </c>
      <c r="H498" t="s">
        <v>1013</v>
      </c>
      <c r="I498" t="s">
        <v>13</v>
      </c>
      <c r="J498" t="s">
        <v>751</v>
      </c>
      <c r="K498" t="s">
        <v>758</v>
      </c>
      <c r="L498" t="s">
        <v>759</v>
      </c>
      <c r="M498" t="s">
        <v>859</v>
      </c>
      <c r="N498" t="s">
        <v>860</v>
      </c>
      <c r="O498" t="s">
        <v>177</v>
      </c>
      <c r="P498" t="s">
        <v>861</v>
      </c>
      <c r="Q498" t="s">
        <v>108</v>
      </c>
      <c r="R498" t="s">
        <v>1255</v>
      </c>
      <c r="S498" t="s">
        <v>106</v>
      </c>
      <c r="T498" t="s">
        <v>906</v>
      </c>
      <c r="U498" t="s">
        <v>2835</v>
      </c>
      <c r="V498">
        <v>7500000</v>
      </c>
      <c r="W498">
        <v>0</v>
      </c>
      <c r="X498">
        <v>0</v>
      </c>
      <c r="Y498">
        <v>0</v>
      </c>
      <c r="Z498">
        <v>0</v>
      </c>
      <c r="AA498">
        <v>0</v>
      </c>
      <c r="AB498">
        <v>7500000</v>
      </c>
      <c r="AC498" t="s">
        <v>349</v>
      </c>
      <c r="AD498" t="s">
        <v>1357</v>
      </c>
      <c r="AE498" t="s">
        <v>2836</v>
      </c>
      <c r="AF498" t="s">
        <v>1176</v>
      </c>
      <c r="AG498" t="s">
        <v>5532</v>
      </c>
      <c r="AH498" t="s">
        <v>847</v>
      </c>
      <c r="AI498" t="s">
        <v>754</v>
      </c>
      <c r="AJ498" t="s">
        <v>893</v>
      </c>
      <c r="AK498" t="s">
        <v>848</v>
      </c>
      <c r="AL498" t="s">
        <v>846</v>
      </c>
    </row>
    <row r="499" spans="1:38" x14ac:dyDescent="0.3">
      <c r="A499" t="s">
        <v>728</v>
      </c>
      <c r="B499" t="s">
        <v>1457</v>
      </c>
      <c r="C499" t="s">
        <v>729</v>
      </c>
      <c r="D499" t="s">
        <v>1458</v>
      </c>
      <c r="E499" t="s">
        <v>841</v>
      </c>
      <c r="F499" t="s">
        <v>733</v>
      </c>
      <c r="G499" t="s">
        <v>750</v>
      </c>
      <c r="H499" t="s">
        <v>1013</v>
      </c>
      <c r="I499" t="s">
        <v>13</v>
      </c>
      <c r="J499" t="s">
        <v>751</v>
      </c>
      <c r="K499" t="s">
        <v>758</v>
      </c>
      <c r="L499" t="s">
        <v>759</v>
      </c>
      <c r="M499" t="s">
        <v>859</v>
      </c>
      <c r="N499" t="s">
        <v>860</v>
      </c>
      <c r="O499" t="s">
        <v>177</v>
      </c>
      <c r="P499" t="s">
        <v>861</v>
      </c>
      <c r="Q499" t="s">
        <v>108</v>
      </c>
      <c r="R499" t="s">
        <v>1255</v>
      </c>
      <c r="S499" t="s">
        <v>106</v>
      </c>
      <c r="T499" t="s">
        <v>906</v>
      </c>
      <c r="U499" t="s">
        <v>2837</v>
      </c>
      <c r="V499">
        <v>21650000</v>
      </c>
      <c r="W499">
        <v>0</v>
      </c>
      <c r="X499">
        <v>0</v>
      </c>
      <c r="Y499">
        <v>0</v>
      </c>
      <c r="Z499">
        <v>0</v>
      </c>
      <c r="AA499">
        <v>0</v>
      </c>
      <c r="AB499">
        <v>21650000</v>
      </c>
      <c r="AC499" t="s">
        <v>349</v>
      </c>
      <c r="AD499" t="s">
        <v>1357</v>
      </c>
      <c r="AE499" t="s">
        <v>2838</v>
      </c>
      <c r="AF499" t="s">
        <v>1084</v>
      </c>
      <c r="AG499" t="s">
        <v>5533</v>
      </c>
      <c r="AH499" t="s">
        <v>847</v>
      </c>
      <c r="AI499" t="s">
        <v>754</v>
      </c>
      <c r="AJ499" t="s">
        <v>893</v>
      </c>
      <c r="AK499" t="s">
        <v>848</v>
      </c>
      <c r="AL499" t="s">
        <v>846</v>
      </c>
    </row>
    <row r="500" spans="1:38" x14ac:dyDescent="0.3">
      <c r="A500" t="s">
        <v>728</v>
      </c>
      <c r="B500" t="s">
        <v>1457</v>
      </c>
      <c r="C500" t="s">
        <v>729</v>
      </c>
      <c r="D500" t="s">
        <v>1458</v>
      </c>
      <c r="E500" t="s">
        <v>841</v>
      </c>
      <c r="F500" t="s">
        <v>733</v>
      </c>
      <c r="G500" t="s">
        <v>750</v>
      </c>
      <c r="H500" t="s">
        <v>1013</v>
      </c>
      <c r="I500" t="s">
        <v>13</v>
      </c>
      <c r="J500" t="s">
        <v>751</v>
      </c>
      <c r="K500" t="s">
        <v>758</v>
      </c>
      <c r="L500" t="s">
        <v>759</v>
      </c>
      <c r="M500" t="s">
        <v>859</v>
      </c>
      <c r="N500" t="s">
        <v>860</v>
      </c>
      <c r="O500" t="s">
        <v>177</v>
      </c>
      <c r="P500" t="s">
        <v>861</v>
      </c>
      <c r="Q500" t="s">
        <v>108</v>
      </c>
      <c r="R500" t="s">
        <v>1255</v>
      </c>
      <c r="S500" t="s">
        <v>106</v>
      </c>
      <c r="T500" t="s">
        <v>906</v>
      </c>
      <c r="U500" t="s">
        <v>2839</v>
      </c>
      <c r="V500">
        <v>13000000</v>
      </c>
      <c r="W500">
        <v>0</v>
      </c>
      <c r="X500">
        <v>0</v>
      </c>
      <c r="Y500">
        <v>0</v>
      </c>
      <c r="Z500">
        <v>0</v>
      </c>
      <c r="AA500">
        <v>0</v>
      </c>
      <c r="AB500">
        <v>13000000</v>
      </c>
      <c r="AC500" t="s">
        <v>349</v>
      </c>
      <c r="AD500" t="s">
        <v>1357</v>
      </c>
      <c r="AE500" t="s">
        <v>2840</v>
      </c>
      <c r="AF500" t="s">
        <v>1060</v>
      </c>
      <c r="AG500" t="s">
        <v>5534</v>
      </c>
      <c r="AH500" t="s">
        <v>847</v>
      </c>
      <c r="AI500" t="s">
        <v>754</v>
      </c>
      <c r="AJ500" t="s">
        <v>893</v>
      </c>
      <c r="AK500" t="s">
        <v>848</v>
      </c>
      <c r="AL500" t="s">
        <v>846</v>
      </c>
    </row>
    <row r="501" spans="1:38" x14ac:dyDescent="0.3">
      <c r="A501" t="s">
        <v>728</v>
      </c>
      <c r="B501" t="s">
        <v>1457</v>
      </c>
      <c r="C501" t="s">
        <v>729</v>
      </c>
      <c r="D501" t="s">
        <v>1458</v>
      </c>
      <c r="E501" t="s">
        <v>841</v>
      </c>
      <c r="F501" t="s">
        <v>733</v>
      </c>
      <c r="G501" t="s">
        <v>750</v>
      </c>
      <c r="H501" t="s">
        <v>1013</v>
      </c>
      <c r="I501" t="s">
        <v>13</v>
      </c>
      <c r="J501" t="s">
        <v>751</v>
      </c>
      <c r="K501" t="s">
        <v>758</v>
      </c>
      <c r="L501" t="s">
        <v>759</v>
      </c>
      <c r="M501" t="s">
        <v>859</v>
      </c>
      <c r="N501" t="s">
        <v>860</v>
      </c>
      <c r="O501" t="s">
        <v>177</v>
      </c>
      <c r="P501" t="s">
        <v>861</v>
      </c>
      <c r="Q501" t="s">
        <v>108</v>
      </c>
      <c r="R501" t="s">
        <v>1255</v>
      </c>
      <c r="S501" t="s">
        <v>106</v>
      </c>
      <c r="T501" t="s">
        <v>906</v>
      </c>
      <c r="U501" t="s">
        <v>2841</v>
      </c>
      <c r="V501">
        <v>7500000</v>
      </c>
      <c r="W501">
        <v>0</v>
      </c>
      <c r="X501">
        <v>0</v>
      </c>
      <c r="Y501">
        <v>0</v>
      </c>
      <c r="Z501">
        <v>0</v>
      </c>
      <c r="AA501">
        <v>0</v>
      </c>
      <c r="AB501">
        <v>7500000</v>
      </c>
      <c r="AC501" t="s">
        <v>349</v>
      </c>
      <c r="AD501" t="s">
        <v>1357</v>
      </c>
      <c r="AE501" t="s">
        <v>2842</v>
      </c>
      <c r="AF501" t="s">
        <v>2843</v>
      </c>
      <c r="AG501" t="s">
        <v>5535</v>
      </c>
      <c r="AH501" t="s">
        <v>847</v>
      </c>
      <c r="AI501" t="s">
        <v>754</v>
      </c>
      <c r="AJ501" t="s">
        <v>893</v>
      </c>
      <c r="AK501" t="s">
        <v>848</v>
      </c>
      <c r="AL501" t="s">
        <v>846</v>
      </c>
    </row>
    <row r="502" spans="1:38" x14ac:dyDescent="0.3">
      <c r="A502" t="s">
        <v>728</v>
      </c>
      <c r="B502" t="s">
        <v>1457</v>
      </c>
      <c r="C502" t="s">
        <v>729</v>
      </c>
      <c r="D502" t="s">
        <v>1458</v>
      </c>
      <c r="E502" t="s">
        <v>841</v>
      </c>
      <c r="F502" t="s">
        <v>733</v>
      </c>
      <c r="G502" t="s">
        <v>750</v>
      </c>
      <c r="H502" t="s">
        <v>1013</v>
      </c>
      <c r="I502" t="s">
        <v>13</v>
      </c>
      <c r="J502" t="s">
        <v>751</v>
      </c>
      <c r="K502" t="s">
        <v>758</v>
      </c>
      <c r="L502" t="s">
        <v>759</v>
      </c>
      <c r="M502" t="s">
        <v>859</v>
      </c>
      <c r="N502" t="s">
        <v>860</v>
      </c>
      <c r="O502" t="s">
        <v>240</v>
      </c>
      <c r="P502" t="s">
        <v>909</v>
      </c>
      <c r="Q502" t="s">
        <v>2</v>
      </c>
      <c r="R502" t="s">
        <v>910</v>
      </c>
      <c r="S502" t="s">
        <v>103</v>
      </c>
      <c r="T502" t="s">
        <v>732</v>
      </c>
      <c r="U502" t="s">
        <v>2844</v>
      </c>
      <c r="V502">
        <v>10000000</v>
      </c>
      <c r="W502">
        <v>0</v>
      </c>
      <c r="X502">
        <v>0</v>
      </c>
      <c r="Y502">
        <v>0</v>
      </c>
      <c r="Z502">
        <v>0</v>
      </c>
      <c r="AA502">
        <v>0</v>
      </c>
      <c r="AB502">
        <v>10000000</v>
      </c>
      <c r="AC502" t="s">
        <v>353</v>
      </c>
      <c r="AD502" t="s">
        <v>354</v>
      </c>
      <c r="AE502" t="s">
        <v>2845</v>
      </c>
      <c r="AF502" t="s">
        <v>2846</v>
      </c>
      <c r="AG502" t="s">
        <v>5536</v>
      </c>
      <c r="AH502" t="s">
        <v>847</v>
      </c>
      <c r="AI502" t="s">
        <v>754</v>
      </c>
      <c r="AJ502" t="s">
        <v>1</v>
      </c>
      <c r="AK502" t="s">
        <v>848</v>
      </c>
      <c r="AL502" t="s">
        <v>846</v>
      </c>
    </row>
    <row r="503" spans="1:38" x14ac:dyDescent="0.3">
      <c r="A503" t="s">
        <v>728</v>
      </c>
      <c r="B503" t="s">
        <v>1457</v>
      </c>
      <c r="C503" t="s">
        <v>729</v>
      </c>
      <c r="D503" t="s">
        <v>1458</v>
      </c>
      <c r="E503" t="s">
        <v>841</v>
      </c>
      <c r="F503" t="s">
        <v>733</v>
      </c>
      <c r="G503" t="s">
        <v>750</v>
      </c>
      <c r="H503" t="s">
        <v>1013</v>
      </c>
      <c r="I503" t="s">
        <v>13</v>
      </c>
      <c r="J503" t="s">
        <v>751</v>
      </c>
      <c r="K503" t="s">
        <v>758</v>
      </c>
      <c r="L503" t="s">
        <v>759</v>
      </c>
      <c r="M503" t="s">
        <v>859</v>
      </c>
      <c r="N503" t="s">
        <v>860</v>
      </c>
      <c r="O503" t="s">
        <v>240</v>
      </c>
      <c r="P503" t="s">
        <v>909</v>
      </c>
      <c r="Q503" t="s">
        <v>2</v>
      </c>
      <c r="R503" t="s">
        <v>910</v>
      </c>
      <c r="S503" t="s">
        <v>118</v>
      </c>
      <c r="T503" t="s">
        <v>897</v>
      </c>
      <c r="U503" t="s">
        <v>2847</v>
      </c>
      <c r="V503">
        <v>1000000</v>
      </c>
      <c r="W503">
        <v>0</v>
      </c>
      <c r="X503">
        <v>0</v>
      </c>
      <c r="Y503">
        <v>0</v>
      </c>
      <c r="Z503">
        <v>0</v>
      </c>
      <c r="AA503">
        <v>0</v>
      </c>
      <c r="AB503">
        <v>1000000</v>
      </c>
      <c r="AC503" t="s">
        <v>353</v>
      </c>
      <c r="AD503" t="s">
        <v>355</v>
      </c>
      <c r="AE503" t="s">
        <v>2848</v>
      </c>
      <c r="AF503" t="s">
        <v>2849</v>
      </c>
      <c r="AG503" t="s">
        <v>5537</v>
      </c>
      <c r="AH503" t="s">
        <v>847</v>
      </c>
      <c r="AI503" t="s">
        <v>754</v>
      </c>
      <c r="AJ503" t="s">
        <v>898</v>
      </c>
      <c r="AK503" t="s">
        <v>848</v>
      </c>
      <c r="AL503" t="s">
        <v>846</v>
      </c>
    </row>
    <row r="504" spans="1:38" x14ac:dyDescent="0.3">
      <c r="A504" t="s">
        <v>728</v>
      </c>
      <c r="B504" t="s">
        <v>1457</v>
      </c>
      <c r="C504" t="s">
        <v>729</v>
      </c>
      <c r="D504" t="s">
        <v>1458</v>
      </c>
      <c r="E504" t="s">
        <v>841</v>
      </c>
      <c r="F504" t="s">
        <v>733</v>
      </c>
      <c r="G504" t="s">
        <v>750</v>
      </c>
      <c r="H504" t="s">
        <v>1013</v>
      </c>
      <c r="I504" t="s">
        <v>13</v>
      </c>
      <c r="J504" t="s">
        <v>751</v>
      </c>
      <c r="K504" t="s">
        <v>758</v>
      </c>
      <c r="L504" t="s">
        <v>759</v>
      </c>
      <c r="M504" t="s">
        <v>859</v>
      </c>
      <c r="N504" t="s">
        <v>860</v>
      </c>
      <c r="O504" t="s">
        <v>240</v>
      </c>
      <c r="P504" t="s">
        <v>909</v>
      </c>
      <c r="Q504" t="s">
        <v>2</v>
      </c>
      <c r="R504" t="s">
        <v>910</v>
      </c>
      <c r="S504" t="s">
        <v>118</v>
      </c>
      <c r="T504" t="s">
        <v>897</v>
      </c>
      <c r="U504" t="s">
        <v>2850</v>
      </c>
      <c r="V504">
        <v>800000</v>
      </c>
      <c r="W504">
        <v>0</v>
      </c>
      <c r="X504">
        <v>0</v>
      </c>
      <c r="Y504">
        <v>0</v>
      </c>
      <c r="Z504">
        <v>0</v>
      </c>
      <c r="AA504">
        <v>0</v>
      </c>
      <c r="AB504">
        <v>800000</v>
      </c>
      <c r="AC504" t="s">
        <v>353</v>
      </c>
      <c r="AD504" t="s">
        <v>355</v>
      </c>
      <c r="AE504" t="s">
        <v>2851</v>
      </c>
      <c r="AF504" t="s">
        <v>2852</v>
      </c>
      <c r="AG504" t="s">
        <v>5538</v>
      </c>
      <c r="AH504" t="s">
        <v>847</v>
      </c>
      <c r="AI504" t="s">
        <v>754</v>
      </c>
      <c r="AJ504" t="s">
        <v>898</v>
      </c>
      <c r="AK504" t="s">
        <v>848</v>
      </c>
      <c r="AL504" t="s">
        <v>846</v>
      </c>
    </row>
    <row r="505" spans="1:38" x14ac:dyDescent="0.3">
      <c r="A505" t="s">
        <v>728</v>
      </c>
      <c r="B505" t="s">
        <v>1457</v>
      </c>
      <c r="C505" t="s">
        <v>729</v>
      </c>
      <c r="D505" t="s">
        <v>1458</v>
      </c>
      <c r="E505" t="s">
        <v>841</v>
      </c>
      <c r="F505" t="s">
        <v>733</v>
      </c>
      <c r="G505" t="s">
        <v>750</v>
      </c>
      <c r="H505" t="s">
        <v>1013</v>
      </c>
      <c r="I505" t="s">
        <v>13</v>
      </c>
      <c r="J505" t="s">
        <v>751</v>
      </c>
      <c r="K505" t="s">
        <v>758</v>
      </c>
      <c r="L505" t="s">
        <v>759</v>
      </c>
      <c r="M505" t="s">
        <v>859</v>
      </c>
      <c r="N505" t="s">
        <v>860</v>
      </c>
      <c r="O505" t="s">
        <v>240</v>
      </c>
      <c r="P505" t="s">
        <v>909</v>
      </c>
      <c r="Q505" t="s">
        <v>2</v>
      </c>
      <c r="R505" t="s">
        <v>910</v>
      </c>
      <c r="S505" t="s">
        <v>118</v>
      </c>
      <c r="T505" t="s">
        <v>897</v>
      </c>
      <c r="U505" t="s">
        <v>2853</v>
      </c>
      <c r="V505">
        <v>6000000</v>
      </c>
      <c r="W505">
        <v>0</v>
      </c>
      <c r="X505">
        <v>0</v>
      </c>
      <c r="Y505">
        <v>0</v>
      </c>
      <c r="Z505">
        <v>0</v>
      </c>
      <c r="AA505">
        <v>0</v>
      </c>
      <c r="AB505">
        <v>6000000</v>
      </c>
      <c r="AC505" t="s">
        <v>353</v>
      </c>
      <c r="AD505" t="s">
        <v>355</v>
      </c>
      <c r="AE505" t="s">
        <v>2854</v>
      </c>
      <c r="AF505" t="s">
        <v>2855</v>
      </c>
      <c r="AG505" t="s">
        <v>5539</v>
      </c>
      <c r="AH505" t="s">
        <v>847</v>
      </c>
      <c r="AI505" t="s">
        <v>754</v>
      </c>
      <c r="AJ505" t="s">
        <v>898</v>
      </c>
      <c r="AK505" t="s">
        <v>848</v>
      </c>
      <c r="AL505" t="s">
        <v>846</v>
      </c>
    </row>
    <row r="506" spans="1:38" x14ac:dyDescent="0.3">
      <c r="A506" t="s">
        <v>728</v>
      </c>
      <c r="B506" t="s">
        <v>1457</v>
      </c>
      <c r="C506" t="s">
        <v>729</v>
      </c>
      <c r="D506" t="s">
        <v>1458</v>
      </c>
      <c r="E506" t="s">
        <v>841</v>
      </c>
      <c r="F506" t="s">
        <v>733</v>
      </c>
      <c r="G506" t="s">
        <v>750</v>
      </c>
      <c r="H506" t="s">
        <v>1013</v>
      </c>
      <c r="I506" t="s">
        <v>13</v>
      </c>
      <c r="J506" t="s">
        <v>751</v>
      </c>
      <c r="K506" t="s">
        <v>758</v>
      </c>
      <c r="L506" t="s">
        <v>759</v>
      </c>
      <c r="M506" t="s">
        <v>859</v>
      </c>
      <c r="N506" t="s">
        <v>860</v>
      </c>
      <c r="O506" t="s">
        <v>240</v>
      </c>
      <c r="P506" t="s">
        <v>909</v>
      </c>
      <c r="Q506" t="s">
        <v>2</v>
      </c>
      <c r="R506" t="s">
        <v>910</v>
      </c>
      <c r="S506" t="s">
        <v>118</v>
      </c>
      <c r="T506" t="s">
        <v>897</v>
      </c>
      <c r="U506" t="s">
        <v>2856</v>
      </c>
      <c r="V506">
        <v>360000</v>
      </c>
      <c r="W506">
        <v>0</v>
      </c>
      <c r="X506">
        <v>0</v>
      </c>
      <c r="Y506">
        <v>0</v>
      </c>
      <c r="Z506">
        <v>0</v>
      </c>
      <c r="AA506">
        <v>0</v>
      </c>
      <c r="AB506">
        <v>360000</v>
      </c>
      <c r="AC506" t="s">
        <v>353</v>
      </c>
      <c r="AD506" t="s">
        <v>355</v>
      </c>
      <c r="AE506" t="s">
        <v>2857</v>
      </c>
      <c r="AF506" t="s">
        <v>2858</v>
      </c>
      <c r="AG506" t="s">
        <v>5540</v>
      </c>
      <c r="AH506" t="s">
        <v>847</v>
      </c>
      <c r="AI506" t="s">
        <v>754</v>
      </c>
      <c r="AJ506" t="s">
        <v>898</v>
      </c>
      <c r="AK506" t="s">
        <v>848</v>
      </c>
      <c r="AL506" t="s">
        <v>846</v>
      </c>
    </row>
    <row r="507" spans="1:38" x14ac:dyDescent="0.3">
      <c r="A507" t="s">
        <v>728</v>
      </c>
      <c r="B507" t="s">
        <v>1457</v>
      </c>
      <c r="C507" t="s">
        <v>729</v>
      </c>
      <c r="D507" t="s">
        <v>1458</v>
      </c>
      <c r="E507" t="s">
        <v>841</v>
      </c>
      <c r="F507" t="s">
        <v>733</v>
      </c>
      <c r="G507" t="s">
        <v>750</v>
      </c>
      <c r="H507" t="s">
        <v>1013</v>
      </c>
      <c r="I507" t="s">
        <v>13</v>
      </c>
      <c r="J507" t="s">
        <v>751</v>
      </c>
      <c r="K507" t="s">
        <v>758</v>
      </c>
      <c r="L507" t="s">
        <v>759</v>
      </c>
      <c r="M507" t="s">
        <v>859</v>
      </c>
      <c r="N507" t="s">
        <v>860</v>
      </c>
      <c r="O507" t="s">
        <v>240</v>
      </c>
      <c r="P507" t="s">
        <v>909</v>
      </c>
      <c r="Q507" t="s">
        <v>2</v>
      </c>
      <c r="R507" t="s">
        <v>910</v>
      </c>
      <c r="S507" t="s">
        <v>118</v>
      </c>
      <c r="T507" t="s">
        <v>897</v>
      </c>
      <c r="U507" t="s">
        <v>2859</v>
      </c>
      <c r="V507">
        <v>600000</v>
      </c>
      <c r="W507">
        <v>0</v>
      </c>
      <c r="X507">
        <v>0</v>
      </c>
      <c r="Y507">
        <v>0</v>
      </c>
      <c r="Z507">
        <v>0</v>
      </c>
      <c r="AA507">
        <v>0</v>
      </c>
      <c r="AB507">
        <v>600000</v>
      </c>
      <c r="AC507" t="s">
        <v>353</v>
      </c>
      <c r="AD507" t="s">
        <v>355</v>
      </c>
      <c r="AE507" t="s">
        <v>2860</v>
      </c>
      <c r="AF507" t="s">
        <v>2861</v>
      </c>
      <c r="AG507" t="s">
        <v>5541</v>
      </c>
      <c r="AH507" t="s">
        <v>847</v>
      </c>
      <c r="AI507" t="s">
        <v>754</v>
      </c>
      <c r="AJ507" t="s">
        <v>898</v>
      </c>
      <c r="AK507" t="s">
        <v>848</v>
      </c>
      <c r="AL507" t="s">
        <v>846</v>
      </c>
    </row>
    <row r="508" spans="1:38" x14ac:dyDescent="0.3">
      <c r="A508" t="s">
        <v>728</v>
      </c>
      <c r="B508" t="s">
        <v>1457</v>
      </c>
      <c r="C508" t="s">
        <v>729</v>
      </c>
      <c r="D508" t="s">
        <v>1458</v>
      </c>
      <c r="E508" t="s">
        <v>841</v>
      </c>
      <c r="F508" t="s">
        <v>733</v>
      </c>
      <c r="G508" t="s">
        <v>750</v>
      </c>
      <c r="H508" t="s">
        <v>1013</v>
      </c>
      <c r="I508" t="s">
        <v>13</v>
      </c>
      <c r="J508" t="s">
        <v>751</v>
      </c>
      <c r="K508" t="s">
        <v>758</v>
      </c>
      <c r="L508" t="s">
        <v>759</v>
      </c>
      <c r="M508" t="s">
        <v>859</v>
      </c>
      <c r="N508" t="s">
        <v>860</v>
      </c>
      <c r="O508" t="s">
        <v>240</v>
      </c>
      <c r="P508" t="s">
        <v>909</v>
      </c>
      <c r="Q508" t="s">
        <v>2</v>
      </c>
      <c r="R508" t="s">
        <v>910</v>
      </c>
      <c r="S508" t="s">
        <v>118</v>
      </c>
      <c r="T508" t="s">
        <v>897</v>
      </c>
      <c r="U508" t="s">
        <v>2862</v>
      </c>
      <c r="V508">
        <v>600000</v>
      </c>
      <c r="W508">
        <v>0</v>
      </c>
      <c r="X508">
        <v>0</v>
      </c>
      <c r="Y508">
        <v>0</v>
      </c>
      <c r="Z508">
        <v>0</v>
      </c>
      <c r="AA508">
        <v>0</v>
      </c>
      <c r="AB508">
        <v>600000</v>
      </c>
      <c r="AC508" t="s">
        <v>353</v>
      </c>
      <c r="AD508" t="s">
        <v>355</v>
      </c>
      <c r="AE508" t="s">
        <v>2863</v>
      </c>
      <c r="AF508" t="s">
        <v>2864</v>
      </c>
      <c r="AG508" t="s">
        <v>5542</v>
      </c>
      <c r="AH508" t="s">
        <v>847</v>
      </c>
      <c r="AI508" t="s">
        <v>754</v>
      </c>
      <c r="AJ508" t="s">
        <v>898</v>
      </c>
      <c r="AK508" t="s">
        <v>848</v>
      </c>
      <c r="AL508" t="s">
        <v>846</v>
      </c>
    </row>
    <row r="509" spans="1:38" x14ac:dyDescent="0.3">
      <c r="A509" t="s">
        <v>728</v>
      </c>
      <c r="B509" t="s">
        <v>1457</v>
      </c>
      <c r="C509" t="s">
        <v>729</v>
      </c>
      <c r="D509" t="s">
        <v>1458</v>
      </c>
      <c r="E509" t="s">
        <v>841</v>
      </c>
      <c r="F509" t="s">
        <v>733</v>
      </c>
      <c r="G509" t="s">
        <v>750</v>
      </c>
      <c r="H509" t="s">
        <v>1013</v>
      </c>
      <c r="I509" t="s">
        <v>13</v>
      </c>
      <c r="J509" t="s">
        <v>751</v>
      </c>
      <c r="K509" t="s">
        <v>758</v>
      </c>
      <c r="L509" t="s">
        <v>759</v>
      </c>
      <c r="M509" t="s">
        <v>859</v>
      </c>
      <c r="N509" t="s">
        <v>860</v>
      </c>
      <c r="O509" t="s">
        <v>240</v>
      </c>
      <c r="P509" t="s">
        <v>909</v>
      </c>
      <c r="Q509" t="s">
        <v>2</v>
      </c>
      <c r="R509" t="s">
        <v>910</v>
      </c>
      <c r="S509" t="s">
        <v>118</v>
      </c>
      <c r="T509" t="s">
        <v>897</v>
      </c>
      <c r="U509" t="s">
        <v>2865</v>
      </c>
      <c r="V509">
        <v>360000</v>
      </c>
      <c r="W509">
        <v>0</v>
      </c>
      <c r="X509">
        <v>0</v>
      </c>
      <c r="Y509">
        <v>0</v>
      </c>
      <c r="Z509">
        <v>0</v>
      </c>
      <c r="AA509">
        <v>0</v>
      </c>
      <c r="AB509">
        <v>360000</v>
      </c>
      <c r="AC509" t="s">
        <v>353</v>
      </c>
      <c r="AD509" t="s">
        <v>355</v>
      </c>
      <c r="AE509" t="s">
        <v>2866</v>
      </c>
      <c r="AF509" t="s">
        <v>2867</v>
      </c>
      <c r="AG509" t="s">
        <v>5543</v>
      </c>
      <c r="AH509" t="s">
        <v>847</v>
      </c>
      <c r="AI509" t="s">
        <v>754</v>
      </c>
      <c r="AJ509" t="s">
        <v>898</v>
      </c>
      <c r="AK509" t="s">
        <v>848</v>
      </c>
      <c r="AL509" t="s">
        <v>846</v>
      </c>
    </row>
    <row r="510" spans="1:38" x14ac:dyDescent="0.3">
      <c r="A510" t="s">
        <v>728</v>
      </c>
      <c r="B510" t="s">
        <v>1457</v>
      </c>
      <c r="C510" t="s">
        <v>729</v>
      </c>
      <c r="D510" t="s">
        <v>1458</v>
      </c>
      <c r="E510" t="s">
        <v>841</v>
      </c>
      <c r="F510" t="s">
        <v>733</v>
      </c>
      <c r="G510" t="s">
        <v>750</v>
      </c>
      <c r="H510" t="s">
        <v>1013</v>
      </c>
      <c r="I510" t="s">
        <v>13</v>
      </c>
      <c r="J510" t="s">
        <v>751</v>
      </c>
      <c r="K510" t="s">
        <v>758</v>
      </c>
      <c r="L510" t="s">
        <v>759</v>
      </c>
      <c r="M510" t="s">
        <v>859</v>
      </c>
      <c r="N510" t="s">
        <v>860</v>
      </c>
      <c r="O510" t="s">
        <v>240</v>
      </c>
      <c r="P510" t="s">
        <v>909</v>
      </c>
      <c r="Q510" t="s">
        <v>2</v>
      </c>
      <c r="R510" t="s">
        <v>910</v>
      </c>
      <c r="S510" t="s">
        <v>118</v>
      </c>
      <c r="T510" t="s">
        <v>897</v>
      </c>
      <c r="U510" t="s">
        <v>2868</v>
      </c>
      <c r="V510">
        <v>1000000</v>
      </c>
      <c r="W510">
        <v>0</v>
      </c>
      <c r="X510">
        <v>0</v>
      </c>
      <c r="Y510">
        <v>0</v>
      </c>
      <c r="Z510">
        <v>0</v>
      </c>
      <c r="AA510">
        <v>0</v>
      </c>
      <c r="AB510">
        <v>1000000</v>
      </c>
      <c r="AC510" t="s">
        <v>353</v>
      </c>
      <c r="AD510" t="s">
        <v>355</v>
      </c>
      <c r="AE510" t="s">
        <v>2869</v>
      </c>
      <c r="AF510" t="s">
        <v>2870</v>
      </c>
      <c r="AG510" t="s">
        <v>5544</v>
      </c>
      <c r="AH510" t="s">
        <v>847</v>
      </c>
      <c r="AI510" t="s">
        <v>754</v>
      </c>
      <c r="AJ510" t="s">
        <v>898</v>
      </c>
      <c r="AK510" t="s">
        <v>848</v>
      </c>
      <c r="AL510" t="s">
        <v>846</v>
      </c>
    </row>
    <row r="511" spans="1:38" x14ac:dyDescent="0.3">
      <c r="A511" t="s">
        <v>728</v>
      </c>
      <c r="B511" t="s">
        <v>1457</v>
      </c>
      <c r="C511" t="s">
        <v>729</v>
      </c>
      <c r="D511" t="s">
        <v>1458</v>
      </c>
      <c r="E511" t="s">
        <v>841</v>
      </c>
      <c r="F511" t="s">
        <v>733</v>
      </c>
      <c r="G511" t="s">
        <v>750</v>
      </c>
      <c r="H511" t="s">
        <v>1013</v>
      </c>
      <c r="I511" t="s">
        <v>13</v>
      </c>
      <c r="J511" t="s">
        <v>751</v>
      </c>
      <c r="K511" t="s">
        <v>758</v>
      </c>
      <c r="L511" t="s">
        <v>759</v>
      </c>
      <c r="M511" t="s">
        <v>859</v>
      </c>
      <c r="N511" t="s">
        <v>860</v>
      </c>
      <c r="O511" t="s">
        <v>240</v>
      </c>
      <c r="P511" t="s">
        <v>909</v>
      </c>
      <c r="Q511" t="s">
        <v>2</v>
      </c>
      <c r="R511" t="s">
        <v>910</v>
      </c>
      <c r="S511" t="s">
        <v>118</v>
      </c>
      <c r="T511" t="s">
        <v>897</v>
      </c>
      <c r="U511" t="s">
        <v>2871</v>
      </c>
      <c r="V511">
        <v>7500000</v>
      </c>
      <c r="W511">
        <v>0</v>
      </c>
      <c r="X511">
        <v>0</v>
      </c>
      <c r="Y511">
        <v>0</v>
      </c>
      <c r="Z511">
        <v>0</v>
      </c>
      <c r="AA511">
        <v>0</v>
      </c>
      <c r="AB511">
        <v>7500000</v>
      </c>
      <c r="AC511" t="s">
        <v>353</v>
      </c>
      <c r="AD511" t="s">
        <v>355</v>
      </c>
      <c r="AE511" t="s">
        <v>2872</v>
      </c>
      <c r="AF511" t="s">
        <v>2873</v>
      </c>
      <c r="AG511" t="s">
        <v>5545</v>
      </c>
      <c r="AH511" t="s">
        <v>847</v>
      </c>
      <c r="AI511" t="s">
        <v>754</v>
      </c>
      <c r="AJ511" t="s">
        <v>898</v>
      </c>
      <c r="AK511" t="s">
        <v>848</v>
      </c>
      <c r="AL511" t="s">
        <v>846</v>
      </c>
    </row>
    <row r="512" spans="1:38" x14ac:dyDescent="0.3">
      <c r="A512" t="s">
        <v>728</v>
      </c>
      <c r="B512" t="s">
        <v>1457</v>
      </c>
      <c r="C512" t="s">
        <v>729</v>
      </c>
      <c r="D512" t="s">
        <v>1458</v>
      </c>
      <c r="E512" t="s">
        <v>841</v>
      </c>
      <c r="F512" t="s">
        <v>733</v>
      </c>
      <c r="G512" t="s">
        <v>750</v>
      </c>
      <c r="H512" t="s">
        <v>1013</v>
      </c>
      <c r="I512" t="s">
        <v>13</v>
      </c>
      <c r="J512" t="s">
        <v>751</v>
      </c>
      <c r="K512" t="s">
        <v>758</v>
      </c>
      <c r="L512" t="s">
        <v>759</v>
      </c>
      <c r="M512" t="s">
        <v>859</v>
      </c>
      <c r="N512" t="s">
        <v>860</v>
      </c>
      <c r="O512" t="s">
        <v>240</v>
      </c>
      <c r="P512" t="s">
        <v>909</v>
      </c>
      <c r="Q512" t="s">
        <v>2</v>
      </c>
      <c r="R512" t="s">
        <v>910</v>
      </c>
      <c r="S512" t="s">
        <v>118</v>
      </c>
      <c r="T512" t="s">
        <v>897</v>
      </c>
      <c r="U512" t="s">
        <v>2874</v>
      </c>
      <c r="V512">
        <v>800000</v>
      </c>
      <c r="W512">
        <v>0</v>
      </c>
      <c r="X512">
        <v>0</v>
      </c>
      <c r="Y512">
        <v>0</v>
      </c>
      <c r="Z512">
        <v>0</v>
      </c>
      <c r="AA512">
        <v>0</v>
      </c>
      <c r="AB512">
        <v>800000</v>
      </c>
      <c r="AC512" t="s">
        <v>353</v>
      </c>
      <c r="AD512" t="s">
        <v>355</v>
      </c>
      <c r="AE512" t="s">
        <v>2875</v>
      </c>
      <c r="AF512" t="s">
        <v>2876</v>
      </c>
      <c r="AG512" t="s">
        <v>5546</v>
      </c>
      <c r="AH512" t="s">
        <v>847</v>
      </c>
      <c r="AI512" t="s">
        <v>754</v>
      </c>
      <c r="AJ512" t="s">
        <v>898</v>
      </c>
      <c r="AK512" t="s">
        <v>848</v>
      </c>
      <c r="AL512" t="s">
        <v>846</v>
      </c>
    </row>
    <row r="513" spans="1:38" x14ac:dyDescent="0.3">
      <c r="A513" t="s">
        <v>728</v>
      </c>
      <c r="B513" t="s">
        <v>1457</v>
      </c>
      <c r="C513" t="s">
        <v>729</v>
      </c>
      <c r="D513" t="s">
        <v>1458</v>
      </c>
      <c r="E513" t="s">
        <v>841</v>
      </c>
      <c r="F513" t="s">
        <v>733</v>
      </c>
      <c r="G513" t="s">
        <v>750</v>
      </c>
      <c r="H513" t="s">
        <v>1013</v>
      </c>
      <c r="I513" t="s">
        <v>13</v>
      </c>
      <c r="J513" t="s">
        <v>751</v>
      </c>
      <c r="K513" t="s">
        <v>758</v>
      </c>
      <c r="L513" t="s">
        <v>759</v>
      </c>
      <c r="M513" t="s">
        <v>859</v>
      </c>
      <c r="N513" t="s">
        <v>860</v>
      </c>
      <c r="O513" t="s">
        <v>240</v>
      </c>
      <c r="P513" t="s">
        <v>909</v>
      </c>
      <c r="Q513" t="s">
        <v>2</v>
      </c>
      <c r="R513" t="s">
        <v>910</v>
      </c>
      <c r="S513" t="s">
        <v>118</v>
      </c>
      <c r="T513" t="s">
        <v>897</v>
      </c>
      <c r="U513" t="s">
        <v>2877</v>
      </c>
      <c r="V513">
        <v>6000000</v>
      </c>
      <c r="W513">
        <v>0</v>
      </c>
      <c r="X513">
        <v>0</v>
      </c>
      <c r="Y513">
        <v>0</v>
      </c>
      <c r="Z513">
        <v>0</v>
      </c>
      <c r="AA513">
        <v>0</v>
      </c>
      <c r="AB513">
        <v>6000000</v>
      </c>
      <c r="AC513" t="s">
        <v>353</v>
      </c>
      <c r="AD513" t="s">
        <v>355</v>
      </c>
      <c r="AE513" t="s">
        <v>2878</v>
      </c>
      <c r="AF513" t="s">
        <v>1148</v>
      </c>
      <c r="AG513" t="s">
        <v>5547</v>
      </c>
      <c r="AH513" t="s">
        <v>847</v>
      </c>
      <c r="AI513" t="s">
        <v>754</v>
      </c>
      <c r="AJ513" t="s">
        <v>898</v>
      </c>
      <c r="AK513" t="s">
        <v>848</v>
      </c>
      <c r="AL513" t="s">
        <v>846</v>
      </c>
    </row>
    <row r="514" spans="1:38" x14ac:dyDescent="0.3">
      <c r="A514" t="s">
        <v>728</v>
      </c>
      <c r="B514" t="s">
        <v>1457</v>
      </c>
      <c r="C514" t="s">
        <v>729</v>
      </c>
      <c r="D514" t="s">
        <v>1458</v>
      </c>
      <c r="E514" t="s">
        <v>841</v>
      </c>
      <c r="F514" t="s">
        <v>733</v>
      </c>
      <c r="G514" t="s">
        <v>750</v>
      </c>
      <c r="H514" t="s">
        <v>1013</v>
      </c>
      <c r="I514" t="s">
        <v>13</v>
      </c>
      <c r="J514" t="s">
        <v>751</v>
      </c>
      <c r="K514" t="s">
        <v>758</v>
      </c>
      <c r="L514" t="s">
        <v>759</v>
      </c>
      <c r="M514" t="s">
        <v>859</v>
      </c>
      <c r="N514" t="s">
        <v>860</v>
      </c>
      <c r="O514" t="s">
        <v>240</v>
      </c>
      <c r="P514" t="s">
        <v>909</v>
      </c>
      <c r="Q514" t="s">
        <v>2</v>
      </c>
      <c r="R514" t="s">
        <v>910</v>
      </c>
      <c r="S514" t="s">
        <v>118</v>
      </c>
      <c r="T514" t="s">
        <v>897</v>
      </c>
      <c r="U514" t="s">
        <v>2879</v>
      </c>
      <c r="V514">
        <v>1500000</v>
      </c>
      <c r="W514">
        <v>0</v>
      </c>
      <c r="X514">
        <v>0</v>
      </c>
      <c r="Y514">
        <v>0</v>
      </c>
      <c r="Z514">
        <v>0</v>
      </c>
      <c r="AA514">
        <v>0</v>
      </c>
      <c r="AB514">
        <v>1500000</v>
      </c>
      <c r="AC514" t="s">
        <v>353</v>
      </c>
      <c r="AD514" t="s">
        <v>355</v>
      </c>
      <c r="AE514" t="s">
        <v>2880</v>
      </c>
      <c r="AF514" t="s">
        <v>1086</v>
      </c>
      <c r="AG514" t="s">
        <v>5548</v>
      </c>
      <c r="AH514" t="s">
        <v>847</v>
      </c>
      <c r="AI514" t="s">
        <v>754</v>
      </c>
      <c r="AJ514" t="s">
        <v>898</v>
      </c>
      <c r="AK514" t="s">
        <v>848</v>
      </c>
      <c r="AL514" t="s">
        <v>846</v>
      </c>
    </row>
    <row r="515" spans="1:38" x14ac:dyDescent="0.3">
      <c r="A515" t="s">
        <v>728</v>
      </c>
      <c r="B515" t="s">
        <v>1457</v>
      </c>
      <c r="C515" t="s">
        <v>729</v>
      </c>
      <c r="D515" t="s">
        <v>1458</v>
      </c>
      <c r="E515" t="s">
        <v>841</v>
      </c>
      <c r="F515" t="s">
        <v>733</v>
      </c>
      <c r="G515" t="s">
        <v>750</v>
      </c>
      <c r="H515" t="s">
        <v>1013</v>
      </c>
      <c r="I515" t="s">
        <v>13</v>
      </c>
      <c r="J515" t="s">
        <v>751</v>
      </c>
      <c r="K515" t="s">
        <v>758</v>
      </c>
      <c r="L515" t="s">
        <v>759</v>
      </c>
      <c r="M515" t="s">
        <v>859</v>
      </c>
      <c r="N515" t="s">
        <v>860</v>
      </c>
      <c r="O515" t="s">
        <v>240</v>
      </c>
      <c r="P515" t="s">
        <v>909</v>
      </c>
      <c r="Q515" t="s">
        <v>2</v>
      </c>
      <c r="R515" t="s">
        <v>910</v>
      </c>
      <c r="S515" t="s">
        <v>118</v>
      </c>
      <c r="T515" t="s">
        <v>897</v>
      </c>
      <c r="U515" t="s">
        <v>2881</v>
      </c>
      <c r="V515">
        <v>1200000</v>
      </c>
      <c r="W515">
        <v>0</v>
      </c>
      <c r="X515">
        <v>0</v>
      </c>
      <c r="Y515">
        <v>0</v>
      </c>
      <c r="Z515">
        <v>0</v>
      </c>
      <c r="AA515">
        <v>0</v>
      </c>
      <c r="AB515">
        <v>1200000</v>
      </c>
      <c r="AC515" t="s">
        <v>353</v>
      </c>
      <c r="AD515" t="s">
        <v>355</v>
      </c>
      <c r="AE515" t="s">
        <v>2882</v>
      </c>
      <c r="AF515" t="s">
        <v>1085</v>
      </c>
      <c r="AG515" t="s">
        <v>5549</v>
      </c>
      <c r="AH515" t="s">
        <v>847</v>
      </c>
      <c r="AI515" t="s">
        <v>754</v>
      </c>
      <c r="AJ515" t="s">
        <v>898</v>
      </c>
      <c r="AK515" t="s">
        <v>848</v>
      </c>
      <c r="AL515" t="s">
        <v>846</v>
      </c>
    </row>
    <row r="516" spans="1:38" x14ac:dyDescent="0.3">
      <c r="A516" t="s">
        <v>728</v>
      </c>
      <c r="B516" t="s">
        <v>1457</v>
      </c>
      <c r="C516" t="s">
        <v>729</v>
      </c>
      <c r="D516" t="s">
        <v>1458</v>
      </c>
      <c r="E516" t="s">
        <v>841</v>
      </c>
      <c r="F516" t="s">
        <v>733</v>
      </c>
      <c r="G516" t="s">
        <v>750</v>
      </c>
      <c r="H516" t="s">
        <v>1013</v>
      </c>
      <c r="I516" t="s">
        <v>13</v>
      </c>
      <c r="J516" t="s">
        <v>751</v>
      </c>
      <c r="K516" t="s">
        <v>758</v>
      </c>
      <c r="L516" t="s">
        <v>759</v>
      </c>
      <c r="M516" t="s">
        <v>859</v>
      </c>
      <c r="N516" t="s">
        <v>860</v>
      </c>
      <c r="O516" t="s">
        <v>240</v>
      </c>
      <c r="P516" t="s">
        <v>909</v>
      </c>
      <c r="Q516" t="s">
        <v>2</v>
      </c>
      <c r="R516" t="s">
        <v>910</v>
      </c>
      <c r="S516" t="s">
        <v>118</v>
      </c>
      <c r="T516" t="s">
        <v>897</v>
      </c>
      <c r="U516" t="s">
        <v>2883</v>
      </c>
      <c r="V516">
        <v>9000000</v>
      </c>
      <c r="W516">
        <v>0</v>
      </c>
      <c r="X516">
        <v>0</v>
      </c>
      <c r="Y516">
        <v>0</v>
      </c>
      <c r="Z516">
        <v>0</v>
      </c>
      <c r="AA516">
        <v>0</v>
      </c>
      <c r="AB516">
        <v>9000000</v>
      </c>
      <c r="AC516" t="s">
        <v>353</v>
      </c>
      <c r="AD516" t="s">
        <v>355</v>
      </c>
      <c r="AE516" t="s">
        <v>2884</v>
      </c>
      <c r="AF516" t="s">
        <v>2885</v>
      </c>
      <c r="AG516" t="s">
        <v>5550</v>
      </c>
      <c r="AH516" t="s">
        <v>847</v>
      </c>
      <c r="AI516" t="s">
        <v>754</v>
      </c>
      <c r="AJ516" t="s">
        <v>898</v>
      </c>
      <c r="AK516" t="s">
        <v>848</v>
      </c>
      <c r="AL516" t="s">
        <v>846</v>
      </c>
    </row>
    <row r="517" spans="1:38" x14ac:dyDescent="0.3">
      <c r="A517" t="s">
        <v>728</v>
      </c>
      <c r="B517" t="s">
        <v>1457</v>
      </c>
      <c r="C517" t="s">
        <v>729</v>
      </c>
      <c r="D517" t="s">
        <v>1458</v>
      </c>
      <c r="E517" t="s">
        <v>841</v>
      </c>
      <c r="F517" t="s">
        <v>733</v>
      </c>
      <c r="G517" t="s">
        <v>750</v>
      </c>
      <c r="H517" t="s">
        <v>1013</v>
      </c>
      <c r="I517" t="s">
        <v>13</v>
      </c>
      <c r="J517" t="s">
        <v>751</v>
      </c>
      <c r="K517" t="s">
        <v>758</v>
      </c>
      <c r="L517" t="s">
        <v>759</v>
      </c>
      <c r="M517" t="s">
        <v>859</v>
      </c>
      <c r="N517" t="s">
        <v>860</v>
      </c>
      <c r="O517" t="s">
        <v>240</v>
      </c>
      <c r="P517" t="s">
        <v>909</v>
      </c>
      <c r="Q517" t="s">
        <v>2</v>
      </c>
      <c r="R517" t="s">
        <v>910</v>
      </c>
      <c r="S517" t="s">
        <v>118</v>
      </c>
      <c r="T517" t="s">
        <v>897</v>
      </c>
      <c r="U517" t="s">
        <v>2886</v>
      </c>
      <c r="V517">
        <v>540000</v>
      </c>
      <c r="W517">
        <v>0</v>
      </c>
      <c r="X517">
        <v>0</v>
      </c>
      <c r="Y517">
        <v>0</v>
      </c>
      <c r="Z517">
        <v>0</v>
      </c>
      <c r="AA517">
        <v>0</v>
      </c>
      <c r="AB517">
        <v>540000</v>
      </c>
      <c r="AC517" t="s">
        <v>353</v>
      </c>
      <c r="AD517" t="s">
        <v>355</v>
      </c>
      <c r="AE517" t="s">
        <v>2887</v>
      </c>
      <c r="AF517" t="s">
        <v>1172</v>
      </c>
      <c r="AG517" t="s">
        <v>5551</v>
      </c>
      <c r="AH517" t="s">
        <v>847</v>
      </c>
      <c r="AI517" t="s">
        <v>754</v>
      </c>
      <c r="AJ517" t="s">
        <v>898</v>
      </c>
      <c r="AK517" t="s">
        <v>848</v>
      </c>
      <c r="AL517" t="s">
        <v>846</v>
      </c>
    </row>
    <row r="518" spans="1:38" x14ac:dyDescent="0.3">
      <c r="A518" t="s">
        <v>728</v>
      </c>
      <c r="B518" t="s">
        <v>1457</v>
      </c>
      <c r="C518" t="s">
        <v>729</v>
      </c>
      <c r="D518" t="s">
        <v>1458</v>
      </c>
      <c r="E518" t="s">
        <v>841</v>
      </c>
      <c r="F518" t="s">
        <v>733</v>
      </c>
      <c r="G518" t="s">
        <v>750</v>
      </c>
      <c r="H518" t="s">
        <v>1013</v>
      </c>
      <c r="I518" t="s">
        <v>13</v>
      </c>
      <c r="J518" t="s">
        <v>751</v>
      </c>
      <c r="K518" t="s">
        <v>758</v>
      </c>
      <c r="L518" t="s">
        <v>759</v>
      </c>
      <c r="M518" t="s">
        <v>859</v>
      </c>
      <c r="N518" t="s">
        <v>860</v>
      </c>
      <c r="O518" t="s">
        <v>240</v>
      </c>
      <c r="P518" t="s">
        <v>909</v>
      </c>
      <c r="Q518" t="s">
        <v>2</v>
      </c>
      <c r="R518" t="s">
        <v>910</v>
      </c>
      <c r="S518" t="s">
        <v>118</v>
      </c>
      <c r="T518" t="s">
        <v>897</v>
      </c>
      <c r="U518" t="s">
        <v>2888</v>
      </c>
      <c r="V518">
        <v>900000</v>
      </c>
      <c r="W518">
        <v>0</v>
      </c>
      <c r="X518">
        <v>0</v>
      </c>
      <c r="Y518">
        <v>0</v>
      </c>
      <c r="Z518">
        <v>0</v>
      </c>
      <c r="AA518">
        <v>0</v>
      </c>
      <c r="AB518">
        <v>900000</v>
      </c>
      <c r="AC518" t="s">
        <v>353</v>
      </c>
      <c r="AD518" t="s">
        <v>355</v>
      </c>
      <c r="AE518" t="s">
        <v>2889</v>
      </c>
      <c r="AF518" t="s">
        <v>1171</v>
      </c>
      <c r="AG518" t="s">
        <v>5552</v>
      </c>
      <c r="AH518" t="s">
        <v>847</v>
      </c>
      <c r="AI518" t="s">
        <v>754</v>
      </c>
      <c r="AJ518" t="s">
        <v>898</v>
      </c>
      <c r="AK518" t="s">
        <v>848</v>
      </c>
      <c r="AL518" t="s">
        <v>846</v>
      </c>
    </row>
    <row r="519" spans="1:38" x14ac:dyDescent="0.3">
      <c r="A519" t="s">
        <v>728</v>
      </c>
      <c r="B519" t="s">
        <v>1457</v>
      </c>
      <c r="C519" t="s">
        <v>729</v>
      </c>
      <c r="D519" t="s">
        <v>1458</v>
      </c>
      <c r="E519" t="s">
        <v>841</v>
      </c>
      <c r="F519" t="s">
        <v>733</v>
      </c>
      <c r="G519" t="s">
        <v>750</v>
      </c>
      <c r="H519" t="s">
        <v>1013</v>
      </c>
      <c r="I519" t="s">
        <v>13</v>
      </c>
      <c r="J519" t="s">
        <v>751</v>
      </c>
      <c r="K519" t="s">
        <v>758</v>
      </c>
      <c r="L519" t="s">
        <v>759</v>
      </c>
      <c r="M519" t="s">
        <v>859</v>
      </c>
      <c r="N519" t="s">
        <v>860</v>
      </c>
      <c r="O519" t="s">
        <v>240</v>
      </c>
      <c r="P519" t="s">
        <v>909</v>
      </c>
      <c r="Q519" t="s">
        <v>2</v>
      </c>
      <c r="R519" t="s">
        <v>910</v>
      </c>
      <c r="S519" t="s">
        <v>118</v>
      </c>
      <c r="T519" t="s">
        <v>897</v>
      </c>
      <c r="U519" t="s">
        <v>2890</v>
      </c>
      <c r="V519">
        <v>9000000</v>
      </c>
      <c r="W519">
        <v>0</v>
      </c>
      <c r="X519">
        <v>0</v>
      </c>
      <c r="Y519">
        <v>0</v>
      </c>
      <c r="Z519">
        <v>0</v>
      </c>
      <c r="AA519">
        <v>0</v>
      </c>
      <c r="AB519">
        <v>9000000</v>
      </c>
      <c r="AC519" t="s">
        <v>353</v>
      </c>
      <c r="AD519" t="s">
        <v>355</v>
      </c>
      <c r="AE519" t="s">
        <v>2891</v>
      </c>
      <c r="AF519" t="s">
        <v>1062</v>
      </c>
      <c r="AG519" t="s">
        <v>5553</v>
      </c>
      <c r="AH519" t="s">
        <v>847</v>
      </c>
      <c r="AI519" t="s">
        <v>754</v>
      </c>
      <c r="AJ519" t="s">
        <v>898</v>
      </c>
      <c r="AK519" t="s">
        <v>848</v>
      </c>
      <c r="AL519" t="s">
        <v>846</v>
      </c>
    </row>
    <row r="520" spans="1:38" x14ac:dyDescent="0.3">
      <c r="A520" t="s">
        <v>728</v>
      </c>
      <c r="B520" t="s">
        <v>1457</v>
      </c>
      <c r="C520" t="s">
        <v>729</v>
      </c>
      <c r="D520" t="s">
        <v>1458</v>
      </c>
      <c r="E520" t="s">
        <v>841</v>
      </c>
      <c r="F520" t="s">
        <v>733</v>
      </c>
      <c r="G520" t="s">
        <v>750</v>
      </c>
      <c r="H520" t="s">
        <v>1013</v>
      </c>
      <c r="I520" t="s">
        <v>13</v>
      </c>
      <c r="J520" t="s">
        <v>751</v>
      </c>
      <c r="K520" t="s">
        <v>758</v>
      </c>
      <c r="L520" t="s">
        <v>759</v>
      </c>
      <c r="M520" t="s">
        <v>859</v>
      </c>
      <c r="N520" t="s">
        <v>860</v>
      </c>
      <c r="O520" t="s">
        <v>240</v>
      </c>
      <c r="P520" t="s">
        <v>909</v>
      </c>
      <c r="Q520" t="s">
        <v>2</v>
      </c>
      <c r="R520" t="s">
        <v>910</v>
      </c>
      <c r="S520" t="s">
        <v>118</v>
      </c>
      <c r="T520" t="s">
        <v>897</v>
      </c>
      <c r="U520" t="s">
        <v>2892</v>
      </c>
      <c r="V520">
        <v>5000000</v>
      </c>
      <c r="W520">
        <v>0</v>
      </c>
      <c r="X520">
        <v>0</v>
      </c>
      <c r="Y520">
        <v>0</v>
      </c>
      <c r="Z520">
        <v>0</v>
      </c>
      <c r="AA520">
        <v>0</v>
      </c>
      <c r="AB520">
        <v>5000000</v>
      </c>
      <c r="AC520" t="s">
        <v>353</v>
      </c>
      <c r="AD520" t="s">
        <v>355</v>
      </c>
      <c r="AE520" t="s">
        <v>2893</v>
      </c>
      <c r="AF520" t="s">
        <v>1170</v>
      </c>
      <c r="AG520" t="s">
        <v>5554</v>
      </c>
      <c r="AH520" t="s">
        <v>847</v>
      </c>
      <c r="AI520" t="s">
        <v>754</v>
      </c>
      <c r="AJ520" t="s">
        <v>898</v>
      </c>
      <c r="AK520" t="s">
        <v>848</v>
      </c>
      <c r="AL520" t="s">
        <v>846</v>
      </c>
    </row>
    <row r="521" spans="1:38" x14ac:dyDescent="0.3">
      <c r="A521" t="s">
        <v>728</v>
      </c>
      <c r="B521" t="s">
        <v>1457</v>
      </c>
      <c r="C521" t="s">
        <v>729</v>
      </c>
      <c r="D521" t="s">
        <v>1458</v>
      </c>
      <c r="E521" t="s">
        <v>841</v>
      </c>
      <c r="F521" t="s">
        <v>733</v>
      </c>
      <c r="G521" t="s">
        <v>750</v>
      </c>
      <c r="H521" t="s">
        <v>1013</v>
      </c>
      <c r="I521" t="s">
        <v>13</v>
      </c>
      <c r="J521" t="s">
        <v>751</v>
      </c>
      <c r="K521" t="s">
        <v>758</v>
      </c>
      <c r="L521" t="s">
        <v>759</v>
      </c>
      <c r="M521" t="s">
        <v>859</v>
      </c>
      <c r="N521" t="s">
        <v>860</v>
      </c>
      <c r="O521" t="s">
        <v>240</v>
      </c>
      <c r="P521" t="s">
        <v>909</v>
      </c>
      <c r="Q521" t="s">
        <v>2</v>
      </c>
      <c r="R521" t="s">
        <v>910</v>
      </c>
      <c r="S521" t="s">
        <v>118</v>
      </c>
      <c r="T521" t="s">
        <v>897</v>
      </c>
      <c r="U521" t="s">
        <v>2894</v>
      </c>
      <c r="V521">
        <v>6000000</v>
      </c>
      <c r="W521">
        <v>0</v>
      </c>
      <c r="X521">
        <v>0</v>
      </c>
      <c r="Y521">
        <v>0</v>
      </c>
      <c r="Z521">
        <v>0</v>
      </c>
      <c r="AA521">
        <v>0</v>
      </c>
      <c r="AB521">
        <v>6000000</v>
      </c>
      <c r="AC521" t="s">
        <v>353</v>
      </c>
      <c r="AD521" t="s">
        <v>355</v>
      </c>
      <c r="AE521" t="s">
        <v>2895</v>
      </c>
      <c r="AF521" t="s">
        <v>2896</v>
      </c>
      <c r="AG521" t="s">
        <v>5555</v>
      </c>
      <c r="AH521" t="s">
        <v>847</v>
      </c>
      <c r="AI521" t="s">
        <v>754</v>
      </c>
      <c r="AJ521" t="s">
        <v>898</v>
      </c>
      <c r="AK521" t="s">
        <v>848</v>
      </c>
      <c r="AL521" t="s">
        <v>846</v>
      </c>
    </row>
    <row r="522" spans="1:38" x14ac:dyDescent="0.3">
      <c r="A522" t="s">
        <v>728</v>
      </c>
      <c r="B522" t="s">
        <v>1457</v>
      </c>
      <c r="C522" t="s">
        <v>729</v>
      </c>
      <c r="D522" t="s">
        <v>1458</v>
      </c>
      <c r="E522" t="s">
        <v>841</v>
      </c>
      <c r="F522" t="s">
        <v>733</v>
      </c>
      <c r="G522" t="s">
        <v>750</v>
      </c>
      <c r="H522" t="s">
        <v>1013</v>
      </c>
      <c r="I522" t="s">
        <v>13</v>
      </c>
      <c r="J522" t="s">
        <v>751</v>
      </c>
      <c r="K522" t="s">
        <v>758</v>
      </c>
      <c r="L522" t="s">
        <v>759</v>
      </c>
      <c r="M522" t="s">
        <v>859</v>
      </c>
      <c r="N522" t="s">
        <v>860</v>
      </c>
      <c r="O522" t="s">
        <v>240</v>
      </c>
      <c r="P522" t="s">
        <v>909</v>
      </c>
      <c r="Q522" t="s">
        <v>2</v>
      </c>
      <c r="R522" t="s">
        <v>910</v>
      </c>
      <c r="S522" t="s">
        <v>118</v>
      </c>
      <c r="T522" t="s">
        <v>897</v>
      </c>
      <c r="U522" t="s">
        <v>2897</v>
      </c>
      <c r="V522">
        <v>5400000</v>
      </c>
      <c r="W522">
        <v>0</v>
      </c>
      <c r="X522">
        <v>0</v>
      </c>
      <c r="Y522">
        <v>0</v>
      </c>
      <c r="Z522">
        <v>0</v>
      </c>
      <c r="AA522">
        <v>0</v>
      </c>
      <c r="AB522">
        <v>5400000</v>
      </c>
      <c r="AC522" t="s">
        <v>353</v>
      </c>
      <c r="AD522" t="s">
        <v>355</v>
      </c>
      <c r="AE522" t="s">
        <v>2898</v>
      </c>
      <c r="AF522" t="s">
        <v>2899</v>
      </c>
      <c r="AG522" t="s">
        <v>5556</v>
      </c>
      <c r="AH522" t="s">
        <v>847</v>
      </c>
      <c r="AI522" t="s">
        <v>754</v>
      </c>
      <c r="AJ522" t="s">
        <v>898</v>
      </c>
      <c r="AK522" t="s">
        <v>848</v>
      </c>
      <c r="AL522" t="s">
        <v>846</v>
      </c>
    </row>
    <row r="523" spans="1:38" x14ac:dyDescent="0.3">
      <c r="A523" t="s">
        <v>728</v>
      </c>
      <c r="B523" t="s">
        <v>1457</v>
      </c>
      <c r="C523" t="s">
        <v>729</v>
      </c>
      <c r="D523" t="s">
        <v>1458</v>
      </c>
      <c r="E523" t="s">
        <v>841</v>
      </c>
      <c r="F523" t="s">
        <v>733</v>
      </c>
      <c r="G523" t="s">
        <v>750</v>
      </c>
      <c r="H523" t="s">
        <v>1013</v>
      </c>
      <c r="I523" t="s">
        <v>13</v>
      </c>
      <c r="J523" t="s">
        <v>751</v>
      </c>
      <c r="K523" t="s">
        <v>758</v>
      </c>
      <c r="L523" t="s">
        <v>759</v>
      </c>
      <c r="M523" t="s">
        <v>859</v>
      </c>
      <c r="N523" t="s">
        <v>860</v>
      </c>
      <c r="O523" t="s">
        <v>240</v>
      </c>
      <c r="P523" t="s">
        <v>909</v>
      </c>
      <c r="Q523" t="s">
        <v>2</v>
      </c>
      <c r="R523" t="s">
        <v>910</v>
      </c>
      <c r="S523" t="s">
        <v>118</v>
      </c>
      <c r="T523" t="s">
        <v>897</v>
      </c>
      <c r="U523" t="s">
        <v>2900</v>
      </c>
      <c r="V523">
        <v>4800000</v>
      </c>
      <c r="W523">
        <v>0</v>
      </c>
      <c r="X523">
        <v>0</v>
      </c>
      <c r="Y523">
        <v>0</v>
      </c>
      <c r="Z523">
        <v>0</v>
      </c>
      <c r="AA523">
        <v>0</v>
      </c>
      <c r="AB523">
        <v>4800000</v>
      </c>
      <c r="AC523" t="s">
        <v>353</v>
      </c>
      <c r="AD523" t="s">
        <v>355</v>
      </c>
      <c r="AE523" t="s">
        <v>2901</v>
      </c>
      <c r="AF523" t="s">
        <v>2902</v>
      </c>
      <c r="AG523" t="s">
        <v>5557</v>
      </c>
      <c r="AH523" t="s">
        <v>847</v>
      </c>
      <c r="AI523" t="s">
        <v>754</v>
      </c>
      <c r="AJ523" t="s">
        <v>898</v>
      </c>
      <c r="AK523" t="s">
        <v>848</v>
      </c>
      <c r="AL523" t="s">
        <v>846</v>
      </c>
    </row>
    <row r="524" spans="1:38" x14ac:dyDescent="0.3">
      <c r="A524" t="s">
        <v>728</v>
      </c>
      <c r="B524" t="s">
        <v>1457</v>
      </c>
      <c r="C524" t="s">
        <v>729</v>
      </c>
      <c r="D524" t="s">
        <v>1458</v>
      </c>
      <c r="E524" t="s">
        <v>841</v>
      </c>
      <c r="F524" t="s">
        <v>733</v>
      </c>
      <c r="G524" t="s">
        <v>750</v>
      </c>
      <c r="H524" t="s">
        <v>1013</v>
      </c>
      <c r="I524" t="s">
        <v>13</v>
      </c>
      <c r="J524" t="s">
        <v>751</v>
      </c>
      <c r="K524" t="s">
        <v>758</v>
      </c>
      <c r="L524" t="s">
        <v>759</v>
      </c>
      <c r="M524" t="s">
        <v>859</v>
      </c>
      <c r="N524" t="s">
        <v>860</v>
      </c>
      <c r="O524" t="s">
        <v>240</v>
      </c>
      <c r="P524" t="s">
        <v>909</v>
      </c>
      <c r="Q524" t="s">
        <v>2</v>
      </c>
      <c r="R524" t="s">
        <v>910</v>
      </c>
      <c r="S524" t="s">
        <v>118</v>
      </c>
      <c r="T524" t="s">
        <v>897</v>
      </c>
      <c r="U524" t="s">
        <v>2903</v>
      </c>
      <c r="V524">
        <v>33600000</v>
      </c>
      <c r="W524">
        <v>0</v>
      </c>
      <c r="X524">
        <v>0</v>
      </c>
      <c r="Y524">
        <v>0</v>
      </c>
      <c r="Z524">
        <v>0</v>
      </c>
      <c r="AA524">
        <v>0</v>
      </c>
      <c r="AB524">
        <v>33600000</v>
      </c>
      <c r="AC524" t="s">
        <v>353</v>
      </c>
      <c r="AD524" t="s">
        <v>355</v>
      </c>
      <c r="AE524" t="s">
        <v>2904</v>
      </c>
      <c r="AF524" t="s">
        <v>2905</v>
      </c>
      <c r="AG524" t="s">
        <v>5558</v>
      </c>
      <c r="AH524" t="s">
        <v>847</v>
      </c>
      <c r="AI524" t="s">
        <v>754</v>
      </c>
      <c r="AJ524" t="s">
        <v>898</v>
      </c>
      <c r="AK524" t="s">
        <v>848</v>
      </c>
      <c r="AL524" t="s">
        <v>846</v>
      </c>
    </row>
    <row r="525" spans="1:38" x14ac:dyDescent="0.3">
      <c r="A525" t="s">
        <v>728</v>
      </c>
      <c r="B525" t="s">
        <v>1457</v>
      </c>
      <c r="C525" t="s">
        <v>729</v>
      </c>
      <c r="D525" t="s">
        <v>1458</v>
      </c>
      <c r="E525" t="s">
        <v>841</v>
      </c>
      <c r="F525" t="s">
        <v>733</v>
      </c>
      <c r="G525" t="s">
        <v>750</v>
      </c>
      <c r="H525" t="s">
        <v>1013</v>
      </c>
      <c r="I525" t="s">
        <v>13</v>
      </c>
      <c r="J525" t="s">
        <v>751</v>
      </c>
      <c r="K525" t="s">
        <v>758</v>
      </c>
      <c r="L525" t="s">
        <v>759</v>
      </c>
      <c r="M525" t="s">
        <v>859</v>
      </c>
      <c r="N525" t="s">
        <v>860</v>
      </c>
      <c r="O525" t="s">
        <v>240</v>
      </c>
      <c r="P525" t="s">
        <v>909</v>
      </c>
      <c r="Q525" t="s">
        <v>2</v>
      </c>
      <c r="R525" t="s">
        <v>910</v>
      </c>
      <c r="S525" t="s">
        <v>126</v>
      </c>
      <c r="T525" t="s">
        <v>744</v>
      </c>
      <c r="U525" t="s">
        <v>2906</v>
      </c>
      <c r="V525">
        <v>11920000</v>
      </c>
      <c r="W525">
        <v>0</v>
      </c>
      <c r="X525">
        <v>0</v>
      </c>
      <c r="Y525">
        <v>0</v>
      </c>
      <c r="Z525">
        <v>0</v>
      </c>
      <c r="AA525">
        <v>0</v>
      </c>
      <c r="AB525">
        <v>11920000</v>
      </c>
      <c r="AC525" t="s">
        <v>353</v>
      </c>
      <c r="AD525" t="s">
        <v>356</v>
      </c>
      <c r="AE525" t="s">
        <v>2907</v>
      </c>
      <c r="AF525" t="s">
        <v>2908</v>
      </c>
      <c r="AG525" t="s">
        <v>5559</v>
      </c>
      <c r="AH525" t="s">
        <v>847</v>
      </c>
      <c r="AI525" t="s">
        <v>754</v>
      </c>
      <c r="AJ525" t="s">
        <v>900</v>
      </c>
      <c r="AK525" t="s">
        <v>848</v>
      </c>
      <c r="AL525" t="s">
        <v>846</v>
      </c>
    </row>
    <row r="526" spans="1:38" x14ac:dyDescent="0.3">
      <c r="A526" t="s">
        <v>728</v>
      </c>
      <c r="B526" t="s">
        <v>1457</v>
      </c>
      <c r="C526" t="s">
        <v>729</v>
      </c>
      <c r="D526" t="s">
        <v>1458</v>
      </c>
      <c r="E526" t="s">
        <v>841</v>
      </c>
      <c r="F526" t="s">
        <v>733</v>
      </c>
      <c r="G526" t="s">
        <v>750</v>
      </c>
      <c r="H526" t="s">
        <v>1013</v>
      </c>
      <c r="I526" t="s">
        <v>13</v>
      </c>
      <c r="J526" t="s">
        <v>751</v>
      </c>
      <c r="K526" t="s">
        <v>758</v>
      </c>
      <c r="L526" t="s">
        <v>759</v>
      </c>
      <c r="M526" t="s">
        <v>859</v>
      </c>
      <c r="N526" t="s">
        <v>860</v>
      </c>
      <c r="O526" t="s">
        <v>240</v>
      </c>
      <c r="P526" t="s">
        <v>909</v>
      </c>
      <c r="Q526" t="s">
        <v>2</v>
      </c>
      <c r="R526" t="s">
        <v>910</v>
      </c>
      <c r="S526" t="s">
        <v>126</v>
      </c>
      <c r="T526" t="s">
        <v>744</v>
      </c>
      <c r="U526" t="s">
        <v>2909</v>
      </c>
      <c r="V526">
        <v>4000000</v>
      </c>
      <c r="W526">
        <v>0</v>
      </c>
      <c r="X526">
        <v>0</v>
      </c>
      <c r="Y526">
        <v>0</v>
      </c>
      <c r="Z526">
        <v>0</v>
      </c>
      <c r="AA526">
        <v>0</v>
      </c>
      <c r="AB526">
        <v>4000000</v>
      </c>
      <c r="AC526" t="s">
        <v>353</v>
      </c>
      <c r="AD526" t="s">
        <v>356</v>
      </c>
      <c r="AE526" t="s">
        <v>2910</v>
      </c>
      <c r="AF526" t="s">
        <v>2911</v>
      </c>
      <c r="AG526" t="s">
        <v>5560</v>
      </c>
      <c r="AH526" t="s">
        <v>847</v>
      </c>
      <c r="AI526" t="s">
        <v>754</v>
      </c>
      <c r="AJ526" t="s">
        <v>900</v>
      </c>
      <c r="AK526" t="s">
        <v>848</v>
      </c>
      <c r="AL526" t="s">
        <v>846</v>
      </c>
    </row>
    <row r="527" spans="1:38" x14ac:dyDescent="0.3">
      <c r="A527" t="s">
        <v>728</v>
      </c>
      <c r="B527" t="s">
        <v>1457</v>
      </c>
      <c r="C527" t="s">
        <v>729</v>
      </c>
      <c r="D527" t="s">
        <v>1458</v>
      </c>
      <c r="E527" t="s">
        <v>841</v>
      </c>
      <c r="F527" t="s">
        <v>733</v>
      </c>
      <c r="G527" t="s">
        <v>750</v>
      </c>
      <c r="H527" t="s">
        <v>1013</v>
      </c>
      <c r="I527" t="s">
        <v>13</v>
      </c>
      <c r="J527" t="s">
        <v>751</v>
      </c>
      <c r="K527" t="s">
        <v>758</v>
      </c>
      <c r="L527" t="s">
        <v>759</v>
      </c>
      <c r="M527" t="s">
        <v>859</v>
      </c>
      <c r="N527" t="s">
        <v>860</v>
      </c>
      <c r="O527" t="s">
        <v>240</v>
      </c>
      <c r="P527" t="s">
        <v>909</v>
      </c>
      <c r="Q527" t="s">
        <v>2</v>
      </c>
      <c r="R527" t="s">
        <v>910</v>
      </c>
      <c r="S527" t="s">
        <v>126</v>
      </c>
      <c r="T527" t="s">
        <v>744</v>
      </c>
      <c r="U527" t="s">
        <v>2912</v>
      </c>
      <c r="V527">
        <v>1000000</v>
      </c>
      <c r="W527">
        <v>1000000</v>
      </c>
      <c r="X527">
        <v>0</v>
      </c>
      <c r="Y527">
        <v>0</v>
      </c>
      <c r="Z527">
        <v>0</v>
      </c>
      <c r="AA527">
        <v>0</v>
      </c>
      <c r="AB527">
        <v>0</v>
      </c>
      <c r="AC527" t="s">
        <v>353</v>
      </c>
      <c r="AD527" t="s">
        <v>356</v>
      </c>
      <c r="AE527" t="s">
        <v>2913</v>
      </c>
      <c r="AF527" t="s">
        <v>2914</v>
      </c>
      <c r="AG527" t="s">
        <v>5561</v>
      </c>
      <c r="AH527" t="s">
        <v>847</v>
      </c>
      <c r="AI527" t="s">
        <v>754</v>
      </c>
      <c r="AJ527" t="s">
        <v>900</v>
      </c>
      <c r="AK527" t="s">
        <v>848</v>
      </c>
      <c r="AL527" t="s">
        <v>846</v>
      </c>
    </row>
    <row r="528" spans="1:38" x14ac:dyDescent="0.3">
      <c r="A528" t="s">
        <v>728</v>
      </c>
      <c r="B528" t="s">
        <v>1457</v>
      </c>
      <c r="C528" t="s">
        <v>729</v>
      </c>
      <c r="D528" t="s">
        <v>1458</v>
      </c>
      <c r="E528" t="s">
        <v>841</v>
      </c>
      <c r="F528" t="s">
        <v>733</v>
      </c>
      <c r="G528" t="s">
        <v>750</v>
      </c>
      <c r="H528" t="s">
        <v>1013</v>
      </c>
      <c r="I528" t="s">
        <v>13</v>
      </c>
      <c r="J528" t="s">
        <v>751</v>
      </c>
      <c r="K528" t="s">
        <v>758</v>
      </c>
      <c r="L528" t="s">
        <v>759</v>
      </c>
      <c r="M528" t="s">
        <v>859</v>
      </c>
      <c r="N528" t="s">
        <v>860</v>
      </c>
      <c r="O528" t="s">
        <v>240</v>
      </c>
      <c r="P528" t="s">
        <v>909</v>
      </c>
      <c r="Q528" t="s">
        <v>2</v>
      </c>
      <c r="R528" t="s">
        <v>910</v>
      </c>
      <c r="S528" t="s">
        <v>126</v>
      </c>
      <c r="T528" t="s">
        <v>744</v>
      </c>
      <c r="U528" t="s">
        <v>2915</v>
      </c>
      <c r="V528">
        <v>11920000</v>
      </c>
      <c r="W528">
        <v>11920000</v>
      </c>
      <c r="X528">
        <v>0</v>
      </c>
      <c r="Y528">
        <v>0</v>
      </c>
      <c r="Z528">
        <v>0</v>
      </c>
      <c r="AA528">
        <v>0</v>
      </c>
      <c r="AB528">
        <v>0</v>
      </c>
      <c r="AC528" t="s">
        <v>353</v>
      </c>
      <c r="AD528" t="s">
        <v>356</v>
      </c>
      <c r="AE528" t="s">
        <v>2916</v>
      </c>
      <c r="AF528" t="s">
        <v>2917</v>
      </c>
      <c r="AG528" t="s">
        <v>5562</v>
      </c>
      <c r="AH528" t="s">
        <v>847</v>
      </c>
      <c r="AI528" t="s">
        <v>754</v>
      </c>
      <c r="AJ528" t="s">
        <v>900</v>
      </c>
      <c r="AK528" t="s">
        <v>848</v>
      </c>
      <c r="AL528" t="s">
        <v>846</v>
      </c>
    </row>
    <row r="529" spans="1:38" x14ac:dyDescent="0.3">
      <c r="A529" t="s">
        <v>728</v>
      </c>
      <c r="B529" t="s">
        <v>1457</v>
      </c>
      <c r="C529" t="s">
        <v>729</v>
      </c>
      <c r="D529" t="s">
        <v>1458</v>
      </c>
      <c r="E529" t="s">
        <v>841</v>
      </c>
      <c r="F529" t="s">
        <v>733</v>
      </c>
      <c r="G529" t="s">
        <v>750</v>
      </c>
      <c r="H529" t="s">
        <v>1013</v>
      </c>
      <c r="I529" t="s">
        <v>13</v>
      </c>
      <c r="J529" t="s">
        <v>751</v>
      </c>
      <c r="K529" t="s">
        <v>758</v>
      </c>
      <c r="L529" t="s">
        <v>759</v>
      </c>
      <c r="M529" t="s">
        <v>859</v>
      </c>
      <c r="N529" t="s">
        <v>860</v>
      </c>
      <c r="O529" t="s">
        <v>240</v>
      </c>
      <c r="P529" t="s">
        <v>909</v>
      </c>
      <c r="Q529" t="s">
        <v>2</v>
      </c>
      <c r="R529" t="s">
        <v>910</v>
      </c>
      <c r="S529" t="s">
        <v>126</v>
      </c>
      <c r="T529" t="s">
        <v>744</v>
      </c>
      <c r="U529" t="s">
        <v>2918</v>
      </c>
      <c r="V529">
        <v>4000000</v>
      </c>
      <c r="W529">
        <v>0</v>
      </c>
      <c r="X529">
        <v>0</v>
      </c>
      <c r="Y529">
        <v>0</v>
      </c>
      <c r="Z529">
        <v>0</v>
      </c>
      <c r="AA529">
        <v>0</v>
      </c>
      <c r="AB529">
        <v>4000000</v>
      </c>
      <c r="AC529" t="s">
        <v>353</v>
      </c>
      <c r="AD529" t="s">
        <v>356</v>
      </c>
      <c r="AE529" t="s">
        <v>2919</v>
      </c>
      <c r="AF529" t="s">
        <v>2920</v>
      </c>
      <c r="AG529" t="s">
        <v>5563</v>
      </c>
      <c r="AH529" t="s">
        <v>847</v>
      </c>
      <c r="AI529" t="s">
        <v>754</v>
      </c>
      <c r="AJ529" t="s">
        <v>900</v>
      </c>
      <c r="AK529" t="s">
        <v>848</v>
      </c>
      <c r="AL529" t="s">
        <v>846</v>
      </c>
    </row>
    <row r="530" spans="1:38" x14ac:dyDescent="0.3">
      <c r="A530" t="s">
        <v>728</v>
      </c>
      <c r="B530" t="s">
        <v>1457</v>
      </c>
      <c r="C530" t="s">
        <v>729</v>
      </c>
      <c r="D530" t="s">
        <v>1458</v>
      </c>
      <c r="E530" t="s">
        <v>841</v>
      </c>
      <c r="F530" t="s">
        <v>733</v>
      </c>
      <c r="G530" t="s">
        <v>750</v>
      </c>
      <c r="H530" t="s">
        <v>1013</v>
      </c>
      <c r="I530" t="s">
        <v>13</v>
      </c>
      <c r="J530" t="s">
        <v>751</v>
      </c>
      <c r="K530" t="s">
        <v>758</v>
      </c>
      <c r="L530" t="s">
        <v>759</v>
      </c>
      <c r="M530" t="s">
        <v>859</v>
      </c>
      <c r="N530" t="s">
        <v>860</v>
      </c>
      <c r="O530" t="s">
        <v>240</v>
      </c>
      <c r="P530" t="s">
        <v>909</v>
      </c>
      <c r="Q530" t="s">
        <v>2</v>
      </c>
      <c r="R530" t="s">
        <v>910</v>
      </c>
      <c r="S530" t="s">
        <v>130</v>
      </c>
      <c r="T530" t="s">
        <v>748</v>
      </c>
      <c r="U530" t="s">
        <v>2921</v>
      </c>
      <c r="V530">
        <v>10000000</v>
      </c>
      <c r="W530">
        <v>0</v>
      </c>
      <c r="X530">
        <v>0</v>
      </c>
      <c r="Y530">
        <v>0</v>
      </c>
      <c r="Z530">
        <v>0</v>
      </c>
      <c r="AA530">
        <v>0</v>
      </c>
      <c r="AB530">
        <v>10000000</v>
      </c>
      <c r="AC530" t="s">
        <v>353</v>
      </c>
      <c r="AD530" t="s">
        <v>357</v>
      </c>
      <c r="AE530" t="s">
        <v>2922</v>
      </c>
      <c r="AF530" t="s">
        <v>2923</v>
      </c>
      <c r="AG530" t="s">
        <v>5257</v>
      </c>
      <c r="AH530" t="s">
        <v>847</v>
      </c>
      <c r="AI530" t="s">
        <v>754</v>
      </c>
      <c r="AJ530" t="s">
        <v>901</v>
      </c>
      <c r="AK530" t="s">
        <v>848</v>
      </c>
      <c r="AL530" t="s">
        <v>846</v>
      </c>
    </row>
    <row r="531" spans="1:38" x14ac:dyDescent="0.3">
      <c r="A531" t="s">
        <v>728</v>
      </c>
      <c r="B531" t="s">
        <v>1457</v>
      </c>
      <c r="C531" t="s">
        <v>729</v>
      </c>
      <c r="D531" t="s">
        <v>1458</v>
      </c>
      <c r="E531" t="s">
        <v>841</v>
      </c>
      <c r="F531" t="s">
        <v>733</v>
      </c>
      <c r="G531" t="s">
        <v>750</v>
      </c>
      <c r="H531" t="s">
        <v>1013</v>
      </c>
      <c r="I531" t="s">
        <v>13</v>
      </c>
      <c r="J531" t="s">
        <v>751</v>
      </c>
      <c r="K531" t="s">
        <v>758</v>
      </c>
      <c r="L531" t="s">
        <v>759</v>
      </c>
      <c r="M531" t="s">
        <v>859</v>
      </c>
      <c r="N531" t="s">
        <v>860</v>
      </c>
      <c r="O531" t="s">
        <v>240</v>
      </c>
      <c r="P531" t="s">
        <v>909</v>
      </c>
      <c r="Q531" t="s">
        <v>2</v>
      </c>
      <c r="R531" t="s">
        <v>910</v>
      </c>
      <c r="S531" t="s">
        <v>130</v>
      </c>
      <c r="T531" t="s">
        <v>748</v>
      </c>
      <c r="U531" t="s">
        <v>2924</v>
      </c>
      <c r="V531">
        <v>10000000</v>
      </c>
      <c r="W531">
        <v>0</v>
      </c>
      <c r="X531">
        <v>0</v>
      </c>
      <c r="Y531">
        <v>0</v>
      </c>
      <c r="Z531">
        <v>0</v>
      </c>
      <c r="AA531">
        <v>0</v>
      </c>
      <c r="AB531">
        <v>10000000</v>
      </c>
      <c r="AC531" t="s">
        <v>353</v>
      </c>
      <c r="AD531" t="s">
        <v>357</v>
      </c>
      <c r="AE531" t="s">
        <v>2925</v>
      </c>
      <c r="AF531" t="s">
        <v>2926</v>
      </c>
      <c r="AG531" t="s">
        <v>5258</v>
      </c>
      <c r="AH531" t="s">
        <v>847</v>
      </c>
      <c r="AI531" t="s">
        <v>754</v>
      </c>
      <c r="AJ531" t="s">
        <v>901</v>
      </c>
      <c r="AK531" t="s">
        <v>848</v>
      </c>
      <c r="AL531" t="s">
        <v>846</v>
      </c>
    </row>
    <row r="532" spans="1:38" x14ac:dyDescent="0.3">
      <c r="A532" t="s">
        <v>728</v>
      </c>
      <c r="B532" t="s">
        <v>1457</v>
      </c>
      <c r="C532" t="s">
        <v>729</v>
      </c>
      <c r="D532" t="s">
        <v>1458</v>
      </c>
      <c r="E532" t="s">
        <v>841</v>
      </c>
      <c r="F532" t="s">
        <v>733</v>
      </c>
      <c r="G532" t="s">
        <v>750</v>
      </c>
      <c r="H532" t="s">
        <v>1013</v>
      </c>
      <c r="I532" t="s">
        <v>13</v>
      </c>
      <c r="J532" t="s">
        <v>751</v>
      </c>
      <c r="K532" t="s">
        <v>758</v>
      </c>
      <c r="L532" t="s">
        <v>759</v>
      </c>
      <c r="M532" t="s">
        <v>859</v>
      </c>
      <c r="N532" t="s">
        <v>860</v>
      </c>
      <c r="O532" t="s">
        <v>240</v>
      </c>
      <c r="P532" t="s">
        <v>909</v>
      </c>
      <c r="Q532" t="s">
        <v>2</v>
      </c>
      <c r="R532" t="s">
        <v>910</v>
      </c>
      <c r="S532" t="s">
        <v>110</v>
      </c>
      <c r="T532" t="s">
        <v>735</v>
      </c>
      <c r="U532" t="s">
        <v>2927</v>
      </c>
      <c r="V532">
        <v>80000000</v>
      </c>
      <c r="W532">
        <v>0</v>
      </c>
      <c r="X532">
        <v>0</v>
      </c>
      <c r="Y532">
        <v>0</v>
      </c>
      <c r="Z532">
        <v>0</v>
      </c>
      <c r="AA532">
        <v>0</v>
      </c>
      <c r="AB532">
        <v>80000000</v>
      </c>
      <c r="AC532" t="s">
        <v>353</v>
      </c>
      <c r="AD532" t="s">
        <v>358</v>
      </c>
      <c r="AE532" t="s">
        <v>2928</v>
      </c>
      <c r="AF532" t="s">
        <v>2929</v>
      </c>
      <c r="AG532" t="s">
        <v>5564</v>
      </c>
      <c r="AH532" t="s">
        <v>847</v>
      </c>
      <c r="AI532" t="s">
        <v>754</v>
      </c>
      <c r="AJ532" t="s">
        <v>893</v>
      </c>
      <c r="AK532" t="s">
        <v>848</v>
      </c>
      <c r="AL532" t="s">
        <v>846</v>
      </c>
    </row>
    <row r="533" spans="1:38" x14ac:dyDescent="0.3">
      <c r="A533" t="s">
        <v>728</v>
      </c>
      <c r="B533" t="s">
        <v>1457</v>
      </c>
      <c r="C533" t="s">
        <v>729</v>
      </c>
      <c r="D533" t="s">
        <v>1458</v>
      </c>
      <c r="E533" t="s">
        <v>841</v>
      </c>
      <c r="F533" t="s">
        <v>733</v>
      </c>
      <c r="G533" t="s">
        <v>750</v>
      </c>
      <c r="H533" t="s">
        <v>1013</v>
      </c>
      <c r="I533" t="s">
        <v>13</v>
      </c>
      <c r="J533" t="s">
        <v>751</v>
      </c>
      <c r="K533" t="s">
        <v>758</v>
      </c>
      <c r="L533" t="s">
        <v>759</v>
      </c>
      <c r="M533" t="s">
        <v>859</v>
      </c>
      <c r="N533" t="s">
        <v>860</v>
      </c>
      <c r="O533" t="s">
        <v>240</v>
      </c>
      <c r="P533" t="s">
        <v>909</v>
      </c>
      <c r="Q533" t="s">
        <v>108</v>
      </c>
      <c r="R533" t="s">
        <v>966</v>
      </c>
      <c r="S533" t="s">
        <v>103</v>
      </c>
      <c r="T533" t="s">
        <v>732</v>
      </c>
      <c r="U533" t="s">
        <v>2930</v>
      </c>
      <c r="V533">
        <v>4000000</v>
      </c>
      <c r="W533">
        <v>0</v>
      </c>
      <c r="X533">
        <v>0</v>
      </c>
      <c r="Y533">
        <v>0</v>
      </c>
      <c r="Z533">
        <v>0</v>
      </c>
      <c r="AA533">
        <v>0</v>
      </c>
      <c r="AB533">
        <v>4000000</v>
      </c>
      <c r="AC533" t="s">
        <v>359</v>
      </c>
      <c r="AD533" t="s">
        <v>360</v>
      </c>
      <c r="AE533" t="s">
        <v>2931</v>
      </c>
      <c r="AF533" t="s">
        <v>2932</v>
      </c>
      <c r="AG533" t="s">
        <v>5536</v>
      </c>
      <c r="AH533" t="s">
        <v>847</v>
      </c>
      <c r="AI533" t="s">
        <v>754</v>
      </c>
      <c r="AJ533" t="s">
        <v>1</v>
      </c>
      <c r="AK533" t="s">
        <v>848</v>
      </c>
      <c r="AL533" t="s">
        <v>846</v>
      </c>
    </row>
    <row r="534" spans="1:38" x14ac:dyDescent="0.3">
      <c r="A534" t="s">
        <v>728</v>
      </c>
      <c r="B534" t="s">
        <v>1457</v>
      </c>
      <c r="C534" t="s">
        <v>729</v>
      </c>
      <c r="D534" t="s">
        <v>1458</v>
      </c>
      <c r="E534" t="s">
        <v>841</v>
      </c>
      <c r="F534" t="s">
        <v>733</v>
      </c>
      <c r="G534" t="s">
        <v>750</v>
      </c>
      <c r="H534" t="s">
        <v>1013</v>
      </c>
      <c r="I534" t="s">
        <v>13</v>
      </c>
      <c r="J534" t="s">
        <v>751</v>
      </c>
      <c r="K534" t="s">
        <v>758</v>
      </c>
      <c r="L534" t="s">
        <v>759</v>
      </c>
      <c r="M534" t="s">
        <v>859</v>
      </c>
      <c r="N534" t="s">
        <v>860</v>
      </c>
      <c r="O534" t="s">
        <v>240</v>
      </c>
      <c r="P534" t="s">
        <v>909</v>
      </c>
      <c r="Q534" t="s">
        <v>108</v>
      </c>
      <c r="R534" t="s">
        <v>966</v>
      </c>
      <c r="S534" t="s">
        <v>130</v>
      </c>
      <c r="T534" t="s">
        <v>748</v>
      </c>
      <c r="U534" t="s">
        <v>2933</v>
      </c>
      <c r="V534">
        <v>4000000</v>
      </c>
      <c r="W534">
        <v>0</v>
      </c>
      <c r="X534">
        <v>0</v>
      </c>
      <c r="Y534">
        <v>0</v>
      </c>
      <c r="Z534">
        <v>0</v>
      </c>
      <c r="AA534">
        <v>0</v>
      </c>
      <c r="AB534">
        <v>4000000</v>
      </c>
      <c r="AC534" t="s">
        <v>359</v>
      </c>
      <c r="AD534" t="s">
        <v>361</v>
      </c>
      <c r="AE534" t="s">
        <v>2934</v>
      </c>
      <c r="AF534" t="s">
        <v>2935</v>
      </c>
      <c r="AG534" t="s">
        <v>5257</v>
      </c>
      <c r="AH534" t="s">
        <v>847</v>
      </c>
      <c r="AI534" t="s">
        <v>754</v>
      </c>
      <c r="AJ534" t="s">
        <v>901</v>
      </c>
      <c r="AK534" t="s">
        <v>848</v>
      </c>
      <c r="AL534" t="s">
        <v>846</v>
      </c>
    </row>
    <row r="535" spans="1:38" x14ac:dyDescent="0.3">
      <c r="A535" t="s">
        <v>728</v>
      </c>
      <c r="B535" t="s">
        <v>1457</v>
      </c>
      <c r="C535" t="s">
        <v>729</v>
      </c>
      <c r="D535" t="s">
        <v>1458</v>
      </c>
      <c r="E535" t="s">
        <v>841</v>
      </c>
      <c r="F535" t="s">
        <v>733</v>
      </c>
      <c r="G535" t="s">
        <v>750</v>
      </c>
      <c r="H535" t="s">
        <v>1013</v>
      </c>
      <c r="I535" t="s">
        <v>13</v>
      </c>
      <c r="J535" t="s">
        <v>751</v>
      </c>
      <c r="K535" t="s">
        <v>758</v>
      </c>
      <c r="L535" t="s">
        <v>759</v>
      </c>
      <c r="M535" t="s">
        <v>859</v>
      </c>
      <c r="N535" t="s">
        <v>860</v>
      </c>
      <c r="O535" t="s">
        <v>240</v>
      </c>
      <c r="P535" t="s">
        <v>909</v>
      </c>
      <c r="Q535" t="s">
        <v>108</v>
      </c>
      <c r="R535" t="s">
        <v>966</v>
      </c>
      <c r="S535" t="s">
        <v>130</v>
      </c>
      <c r="T535" t="s">
        <v>748</v>
      </c>
      <c r="U535" t="s">
        <v>2936</v>
      </c>
      <c r="V535">
        <v>4000000</v>
      </c>
      <c r="W535">
        <v>0</v>
      </c>
      <c r="X535">
        <v>0</v>
      </c>
      <c r="Y535">
        <v>0</v>
      </c>
      <c r="Z535">
        <v>0</v>
      </c>
      <c r="AA535">
        <v>0</v>
      </c>
      <c r="AB535">
        <v>4000000</v>
      </c>
      <c r="AC535" t="s">
        <v>359</v>
      </c>
      <c r="AD535" t="s">
        <v>361</v>
      </c>
      <c r="AE535" t="s">
        <v>2937</v>
      </c>
      <c r="AF535" t="s">
        <v>2938</v>
      </c>
      <c r="AG535" t="s">
        <v>5258</v>
      </c>
      <c r="AH535" t="s">
        <v>847</v>
      </c>
      <c r="AI535" t="s">
        <v>754</v>
      </c>
      <c r="AJ535" t="s">
        <v>901</v>
      </c>
      <c r="AK535" t="s">
        <v>848</v>
      </c>
      <c r="AL535" t="s">
        <v>846</v>
      </c>
    </row>
    <row r="536" spans="1:38" x14ac:dyDescent="0.3">
      <c r="A536" t="s">
        <v>728</v>
      </c>
      <c r="B536" t="s">
        <v>1457</v>
      </c>
      <c r="C536" t="s">
        <v>729</v>
      </c>
      <c r="D536" t="s">
        <v>1458</v>
      </c>
      <c r="E536" t="s">
        <v>841</v>
      </c>
      <c r="F536" t="s">
        <v>733</v>
      </c>
      <c r="G536" t="s">
        <v>750</v>
      </c>
      <c r="H536" t="s">
        <v>1013</v>
      </c>
      <c r="I536" t="s">
        <v>13</v>
      </c>
      <c r="J536" t="s">
        <v>751</v>
      </c>
      <c r="K536" t="s">
        <v>758</v>
      </c>
      <c r="L536" t="s">
        <v>759</v>
      </c>
      <c r="M536" t="s">
        <v>859</v>
      </c>
      <c r="N536" t="s">
        <v>860</v>
      </c>
      <c r="O536" t="s">
        <v>240</v>
      </c>
      <c r="P536" t="s">
        <v>909</v>
      </c>
      <c r="Q536" t="s">
        <v>108</v>
      </c>
      <c r="R536" t="s">
        <v>966</v>
      </c>
      <c r="S536" t="s">
        <v>110</v>
      </c>
      <c r="T536" t="s">
        <v>735</v>
      </c>
      <c r="U536" t="s">
        <v>2939</v>
      </c>
      <c r="V536">
        <v>60000000</v>
      </c>
      <c r="W536">
        <v>0</v>
      </c>
      <c r="X536">
        <v>0</v>
      </c>
      <c r="Y536">
        <v>0</v>
      </c>
      <c r="Z536">
        <v>0</v>
      </c>
      <c r="AA536">
        <v>0</v>
      </c>
      <c r="AB536">
        <v>60000000</v>
      </c>
      <c r="AC536" t="s">
        <v>359</v>
      </c>
      <c r="AD536" t="s">
        <v>362</v>
      </c>
      <c r="AE536" t="s">
        <v>2940</v>
      </c>
      <c r="AF536" t="s">
        <v>2941</v>
      </c>
      <c r="AG536" t="s">
        <v>5565</v>
      </c>
      <c r="AH536" t="s">
        <v>847</v>
      </c>
      <c r="AI536" t="s">
        <v>754</v>
      </c>
      <c r="AJ536" t="s">
        <v>893</v>
      </c>
      <c r="AK536" t="s">
        <v>848</v>
      </c>
      <c r="AL536" t="s">
        <v>846</v>
      </c>
    </row>
    <row r="537" spans="1:38" x14ac:dyDescent="0.3">
      <c r="A537" t="s">
        <v>728</v>
      </c>
      <c r="B537" t="s">
        <v>1457</v>
      </c>
      <c r="C537" t="s">
        <v>729</v>
      </c>
      <c r="D537" t="s">
        <v>1458</v>
      </c>
      <c r="E537" t="s">
        <v>841</v>
      </c>
      <c r="F537" t="s">
        <v>733</v>
      </c>
      <c r="G537" t="s">
        <v>750</v>
      </c>
      <c r="H537" t="s">
        <v>1013</v>
      </c>
      <c r="I537" t="s">
        <v>13</v>
      </c>
      <c r="J537" t="s">
        <v>751</v>
      </c>
      <c r="K537" t="s">
        <v>758</v>
      </c>
      <c r="L537" t="s">
        <v>759</v>
      </c>
      <c r="M537" t="s">
        <v>859</v>
      </c>
      <c r="N537" t="s">
        <v>860</v>
      </c>
      <c r="O537" t="s">
        <v>240</v>
      </c>
      <c r="P537" t="s">
        <v>909</v>
      </c>
      <c r="Q537" t="s">
        <v>108</v>
      </c>
      <c r="R537" t="s">
        <v>966</v>
      </c>
      <c r="S537" t="s">
        <v>106</v>
      </c>
      <c r="T537" t="s">
        <v>906</v>
      </c>
      <c r="U537" t="s">
        <v>2942</v>
      </c>
      <c r="V537">
        <v>6000000</v>
      </c>
      <c r="W537">
        <v>0</v>
      </c>
      <c r="X537">
        <v>0</v>
      </c>
      <c r="Y537">
        <v>0</v>
      </c>
      <c r="Z537">
        <v>0</v>
      </c>
      <c r="AA537">
        <v>0</v>
      </c>
      <c r="AB537">
        <v>6000000</v>
      </c>
      <c r="AC537" t="s">
        <v>359</v>
      </c>
      <c r="AD537" t="s">
        <v>1358</v>
      </c>
      <c r="AE537" t="s">
        <v>2943</v>
      </c>
      <c r="AF537" t="s">
        <v>2944</v>
      </c>
      <c r="AG537" t="s">
        <v>5566</v>
      </c>
      <c r="AH537" t="s">
        <v>847</v>
      </c>
      <c r="AI537" t="s">
        <v>754</v>
      </c>
      <c r="AJ537" t="s">
        <v>893</v>
      </c>
      <c r="AK537" t="s">
        <v>848</v>
      </c>
      <c r="AL537" t="s">
        <v>846</v>
      </c>
    </row>
    <row r="538" spans="1:38" x14ac:dyDescent="0.3">
      <c r="A538" t="s">
        <v>728</v>
      </c>
      <c r="B538" t="s">
        <v>1457</v>
      </c>
      <c r="C538" t="s">
        <v>729</v>
      </c>
      <c r="D538" t="s">
        <v>1458</v>
      </c>
      <c r="E538" t="s">
        <v>841</v>
      </c>
      <c r="F538" t="s">
        <v>733</v>
      </c>
      <c r="G538" t="s">
        <v>750</v>
      </c>
      <c r="H538" t="s">
        <v>1013</v>
      </c>
      <c r="I538" t="s">
        <v>13</v>
      </c>
      <c r="J538" t="s">
        <v>751</v>
      </c>
      <c r="K538" t="s">
        <v>758</v>
      </c>
      <c r="L538" t="s">
        <v>759</v>
      </c>
      <c r="M538" t="s">
        <v>911</v>
      </c>
      <c r="N538" t="s">
        <v>817</v>
      </c>
      <c r="O538" t="s">
        <v>101</v>
      </c>
      <c r="P538" t="s">
        <v>942</v>
      </c>
      <c r="Q538" t="s">
        <v>147</v>
      </c>
      <c r="R538" t="s">
        <v>969</v>
      </c>
      <c r="S538" t="s">
        <v>134</v>
      </c>
      <c r="T538" t="s">
        <v>818</v>
      </c>
      <c r="U538" t="s">
        <v>2945</v>
      </c>
      <c r="V538">
        <v>3794000000</v>
      </c>
      <c r="W538">
        <v>0</v>
      </c>
      <c r="X538">
        <v>271667200</v>
      </c>
      <c r="Y538">
        <v>272938000</v>
      </c>
      <c r="Z538">
        <v>544605200</v>
      </c>
      <c r="AA538">
        <v>0.14354380600948866</v>
      </c>
      <c r="AB538">
        <v>3249394800</v>
      </c>
      <c r="AC538" t="s">
        <v>363</v>
      </c>
      <c r="AD538" t="s">
        <v>364</v>
      </c>
      <c r="AE538" t="s">
        <v>2946</v>
      </c>
      <c r="AF538" t="s">
        <v>2947</v>
      </c>
      <c r="AG538" t="s">
        <v>5567</v>
      </c>
      <c r="AH538" t="s">
        <v>943</v>
      </c>
      <c r="AI538" t="s">
        <v>943</v>
      </c>
      <c r="AJ538" t="s">
        <v>7</v>
      </c>
      <c r="AK538" t="s">
        <v>848</v>
      </c>
      <c r="AL538" t="s">
        <v>846</v>
      </c>
    </row>
    <row r="539" spans="1:38" x14ac:dyDescent="0.3">
      <c r="A539" t="s">
        <v>728</v>
      </c>
      <c r="B539" t="s">
        <v>1457</v>
      </c>
      <c r="C539" t="s">
        <v>729</v>
      </c>
      <c r="D539" t="s">
        <v>1458</v>
      </c>
      <c r="E539" t="s">
        <v>841</v>
      </c>
      <c r="F539" t="s">
        <v>733</v>
      </c>
      <c r="G539" t="s">
        <v>750</v>
      </c>
      <c r="H539" t="s">
        <v>1013</v>
      </c>
      <c r="I539" t="s">
        <v>13</v>
      </c>
      <c r="J539" t="s">
        <v>751</v>
      </c>
      <c r="K539" t="s">
        <v>758</v>
      </c>
      <c r="L539" t="s">
        <v>759</v>
      </c>
      <c r="M539" t="s">
        <v>911</v>
      </c>
      <c r="N539" t="s">
        <v>817</v>
      </c>
      <c r="O539" t="s">
        <v>101</v>
      </c>
      <c r="P539" t="s">
        <v>942</v>
      </c>
      <c r="Q539" t="s">
        <v>147</v>
      </c>
      <c r="R539" t="s">
        <v>969</v>
      </c>
      <c r="S539" t="s">
        <v>136</v>
      </c>
      <c r="T539" t="s">
        <v>819</v>
      </c>
      <c r="U539" t="s">
        <v>2948</v>
      </c>
      <c r="V539">
        <v>44000</v>
      </c>
      <c r="W539">
        <v>0</v>
      </c>
      <c r="X539">
        <v>3437</v>
      </c>
      <c r="Y539">
        <v>3621</v>
      </c>
      <c r="Z539">
        <v>7058</v>
      </c>
      <c r="AA539">
        <v>0.16040909090909092</v>
      </c>
      <c r="AB539">
        <v>36942</v>
      </c>
      <c r="AC539" t="s">
        <v>363</v>
      </c>
      <c r="AD539" t="s">
        <v>365</v>
      </c>
      <c r="AE539" t="s">
        <v>2949</v>
      </c>
      <c r="AF539" t="s">
        <v>2950</v>
      </c>
      <c r="AG539" t="s">
        <v>5568</v>
      </c>
      <c r="AH539" t="s">
        <v>943</v>
      </c>
      <c r="AI539" t="s">
        <v>943</v>
      </c>
      <c r="AJ539" t="s">
        <v>7</v>
      </c>
      <c r="AK539" t="s">
        <v>848</v>
      </c>
      <c r="AL539" t="s">
        <v>846</v>
      </c>
    </row>
    <row r="540" spans="1:38" x14ac:dyDescent="0.3">
      <c r="A540" t="s">
        <v>728</v>
      </c>
      <c r="B540" t="s">
        <v>1457</v>
      </c>
      <c r="C540" t="s">
        <v>729</v>
      </c>
      <c r="D540" t="s">
        <v>1458</v>
      </c>
      <c r="E540" t="s">
        <v>841</v>
      </c>
      <c r="F540" t="s">
        <v>733</v>
      </c>
      <c r="G540" t="s">
        <v>750</v>
      </c>
      <c r="H540" t="s">
        <v>1013</v>
      </c>
      <c r="I540" t="s">
        <v>13</v>
      </c>
      <c r="J540" t="s">
        <v>751</v>
      </c>
      <c r="K540" t="s">
        <v>758</v>
      </c>
      <c r="L540" t="s">
        <v>759</v>
      </c>
      <c r="M540" t="s">
        <v>911</v>
      </c>
      <c r="N540" t="s">
        <v>817</v>
      </c>
      <c r="O540" t="s">
        <v>101</v>
      </c>
      <c r="P540" t="s">
        <v>942</v>
      </c>
      <c r="Q540" t="s">
        <v>147</v>
      </c>
      <c r="R540" t="s">
        <v>969</v>
      </c>
      <c r="S540" t="s">
        <v>137</v>
      </c>
      <c r="T540" t="s">
        <v>820</v>
      </c>
      <c r="U540" t="s">
        <v>2951</v>
      </c>
      <c r="V540">
        <v>231000000</v>
      </c>
      <c r="W540">
        <v>0</v>
      </c>
      <c r="X540">
        <v>16478620</v>
      </c>
      <c r="Y540">
        <v>16572730</v>
      </c>
      <c r="Z540">
        <v>33051350</v>
      </c>
      <c r="AA540">
        <v>0.14307943722943722</v>
      </c>
      <c r="AB540">
        <v>197948650</v>
      </c>
      <c r="AC540" t="s">
        <v>363</v>
      </c>
      <c r="AD540" t="s">
        <v>366</v>
      </c>
      <c r="AE540" t="s">
        <v>2952</v>
      </c>
      <c r="AF540" t="s">
        <v>2953</v>
      </c>
      <c r="AG540" t="s">
        <v>5569</v>
      </c>
      <c r="AH540" t="s">
        <v>943</v>
      </c>
      <c r="AI540" t="s">
        <v>943</v>
      </c>
      <c r="AJ540" t="s">
        <v>7</v>
      </c>
      <c r="AK540" t="s">
        <v>848</v>
      </c>
      <c r="AL540" t="s">
        <v>846</v>
      </c>
    </row>
    <row r="541" spans="1:38" x14ac:dyDescent="0.3">
      <c r="A541" t="s">
        <v>728</v>
      </c>
      <c r="B541" t="s">
        <v>1457</v>
      </c>
      <c r="C541" t="s">
        <v>729</v>
      </c>
      <c r="D541" t="s">
        <v>1458</v>
      </c>
      <c r="E541" t="s">
        <v>841</v>
      </c>
      <c r="F541" t="s">
        <v>733</v>
      </c>
      <c r="G541" t="s">
        <v>750</v>
      </c>
      <c r="H541" t="s">
        <v>1013</v>
      </c>
      <c r="I541" t="s">
        <v>13</v>
      </c>
      <c r="J541" t="s">
        <v>751</v>
      </c>
      <c r="K541" t="s">
        <v>758</v>
      </c>
      <c r="L541" t="s">
        <v>759</v>
      </c>
      <c r="M541" t="s">
        <v>911</v>
      </c>
      <c r="N541" t="s">
        <v>817</v>
      </c>
      <c r="O541" t="s">
        <v>101</v>
      </c>
      <c r="P541" t="s">
        <v>942</v>
      </c>
      <c r="Q541" t="s">
        <v>147</v>
      </c>
      <c r="R541" t="s">
        <v>969</v>
      </c>
      <c r="S541" t="s">
        <v>138</v>
      </c>
      <c r="T541" t="s">
        <v>821</v>
      </c>
      <c r="U541" t="s">
        <v>2954</v>
      </c>
      <c r="V541">
        <v>80500000</v>
      </c>
      <c r="W541">
        <v>0</v>
      </c>
      <c r="X541">
        <v>5723812</v>
      </c>
      <c r="Y541">
        <v>5753906</v>
      </c>
      <c r="Z541">
        <v>11477718</v>
      </c>
      <c r="AA541">
        <v>0.14258034782608695</v>
      </c>
      <c r="AB541">
        <v>69022282</v>
      </c>
      <c r="AC541" t="s">
        <v>363</v>
      </c>
      <c r="AD541" t="s">
        <v>367</v>
      </c>
      <c r="AE541" t="s">
        <v>2955</v>
      </c>
      <c r="AF541" t="s">
        <v>2956</v>
      </c>
      <c r="AG541" t="s">
        <v>5570</v>
      </c>
      <c r="AH541" t="s">
        <v>943</v>
      </c>
      <c r="AI541" t="s">
        <v>943</v>
      </c>
      <c r="AJ541" t="s">
        <v>7</v>
      </c>
      <c r="AK541" t="s">
        <v>848</v>
      </c>
      <c r="AL541" t="s">
        <v>846</v>
      </c>
    </row>
    <row r="542" spans="1:38" x14ac:dyDescent="0.3">
      <c r="A542" t="s">
        <v>728</v>
      </c>
      <c r="B542" t="s">
        <v>1457</v>
      </c>
      <c r="C542" t="s">
        <v>729</v>
      </c>
      <c r="D542" t="s">
        <v>1458</v>
      </c>
      <c r="E542" t="s">
        <v>841</v>
      </c>
      <c r="F542" t="s">
        <v>733</v>
      </c>
      <c r="G542" t="s">
        <v>750</v>
      </c>
      <c r="H542" t="s">
        <v>1013</v>
      </c>
      <c r="I542" t="s">
        <v>13</v>
      </c>
      <c r="J542" t="s">
        <v>751</v>
      </c>
      <c r="K542" t="s">
        <v>758</v>
      </c>
      <c r="L542" t="s">
        <v>759</v>
      </c>
      <c r="M542" t="s">
        <v>911</v>
      </c>
      <c r="N542" t="s">
        <v>817</v>
      </c>
      <c r="O542" t="s">
        <v>101</v>
      </c>
      <c r="P542" t="s">
        <v>942</v>
      </c>
      <c r="Q542" t="s">
        <v>147</v>
      </c>
      <c r="R542" t="s">
        <v>969</v>
      </c>
      <c r="S542" t="s">
        <v>139</v>
      </c>
      <c r="T542" t="s">
        <v>822</v>
      </c>
      <c r="U542" t="s">
        <v>2957</v>
      </c>
      <c r="V542">
        <v>216300000</v>
      </c>
      <c r="W542">
        <v>0</v>
      </c>
      <c r="X542">
        <v>8750000</v>
      </c>
      <c r="Y542">
        <v>8750000</v>
      </c>
      <c r="Z542">
        <v>17500000</v>
      </c>
      <c r="AA542">
        <v>8.0906148867313912E-2</v>
      </c>
      <c r="AB542">
        <v>198800000</v>
      </c>
      <c r="AC542" t="s">
        <v>363</v>
      </c>
      <c r="AD542" t="s">
        <v>368</v>
      </c>
      <c r="AE542" t="s">
        <v>2958</v>
      </c>
      <c r="AF542" t="s">
        <v>2959</v>
      </c>
      <c r="AG542" t="s">
        <v>5571</v>
      </c>
      <c r="AH542" t="s">
        <v>943</v>
      </c>
      <c r="AI542" t="s">
        <v>943</v>
      </c>
      <c r="AJ542" t="s">
        <v>7</v>
      </c>
      <c r="AK542" t="s">
        <v>848</v>
      </c>
      <c r="AL542" t="s">
        <v>846</v>
      </c>
    </row>
    <row r="543" spans="1:38" x14ac:dyDescent="0.3">
      <c r="A543" t="s">
        <v>728</v>
      </c>
      <c r="B543" t="s">
        <v>1457</v>
      </c>
      <c r="C543" t="s">
        <v>729</v>
      </c>
      <c r="D543" t="s">
        <v>1458</v>
      </c>
      <c r="E543" t="s">
        <v>841</v>
      </c>
      <c r="F543" t="s">
        <v>733</v>
      </c>
      <c r="G543" t="s">
        <v>750</v>
      </c>
      <c r="H543" t="s">
        <v>1013</v>
      </c>
      <c r="I543" t="s">
        <v>13</v>
      </c>
      <c r="J543" t="s">
        <v>751</v>
      </c>
      <c r="K543" t="s">
        <v>758</v>
      </c>
      <c r="L543" t="s">
        <v>759</v>
      </c>
      <c r="M543" t="s">
        <v>911</v>
      </c>
      <c r="N543" t="s">
        <v>817</v>
      </c>
      <c r="O543" t="s">
        <v>101</v>
      </c>
      <c r="P543" t="s">
        <v>942</v>
      </c>
      <c r="Q543" t="s">
        <v>147</v>
      </c>
      <c r="R543" t="s">
        <v>969</v>
      </c>
      <c r="S543" t="s">
        <v>140</v>
      </c>
      <c r="T543" t="s">
        <v>823</v>
      </c>
      <c r="U543" t="s">
        <v>2960</v>
      </c>
      <c r="V543">
        <v>172900000</v>
      </c>
      <c r="W543">
        <v>0</v>
      </c>
      <c r="X543">
        <v>25671000</v>
      </c>
      <c r="Y543">
        <v>114635000</v>
      </c>
      <c r="Z543">
        <v>140306000</v>
      </c>
      <c r="AA543">
        <v>0.8114864083285136</v>
      </c>
      <c r="AB543">
        <v>32594000</v>
      </c>
      <c r="AC543" t="s">
        <v>363</v>
      </c>
      <c r="AD543" t="s">
        <v>369</v>
      </c>
      <c r="AE543" t="s">
        <v>2961</v>
      </c>
      <c r="AF543" t="s">
        <v>2962</v>
      </c>
      <c r="AG543" t="s">
        <v>5572</v>
      </c>
      <c r="AH543" t="s">
        <v>943</v>
      </c>
      <c r="AI543" t="s">
        <v>943</v>
      </c>
      <c r="AJ543" t="s">
        <v>7</v>
      </c>
      <c r="AK543" t="s">
        <v>848</v>
      </c>
      <c r="AL543" t="s">
        <v>846</v>
      </c>
    </row>
    <row r="544" spans="1:38" x14ac:dyDescent="0.3">
      <c r="A544" t="s">
        <v>728</v>
      </c>
      <c r="B544" t="s">
        <v>1457</v>
      </c>
      <c r="C544" t="s">
        <v>729</v>
      </c>
      <c r="D544" t="s">
        <v>1458</v>
      </c>
      <c r="E544" t="s">
        <v>841</v>
      </c>
      <c r="F544" t="s">
        <v>733</v>
      </c>
      <c r="G544" t="s">
        <v>750</v>
      </c>
      <c r="H544" t="s">
        <v>1013</v>
      </c>
      <c r="I544" t="s">
        <v>13</v>
      </c>
      <c r="J544" t="s">
        <v>751</v>
      </c>
      <c r="K544" t="s">
        <v>758</v>
      </c>
      <c r="L544" t="s">
        <v>759</v>
      </c>
      <c r="M544" t="s">
        <v>911</v>
      </c>
      <c r="N544" t="s">
        <v>817</v>
      </c>
      <c r="O544" t="s">
        <v>101</v>
      </c>
      <c r="P544" t="s">
        <v>942</v>
      </c>
      <c r="Q544" t="s">
        <v>147</v>
      </c>
      <c r="R544" t="s">
        <v>969</v>
      </c>
      <c r="S544" t="s">
        <v>141</v>
      </c>
      <c r="T544" t="s">
        <v>824</v>
      </c>
      <c r="U544" t="s">
        <v>2963</v>
      </c>
      <c r="V544">
        <v>6930000</v>
      </c>
      <c r="W544">
        <v>0</v>
      </c>
      <c r="X544">
        <v>536569</v>
      </c>
      <c r="Y544">
        <v>536569</v>
      </c>
      <c r="Z544">
        <v>1073138</v>
      </c>
      <c r="AA544">
        <v>0.15485396825396824</v>
      </c>
      <c r="AB544">
        <v>5856862</v>
      </c>
      <c r="AC544" t="s">
        <v>363</v>
      </c>
      <c r="AD544" t="s">
        <v>370</v>
      </c>
      <c r="AE544" t="s">
        <v>2964</v>
      </c>
      <c r="AF544" t="s">
        <v>2965</v>
      </c>
      <c r="AG544" t="s">
        <v>5573</v>
      </c>
      <c r="AH544" t="s">
        <v>943</v>
      </c>
      <c r="AI544" t="s">
        <v>943</v>
      </c>
      <c r="AJ544" t="s">
        <v>7</v>
      </c>
      <c r="AK544" t="s">
        <v>848</v>
      </c>
      <c r="AL544" t="s">
        <v>846</v>
      </c>
    </row>
    <row r="545" spans="1:40" x14ac:dyDescent="0.3">
      <c r="A545" t="s">
        <v>728</v>
      </c>
      <c r="B545" t="s">
        <v>1457</v>
      </c>
      <c r="C545" t="s">
        <v>729</v>
      </c>
      <c r="D545" t="s">
        <v>1458</v>
      </c>
      <c r="E545" t="s">
        <v>841</v>
      </c>
      <c r="F545" t="s">
        <v>733</v>
      </c>
      <c r="G545" t="s">
        <v>750</v>
      </c>
      <c r="H545" t="s">
        <v>1013</v>
      </c>
      <c r="I545" t="s">
        <v>13</v>
      </c>
      <c r="J545" t="s">
        <v>751</v>
      </c>
      <c r="K545" t="s">
        <v>758</v>
      </c>
      <c r="L545" t="s">
        <v>759</v>
      </c>
      <c r="M545" t="s">
        <v>911</v>
      </c>
      <c r="N545" t="s">
        <v>817</v>
      </c>
      <c r="O545" t="s">
        <v>101</v>
      </c>
      <c r="P545" t="s">
        <v>942</v>
      </c>
      <c r="Q545" t="s">
        <v>147</v>
      </c>
      <c r="R545" t="s">
        <v>969</v>
      </c>
      <c r="S545" t="s">
        <v>142</v>
      </c>
      <c r="T545" t="s">
        <v>825</v>
      </c>
      <c r="U545" t="s">
        <v>2966</v>
      </c>
      <c r="V545">
        <v>207200000</v>
      </c>
      <c r="W545">
        <v>0</v>
      </c>
      <c r="X545">
        <v>14773680</v>
      </c>
      <c r="Y545">
        <v>14773680</v>
      </c>
      <c r="Z545">
        <v>29547360</v>
      </c>
      <c r="AA545">
        <v>0.14260308880308881</v>
      </c>
      <c r="AB545">
        <v>177652640</v>
      </c>
      <c r="AC545" t="s">
        <v>363</v>
      </c>
      <c r="AD545" t="s">
        <v>371</v>
      </c>
      <c r="AE545" t="s">
        <v>2967</v>
      </c>
      <c r="AF545" t="s">
        <v>2968</v>
      </c>
      <c r="AG545" t="s">
        <v>5574</v>
      </c>
      <c r="AH545" t="s">
        <v>943</v>
      </c>
      <c r="AI545" t="s">
        <v>943</v>
      </c>
      <c r="AJ545" t="s">
        <v>7</v>
      </c>
      <c r="AK545" t="s">
        <v>848</v>
      </c>
      <c r="AL545" t="s">
        <v>846</v>
      </c>
    </row>
    <row r="546" spans="1:40" x14ac:dyDescent="0.3">
      <c r="A546" t="s">
        <v>728</v>
      </c>
      <c r="B546" t="s">
        <v>1457</v>
      </c>
      <c r="C546" t="s">
        <v>729</v>
      </c>
      <c r="D546" t="s">
        <v>1458</v>
      </c>
      <c r="E546" t="s">
        <v>841</v>
      </c>
      <c r="F546" t="s">
        <v>733</v>
      </c>
      <c r="G546" t="s">
        <v>750</v>
      </c>
      <c r="H546" t="s">
        <v>1013</v>
      </c>
      <c r="I546" t="s">
        <v>13</v>
      </c>
      <c r="J546" t="s">
        <v>751</v>
      </c>
      <c r="K546" t="s">
        <v>758</v>
      </c>
      <c r="L546" t="s">
        <v>759</v>
      </c>
      <c r="M546" t="s">
        <v>911</v>
      </c>
      <c r="N546" t="s">
        <v>817</v>
      </c>
      <c r="O546" t="s">
        <v>101</v>
      </c>
      <c r="P546" t="s">
        <v>942</v>
      </c>
      <c r="Q546" t="s">
        <v>147</v>
      </c>
      <c r="R546" t="s">
        <v>969</v>
      </c>
      <c r="S546" t="s">
        <v>143</v>
      </c>
      <c r="T546" t="s">
        <v>826</v>
      </c>
      <c r="U546" t="s">
        <v>2969</v>
      </c>
      <c r="V546">
        <v>576000000</v>
      </c>
      <c r="W546">
        <v>0</v>
      </c>
      <c r="X546">
        <v>0</v>
      </c>
      <c r="Y546">
        <v>0</v>
      </c>
      <c r="Z546">
        <v>0</v>
      </c>
      <c r="AA546">
        <v>0</v>
      </c>
      <c r="AB546">
        <v>576000000</v>
      </c>
      <c r="AC546" t="s">
        <v>363</v>
      </c>
      <c r="AD546" t="s">
        <v>372</v>
      </c>
      <c r="AE546" t="s">
        <v>2970</v>
      </c>
      <c r="AF546" t="s">
        <v>2971</v>
      </c>
      <c r="AG546" t="s">
        <v>5575</v>
      </c>
      <c r="AH546" t="s">
        <v>943</v>
      </c>
      <c r="AI546" t="s">
        <v>943</v>
      </c>
      <c r="AJ546" t="s">
        <v>6045</v>
      </c>
      <c r="AK546" t="s">
        <v>848</v>
      </c>
      <c r="AL546" t="s">
        <v>846</v>
      </c>
    </row>
    <row r="547" spans="1:40" x14ac:dyDescent="0.3">
      <c r="A547" t="s">
        <v>728</v>
      </c>
      <c r="B547" t="s">
        <v>1457</v>
      </c>
      <c r="C547" t="s">
        <v>729</v>
      </c>
      <c r="D547" t="s">
        <v>1458</v>
      </c>
      <c r="E547" t="s">
        <v>841</v>
      </c>
      <c r="F547" t="s">
        <v>733</v>
      </c>
      <c r="G547" t="s">
        <v>750</v>
      </c>
      <c r="H547" t="s">
        <v>1013</v>
      </c>
      <c r="I547" t="s">
        <v>13</v>
      </c>
      <c r="J547" t="s">
        <v>751</v>
      </c>
      <c r="K547" t="s">
        <v>758</v>
      </c>
      <c r="L547" t="s">
        <v>759</v>
      </c>
      <c r="M547" t="s">
        <v>911</v>
      </c>
      <c r="N547" t="s">
        <v>817</v>
      </c>
      <c r="O547" t="s">
        <v>101</v>
      </c>
      <c r="P547" t="s">
        <v>942</v>
      </c>
      <c r="Q547" t="s">
        <v>147</v>
      </c>
      <c r="R547" t="s">
        <v>969</v>
      </c>
      <c r="S547" t="s">
        <v>144</v>
      </c>
      <c r="T547" t="s">
        <v>827</v>
      </c>
      <c r="U547" t="s">
        <v>2972</v>
      </c>
      <c r="V547">
        <v>114100000</v>
      </c>
      <c r="W547">
        <v>0</v>
      </c>
      <c r="X547">
        <v>7560000</v>
      </c>
      <c r="Y547">
        <v>7560000</v>
      </c>
      <c r="Z547">
        <v>15120000</v>
      </c>
      <c r="AA547">
        <v>0.1325153374233129</v>
      </c>
      <c r="AB547">
        <v>98980000</v>
      </c>
      <c r="AC547" t="s">
        <v>363</v>
      </c>
      <c r="AD547" t="s">
        <v>373</v>
      </c>
      <c r="AE547" t="s">
        <v>2973</v>
      </c>
      <c r="AF547" t="s">
        <v>2974</v>
      </c>
      <c r="AG547" t="s">
        <v>5576</v>
      </c>
      <c r="AH547" t="s">
        <v>943</v>
      </c>
      <c r="AI547" t="s">
        <v>943</v>
      </c>
      <c r="AJ547" t="s">
        <v>7</v>
      </c>
      <c r="AK547" t="s">
        <v>848</v>
      </c>
      <c r="AL547" t="s">
        <v>846</v>
      </c>
    </row>
    <row r="548" spans="1:40" x14ac:dyDescent="0.3">
      <c r="A548" t="s">
        <v>728</v>
      </c>
      <c r="B548" t="s">
        <v>1457</v>
      </c>
      <c r="C548" t="s">
        <v>729</v>
      </c>
      <c r="D548" t="s">
        <v>1458</v>
      </c>
      <c r="E548" t="s">
        <v>841</v>
      </c>
      <c r="F548" t="s">
        <v>733</v>
      </c>
      <c r="G548" t="s">
        <v>750</v>
      </c>
      <c r="H548" t="s">
        <v>1013</v>
      </c>
      <c r="I548" t="s">
        <v>13</v>
      </c>
      <c r="J548" t="s">
        <v>751</v>
      </c>
      <c r="K548" t="s">
        <v>758</v>
      </c>
      <c r="L548" t="s">
        <v>759</v>
      </c>
      <c r="M548" t="s">
        <v>911</v>
      </c>
      <c r="N548" t="s">
        <v>817</v>
      </c>
      <c r="O548" t="s">
        <v>101</v>
      </c>
      <c r="P548" t="s">
        <v>942</v>
      </c>
      <c r="Q548" t="s">
        <v>147</v>
      </c>
      <c r="R548" t="s">
        <v>969</v>
      </c>
      <c r="S548" t="s">
        <v>145</v>
      </c>
      <c r="T548" t="s">
        <v>828</v>
      </c>
      <c r="U548" t="s">
        <v>2975</v>
      </c>
      <c r="V548">
        <v>5801026000</v>
      </c>
      <c r="W548">
        <v>0</v>
      </c>
      <c r="X548">
        <v>0</v>
      </c>
      <c r="Y548">
        <v>411490206</v>
      </c>
      <c r="Z548">
        <v>411490206</v>
      </c>
      <c r="AA548">
        <v>7.0934039254435338E-2</v>
      </c>
      <c r="AB548">
        <v>5389535794</v>
      </c>
      <c r="AC548" t="s">
        <v>363</v>
      </c>
      <c r="AD548" t="s">
        <v>374</v>
      </c>
      <c r="AE548" t="s">
        <v>2976</v>
      </c>
      <c r="AF548" t="s">
        <v>2977</v>
      </c>
      <c r="AG548" t="s">
        <v>5577</v>
      </c>
      <c r="AH548" t="s">
        <v>943</v>
      </c>
      <c r="AI548" t="s">
        <v>943</v>
      </c>
      <c r="AJ548" t="s">
        <v>6046</v>
      </c>
      <c r="AK548" t="s">
        <v>848</v>
      </c>
      <c r="AL548" t="s">
        <v>846</v>
      </c>
    </row>
    <row r="549" spans="1:40" x14ac:dyDescent="0.3">
      <c r="A549" t="s">
        <v>728</v>
      </c>
      <c r="B549" t="s">
        <v>1457</v>
      </c>
      <c r="C549" t="s">
        <v>729</v>
      </c>
      <c r="D549" t="s">
        <v>1458</v>
      </c>
      <c r="E549" t="s">
        <v>841</v>
      </c>
      <c r="F549" t="s">
        <v>733</v>
      </c>
      <c r="G549" t="s">
        <v>750</v>
      </c>
      <c r="H549" t="s">
        <v>1013</v>
      </c>
      <c r="I549" t="s">
        <v>13</v>
      </c>
      <c r="J549" t="s">
        <v>751</v>
      </c>
      <c r="K549" t="s">
        <v>758</v>
      </c>
      <c r="L549" t="s">
        <v>759</v>
      </c>
      <c r="M549" t="s">
        <v>911</v>
      </c>
      <c r="N549" t="s">
        <v>817</v>
      </c>
      <c r="O549" t="s">
        <v>101</v>
      </c>
      <c r="P549" t="s">
        <v>942</v>
      </c>
      <c r="Q549" t="s">
        <v>376</v>
      </c>
      <c r="R549" t="s">
        <v>970</v>
      </c>
      <c r="S549" t="s">
        <v>134</v>
      </c>
      <c r="T549" t="s">
        <v>818</v>
      </c>
      <c r="U549" t="s">
        <v>2978</v>
      </c>
      <c r="V549">
        <v>2264870000</v>
      </c>
      <c r="W549">
        <v>0</v>
      </c>
      <c r="X549">
        <v>150882900</v>
      </c>
      <c r="Y549">
        <v>151536800</v>
      </c>
      <c r="Z549">
        <v>302419700</v>
      </c>
      <c r="AA549">
        <v>0.13352629510744546</v>
      </c>
      <c r="AB549">
        <v>1962450300</v>
      </c>
      <c r="AC549" t="s">
        <v>375</v>
      </c>
      <c r="AD549" t="s">
        <v>377</v>
      </c>
      <c r="AE549" t="s">
        <v>2979</v>
      </c>
      <c r="AF549" t="s">
        <v>2980</v>
      </c>
      <c r="AG549" t="s">
        <v>5567</v>
      </c>
      <c r="AH549" t="s">
        <v>943</v>
      </c>
      <c r="AI549" t="s">
        <v>943</v>
      </c>
      <c r="AJ549" t="s">
        <v>7</v>
      </c>
      <c r="AK549" t="s">
        <v>848</v>
      </c>
      <c r="AL549" t="s">
        <v>917</v>
      </c>
    </row>
    <row r="550" spans="1:40" x14ac:dyDescent="0.3">
      <c r="A550" t="s">
        <v>728</v>
      </c>
      <c r="B550" t="s">
        <v>1457</v>
      </c>
      <c r="C550" t="s">
        <v>729</v>
      </c>
      <c r="D550" t="s">
        <v>1458</v>
      </c>
      <c r="E550" t="s">
        <v>841</v>
      </c>
      <c r="F550" t="s">
        <v>733</v>
      </c>
      <c r="G550" t="s">
        <v>750</v>
      </c>
      <c r="H550" t="s">
        <v>1013</v>
      </c>
      <c r="I550" t="s">
        <v>13</v>
      </c>
      <c r="J550" t="s">
        <v>751</v>
      </c>
      <c r="K550" t="s">
        <v>758</v>
      </c>
      <c r="L550" t="s">
        <v>759</v>
      </c>
      <c r="M550" t="s">
        <v>911</v>
      </c>
      <c r="N550" t="s">
        <v>817</v>
      </c>
      <c r="O550" t="s">
        <v>101</v>
      </c>
      <c r="P550" t="s">
        <v>942</v>
      </c>
      <c r="Q550" t="s">
        <v>376</v>
      </c>
      <c r="R550" t="s">
        <v>970</v>
      </c>
      <c r="S550" t="s">
        <v>136</v>
      </c>
      <c r="T550" t="s">
        <v>819</v>
      </c>
      <c r="U550" t="s">
        <v>2981</v>
      </c>
      <c r="V550">
        <v>42000</v>
      </c>
      <c r="W550">
        <v>0</v>
      </c>
      <c r="X550">
        <v>1642</v>
      </c>
      <c r="Y550">
        <v>1640</v>
      </c>
      <c r="Z550">
        <v>3282</v>
      </c>
      <c r="AA550">
        <v>7.8142857142857139E-2</v>
      </c>
      <c r="AB550">
        <v>38718</v>
      </c>
      <c r="AC550" t="s">
        <v>375</v>
      </c>
      <c r="AD550" t="s">
        <v>378</v>
      </c>
      <c r="AE550" t="s">
        <v>2982</v>
      </c>
      <c r="AF550" t="s">
        <v>2983</v>
      </c>
      <c r="AG550" t="s">
        <v>5568</v>
      </c>
      <c r="AH550" t="s">
        <v>943</v>
      </c>
      <c r="AI550" t="s">
        <v>943</v>
      </c>
      <c r="AJ550" t="s">
        <v>7</v>
      </c>
      <c r="AK550" t="s">
        <v>848</v>
      </c>
      <c r="AL550" t="s">
        <v>917</v>
      </c>
    </row>
    <row r="551" spans="1:40" x14ac:dyDescent="0.3">
      <c r="A551" t="s">
        <v>728</v>
      </c>
      <c r="B551" t="s">
        <v>1457</v>
      </c>
      <c r="C551" t="s">
        <v>729</v>
      </c>
      <c r="D551" t="s">
        <v>1458</v>
      </c>
      <c r="E551" t="s">
        <v>841</v>
      </c>
      <c r="F551" t="s">
        <v>733</v>
      </c>
      <c r="G551" t="s">
        <v>750</v>
      </c>
      <c r="H551" t="s">
        <v>1013</v>
      </c>
      <c r="I551" t="s">
        <v>13</v>
      </c>
      <c r="J551" t="s">
        <v>751</v>
      </c>
      <c r="K551" t="s">
        <v>758</v>
      </c>
      <c r="L551" t="s">
        <v>759</v>
      </c>
      <c r="M551" t="s">
        <v>911</v>
      </c>
      <c r="N551" t="s">
        <v>817</v>
      </c>
      <c r="O551" t="s">
        <v>101</v>
      </c>
      <c r="P551" t="s">
        <v>942</v>
      </c>
      <c r="Q551" t="s">
        <v>376</v>
      </c>
      <c r="R551" t="s">
        <v>970</v>
      </c>
      <c r="S551" t="s">
        <v>137</v>
      </c>
      <c r="T551" t="s">
        <v>820</v>
      </c>
      <c r="U551" t="s">
        <v>2984</v>
      </c>
      <c r="V551">
        <v>165900000</v>
      </c>
      <c r="W551">
        <v>0</v>
      </c>
      <c r="X551">
        <v>10957550</v>
      </c>
      <c r="Y551">
        <v>10982140</v>
      </c>
      <c r="Z551">
        <v>21939690</v>
      </c>
      <c r="AA551">
        <v>0.13224647377938517</v>
      </c>
      <c r="AB551">
        <v>143960310</v>
      </c>
      <c r="AC551" t="s">
        <v>375</v>
      </c>
      <c r="AD551" t="s">
        <v>379</v>
      </c>
      <c r="AE551" t="s">
        <v>2985</v>
      </c>
      <c r="AF551" t="s">
        <v>2986</v>
      </c>
      <c r="AG551" t="s">
        <v>5569</v>
      </c>
      <c r="AH551" t="s">
        <v>943</v>
      </c>
      <c r="AI551" t="s">
        <v>943</v>
      </c>
      <c r="AJ551" t="s">
        <v>7</v>
      </c>
      <c r="AK551" t="s">
        <v>848</v>
      </c>
      <c r="AL551" t="s">
        <v>917</v>
      </c>
    </row>
    <row r="552" spans="1:40" x14ac:dyDescent="0.3">
      <c r="A552" t="s">
        <v>728</v>
      </c>
      <c r="B552" t="s">
        <v>1457</v>
      </c>
      <c r="C552" t="s">
        <v>729</v>
      </c>
      <c r="D552" t="s">
        <v>1458</v>
      </c>
      <c r="E552" t="s">
        <v>841</v>
      </c>
      <c r="F552" t="s">
        <v>733</v>
      </c>
      <c r="G552" t="s">
        <v>750</v>
      </c>
      <c r="H552" t="s">
        <v>1013</v>
      </c>
      <c r="I552" t="s">
        <v>13</v>
      </c>
      <c r="J552" t="s">
        <v>751</v>
      </c>
      <c r="K552" t="s">
        <v>758</v>
      </c>
      <c r="L552" t="s">
        <v>759</v>
      </c>
      <c r="M552" t="s">
        <v>911</v>
      </c>
      <c r="N552" t="s">
        <v>817</v>
      </c>
      <c r="O552" t="s">
        <v>101</v>
      </c>
      <c r="P552" t="s">
        <v>942</v>
      </c>
      <c r="Q552" t="s">
        <v>376</v>
      </c>
      <c r="R552" t="s">
        <v>970</v>
      </c>
      <c r="S552" t="s">
        <v>138</v>
      </c>
      <c r="T552" t="s">
        <v>821</v>
      </c>
      <c r="U552" t="s">
        <v>2987</v>
      </c>
      <c r="V552">
        <v>47600000</v>
      </c>
      <c r="W552">
        <v>0</v>
      </c>
      <c r="X552">
        <v>3340670</v>
      </c>
      <c r="Y552">
        <v>3358666</v>
      </c>
      <c r="Z552">
        <v>6699336</v>
      </c>
      <c r="AA552">
        <v>0.14074235294117646</v>
      </c>
      <c r="AB552">
        <v>40900664</v>
      </c>
      <c r="AC552" t="s">
        <v>375</v>
      </c>
      <c r="AD552" t="s">
        <v>380</v>
      </c>
      <c r="AE552" t="s">
        <v>2988</v>
      </c>
      <c r="AF552" t="s">
        <v>2989</v>
      </c>
      <c r="AG552" t="s">
        <v>5570</v>
      </c>
      <c r="AH552" t="s">
        <v>943</v>
      </c>
      <c r="AI552" t="s">
        <v>943</v>
      </c>
      <c r="AJ552" t="s">
        <v>7</v>
      </c>
      <c r="AK552" t="s">
        <v>848</v>
      </c>
      <c r="AL552" t="s">
        <v>917</v>
      </c>
    </row>
    <row r="553" spans="1:40" x14ac:dyDescent="0.3">
      <c r="A553" t="s">
        <v>728</v>
      </c>
      <c r="B553" t="s">
        <v>1457</v>
      </c>
      <c r="C553" t="s">
        <v>729</v>
      </c>
      <c r="D553" t="s">
        <v>1458</v>
      </c>
      <c r="E553" t="s">
        <v>841</v>
      </c>
      <c r="F553" t="s">
        <v>733</v>
      </c>
      <c r="G553" t="s">
        <v>750</v>
      </c>
      <c r="H553" t="s">
        <v>1013</v>
      </c>
      <c r="I553" t="s">
        <v>13</v>
      </c>
      <c r="J553" t="s">
        <v>751</v>
      </c>
      <c r="K553" t="s">
        <v>758</v>
      </c>
      <c r="L553" t="s">
        <v>759</v>
      </c>
      <c r="M553" t="s">
        <v>911</v>
      </c>
      <c r="N553" t="s">
        <v>817</v>
      </c>
      <c r="O553" t="s">
        <v>101</v>
      </c>
      <c r="P553" t="s">
        <v>942</v>
      </c>
      <c r="Q553" t="s">
        <v>376</v>
      </c>
      <c r="R553" t="s">
        <v>970</v>
      </c>
      <c r="S553" t="s">
        <v>139</v>
      </c>
      <c r="T553" t="s">
        <v>822</v>
      </c>
      <c r="U553" t="s">
        <v>2990</v>
      </c>
      <c r="V553">
        <v>45500000</v>
      </c>
      <c r="W553">
        <v>0</v>
      </c>
      <c r="X553">
        <v>3250000</v>
      </c>
      <c r="Y553">
        <v>3250000</v>
      </c>
      <c r="Z553">
        <v>6500000</v>
      </c>
      <c r="AA553">
        <v>0.14285714285714285</v>
      </c>
      <c r="AB553">
        <v>39000000</v>
      </c>
      <c r="AC553" t="s">
        <v>375</v>
      </c>
      <c r="AD553" t="s">
        <v>381</v>
      </c>
      <c r="AE553" t="s">
        <v>2991</v>
      </c>
      <c r="AF553" t="s">
        <v>2992</v>
      </c>
      <c r="AG553" t="s">
        <v>5571</v>
      </c>
      <c r="AH553" t="s">
        <v>943</v>
      </c>
      <c r="AI553" t="s">
        <v>943</v>
      </c>
      <c r="AJ553" t="s">
        <v>7</v>
      </c>
      <c r="AK553" t="s">
        <v>848</v>
      </c>
      <c r="AL553" t="s">
        <v>917</v>
      </c>
    </row>
    <row r="554" spans="1:40" x14ac:dyDescent="0.3">
      <c r="A554" t="s">
        <v>728</v>
      </c>
      <c r="B554" t="s">
        <v>1457</v>
      </c>
      <c r="C554" t="s">
        <v>729</v>
      </c>
      <c r="D554" t="s">
        <v>1458</v>
      </c>
      <c r="E554" t="s">
        <v>841</v>
      </c>
      <c r="F554" t="s">
        <v>733</v>
      </c>
      <c r="G554" t="s">
        <v>750</v>
      </c>
      <c r="H554" t="s">
        <v>1013</v>
      </c>
      <c r="I554" t="s">
        <v>13</v>
      </c>
      <c r="J554" t="s">
        <v>751</v>
      </c>
      <c r="K554" t="s">
        <v>758</v>
      </c>
      <c r="L554" t="s">
        <v>759</v>
      </c>
      <c r="M554" t="s">
        <v>911</v>
      </c>
      <c r="N554" t="s">
        <v>817</v>
      </c>
      <c r="O554" t="s">
        <v>101</v>
      </c>
      <c r="P554" t="s">
        <v>942</v>
      </c>
      <c r="Q554" t="s">
        <v>376</v>
      </c>
      <c r="R554" t="s">
        <v>970</v>
      </c>
      <c r="S554" t="s">
        <v>140</v>
      </c>
      <c r="T554" t="s">
        <v>823</v>
      </c>
      <c r="U554" t="s">
        <v>2993</v>
      </c>
      <c r="V554">
        <v>175350000</v>
      </c>
      <c r="W554">
        <v>0</v>
      </c>
      <c r="X554">
        <v>16590000</v>
      </c>
      <c r="Y554">
        <v>130810000</v>
      </c>
      <c r="Z554">
        <v>147400000</v>
      </c>
      <c r="AA554">
        <v>0.84060450527516395</v>
      </c>
      <c r="AB554">
        <v>27950000</v>
      </c>
      <c r="AC554" t="s">
        <v>375</v>
      </c>
      <c r="AD554" t="s">
        <v>382</v>
      </c>
      <c r="AE554" t="s">
        <v>2994</v>
      </c>
      <c r="AF554" t="s">
        <v>2995</v>
      </c>
      <c r="AG554" t="s">
        <v>5572</v>
      </c>
      <c r="AH554" t="s">
        <v>943</v>
      </c>
      <c r="AI554" t="s">
        <v>943</v>
      </c>
      <c r="AJ554" t="s">
        <v>7</v>
      </c>
      <c r="AK554" t="s">
        <v>848</v>
      </c>
      <c r="AL554" t="s">
        <v>917</v>
      </c>
    </row>
    <row r="555" spans="1:40" x14ac:dyDescent="0.3">
      <c r="A555" t="s">
        <v>728</v>
      </c>
      <c r="B555" t="s">
        <v>1457</v>
      </c>
      <c r="C555" t="s">
        <v>729</v>
      </c>
      <c r="D555" t="s">
        <v>1458</v>
      </c>
      <c r="E555" t="s">
        <v>841</v>
      </c>
      <c r="F555" t="s">
        <v>733</v>
      </c>
      <c r="G555" t="s">
        <v>750</v>
      </c>
      <c r="H555" t="s">
        <v>1013</v>
      </c>
      <c r="I555" t="s">
        <v>13</v>
      </c>
      <c r="J555" t="s">
        <v>751</v>
      </c>
      <c r="K555" t="s">
        <v>758</v>
      </c>
      <c r="L555" t="s">
        <v>759</v>
      </c>
      <c r="M555" t="s">
        <v>911</v>
      </c>
      <c r="N555" t="s">
        <v>817</v>
      </c>
      <c r="O555" t="s">
        <v>101</v>
      </c>
      <c r="P555" t="s">
        <v>942</v>
      </c>
      <c r="Q555" t="s">
        <v>376</v>
      </c>
      <c r="R555" t="s">
        <v>970</v>
      </c>
      <c r="S555" t="s">
        <v>141</v>
      </c>
      <c r="T555" t="s">
        <v>824</v>
      </c>
      <c r="U555" t="s">
        <v>2996</v>
      </c>
      <c r="V555">
        <v>5292000</v>
      </c>
      <c r="W555">
        <v>0</v>
      </c>
      <c r="X555">
        <v>457500</v>
      </c>
      <c r="Y555">
        <v>436750</v>
      </c>
      <c r="Z555">
        <v>894250</v>
      </c>
      <c r="AA555">
        <v>0.16898148148148148</v>
      </c>
      <c r="AB555">
        <v>4397750</v>
      </c>
      <c r="AC555" t="s">
        <v>375</v>
      </c>
      <c r="AD555" t="s">
        <v>383</v>
      </c>
      <c r="AE555" t="s">
        <v>2997</v>
      </c>
      <c r="AF555" t="s">
        <v>2998</v>
      </c>
      <c r="AG555" t="s">
        <v>5573</v>
      </c>
      <c r="AH555" t="s">
        <v>943</v>
      </c>
      <c r="AI555" t="s">
        <v>943</v>
      </c>
      <c r="AJ555" t="s">
        <v>7</v>
      </c>
      <c r="AK555" t="s">
        <v>848</v>
      </c>
      <c r="AL555" t="s">
        <v>917</v>
      </c>
    </row>
    <row r="556" spans="1:40" x14ac:dyDescent="0.3">
      <c r="A556" t="s">
        <v>728</v>
      </c>
      <c r="B556" t="s">
        <v>1457</v>
      </c>
      <c r="C556" t="s">
        <v>729</v>
      </c>
      <c r="D556" t="s">
        <v>1458</v>
      </c>
      <c r="E556" t="s">
        <v>841</v>
      </c>
      <c r="F556" t="s">
        <v>733</v>
      </c>
      <c r="G556" t="s">
        <v>750</v>
      </c>
      <c r="H556" t="s">
        <v>1013</v>
      </c>
      <c r="I556" t="s">
        <v>13</v>
      </c>
      <c r="J556" t="s">
        <v>751</v>
      </c>
      <c r="K556" t="s">
        <v>758</v>
      </c>
      <c r="L556" t="s">
        <v>759</v>
      </c>
      <c r="M556" t="s">
        <v>911</v>
      </c>
      <c r="N556" t="s">
        <v>817</v>
      </c>
      <c r="O556" t="s">
        <v>101</v>
      </c>
      <c r="P556" t="s">
        <v>942</v>
      </c>
      <c r="Q556" t="s">
        <v>376</v>
      </c>
      <c r="R556" t="s">
        <v>970</v>
      </c>
      <c r="S556" t="s">
        <v>142</v>
      </c>
      <c r="T556" t="s">
        <v>825</v>
      </c>
      <c r="U556" t="s">
        <v>2999</v>
      </c>
      <c r="V556">
        <v>102000000</v>
      </c>
      <c r="W556">
        <v>0</v>
      </c>
      <c r="X556">
        <v>7966200</v>
      </c>
      <c r="Y556">
        <v>7966200</v>
      </c>
      <c r="Z556">
        <v>15932400</v>
      </c>
      <c r="AA556">
        <v>0.15620000000000001</v>
      </c>
      <c r="AB556">
        <v>86067600</v>
      </c>
      <c r="AC556" t="s">
        <v>375</v>
      </c>
      <c r="AD556" t="s">
        <v>384</v>
      </c>
      <c r="AE556" t="s">
        <v>3000</v>
      </c>
      <c r="AF556" t="s">
        <v>3001</v>
      </c>
      <c r="AG556" t="s">
        <v>5574</v>
      </c>
      <c r="AH556" t="s">
        <v>943</v>
      </c>
      <c r="AI556" t="s">
        <v>943</v>
      </c>
      <c r="AJ556" t="s">
        <v>7</v>
      </c>
      <c r="AK556" t="s">
        <v>848</v>
      </c>
      <c r="AL556" t="s">
        <v>917</v>
      </c>
    </row>
    <row r="557" spans="1:40" x14ac:dyDescent="0.3">
      <c r="A557" t="s">
        <v>728</v>
      </c>
      <c r="B557" t="s">
        <v>1457</v>
      </c>
      <c r="C557" t="s">
        <v>729</v>
      </c>
      <c r="D557" t="s">
        <v>1458</v>
      </c>
      <c r="E557" t="s">
        <v>841</v>
      </c>
      <c r="F557" t="s">
        <v>733</v>
      </c>
      <c r="G557" t="s">
        <v>750</v>
      </c>
      <c r="H557" t="s">
        <v>1013</v>
      </c>
      <c r="I557" t="s">
        <v>13</v>
      </c>
      <c r="J557" t="s">
        <v>751</v>
      </c>
      <c r="K557" t="s">
        <v>758</v>
      </c>
      <c r="L557" t="s">
        <v>759</v>
      </c>
      <c r="M557" t="s">
        <v>911</v>
      </c>
      <c r="N557" t="s">
        <v>817</v>
      </c>
      <c r="O557" t="s">
        <v>101</v>
      </c>
      <c r="P557" t="s">
        <v>942</v>
      </c>
      <c r="Q557" t="s">
        <v>376</v>
      </c>
      <c r="R557" t="s">
        <v>970</v>
      </c>
      <c r="S557" t="s">
        <v>143</v>
      </c>
      <c r="T557" t="s">
        <v>826</v>
      </c>
      <c r="U557" t="s">
        <v>3002</v>
      </c>
      <c r="V557">
        <v>324000000</v>
      </c>
      <c r="W557">
        <v>0</v>
      </c>
      <c r="X557">
        <v>0</v>
      </c>
      <c r="Y557">
        <v>0</v>
      </c>
      <c r="Z557">
        <v>0</v>
      </c>
      <c r="AA557">
        <v>0</v>
      </c>
      <c r="AB557">
        <v>324000000</v>
      </c>
      <c r="AC557" t="s">
        <v>375</v>
      </c>
      <c r="AD557" t="s">
        <v>385</v>
      </c>
      <c r="AE557" t="s">
        <v>3003</v>
      </c>
      <c r="AF557" t="s">
        <v>3004</v>
      </c>
      <c r="AG557" t="s">
        <v>5575</v>
      </c>
      <c r="AH557" t="s">
        <v>943</v>
      </c>
      <c r="AI557" t="s">
        <v>943</v>
      </c>
      <c r="AJ557" t="s">
        <v>6045</v>
      </c>
      <c r="AK557" t="s">
        <v>848</v>
      </c>
      <c r="AL557" t="s">
        <v>917</v>
      </c>
    </row>
    <row r="558" spans="1:40" x14ac:dyDescent="0.3">
      <c r="A558" t="s">
        <v>728</v>
      </c>
      <c r="B558" t="s">
        <v>1457</v>
      </c>
      <c r="C558" t="s">
        <v>729</v>
      </c>
      <c r="D558" t="s">
        <v>1458</v>
      </c>
      <c r="E558" t="s">
        <v>841</v>
      </c>
      <c r="F558" t="s">
        <v>733</v>
      </c>
      <c r="G558" t="s">
        <v>750</v>
      </c>
      <c r="H558" t="s">
        <v>1013</v>
      </c>
      <c r="I558" t="s">
        <v>13</v>
      </c>
      <c r="J558" t="s">
        <v>751</v>
      </c>
      <c r="K558" t="s">
        <v>758</v>
      </c>
      <c r="L558" t="s">
        <v>759</v>
      </c>
      <c r="M558" t="s">
        <v>911</v>
      </c>
      <c r="N558" t="s">
        <v>817</v>
      </c>
      <c r="O558" t="s">
        <v>101</v>
      </c>
      <c r="P558" t="s">
        <v>942</v>
      </c>
      <c r="Q558" t="s">
        <v>376</v>
      </c>
      <c r="R558" t="s">
        <v>970</v>
      </c>
      <c r="S558" t="s">
        <v>144</v>
      </c>
      <c r="T558" t="s">
        <v>827</v>
      </c>
      <c r="U558" t="s">
        <v>3005</v>
      </c>
      <c r="V558">
        <v>49350000</v>
      </c>
      <c r="W558">
        <v>0</v>
      </c>
      <c r="X558">
        <v>3150000</v>
      </c>
      <c r="Y558">
        <v>3150000</v>
      </c>
      <c r="Z558">
        <v>6300000</v>
      </c>
      <c r="AA558">
        <v>0.1276595744680851</v>
      </c>
      <c r="AB558">
        <v>43050000</v>
      </c>
      <c r="AC558" t="s">
        <v>375</v>
      </c>
      <c r="AD558" t="s">
        <v>386</v>
      </c>
      <c r="AE558" t="s">
        <v>3006</v>
      </c>
      <c r="AF558" t="s">
        <v>3007</v>
      </c>
      <c r="AG558" t="s">
        <v>5576</v>
      </c>
      <c r="AH558" t="s">
        <v>943</v>
      </c>
      <c r="AI558" t="s">
        <v>943</v>
      </c>
      <c r="AJ558" t="s">
        <v>7</v>
      </c>
      <c r="AK558" t="s">
        <v>848</v>
      </c>
      <c r="AL558" t="s">
        <v>917</v>
      </c>
    </row>
    <row r="559" spans="1:40" x14ac:dyDescent="0.3">
      <c r="A559" t="s">
        <v>728</v>
      </c>
      <c r="B559" t="s">
        <v>1457</v>
      </c>
      <c r="C559" t="s">
        <v>729</v>
      </c>
      <c r="D559" t="s">
        <v>1458</v>
      </c>
      <c r="E559" t="s">
        <v>841</v>
      </c>
      <c r="F559" t="s">
        <v>733</v>
      </c>
      <c r="G559" t="s">
        <v>750</v>
      </c>
      <c r="H559" t="s">
        <v>1013</v>
      </c>
      <c r="I559" t="s">
        <v>13</v>
      </c>
      <c r="J559" t="s">
        <v>751</v>
      </c>
      <c r="K559" t="s">
        <v>758</v>
      </c>
      <c r="L559" t="s">
        <v>759</v>
      </c>
      <c r="M559" t="s">
        <v>911</v>
      </c>
      <c r="N559" t="s">
        <v>817</v>
      </c>
      <c r="O559" t="s">
        <v>101</v>
      </c>
      <c r="P559" t="s">
        <v>942</v>
      </c>
      <c r="Q559" t="s">
        <v>376</v>
      </c>
      <c r="R559" t="s">
        <v>970</v>
      </c>
      <c r="S559" t="s">
        <v>145</v>
      </c>
      <c r="T559" t="s">
        <v>828</v>
      </c>
      <c r="U559" t="s">
        <v>3008</v>
      </c>
      <c r="V559">
        <v>2861096000</v>
      </c>
      <c r="W559">
        <v>0</v>
      </c>
      <c r="X559">
        <v>0</v>
      </c>
      <c r="Y559">
        <v>204565986</v>
      </c>
      <c r="Z559">
        <v>204565986</v>
      </c>
      <c r="AA559">
        <v>7.1499168849979172E-2</v>
      </c>
      <c r="AB559">
        <v>2656530014</v>
      </c>
      <c r="AC559" t="s">
        <v>375</v>
      </c>
      <c r="AD559" t="s">
        <v>387</v>
      </c>
      <c r="AE559" t="s">
        <v>3009</v>
      </c>
      <c r="AF559" t="s">
        <v>3010</v>
      </c>
      <c r="AG559" t="s">
        <v>5577</v>
      </c>
      <c r="AH559" t="s">
        <v>943</v>
      </c>
      <c r="AI559" t="s">
        <v>943</v>
      </c>
      <c r="AJ559" t="s">
        <v>6046</v>
      </c>
      <c r="AK559" t="s">
        <v>848</v>
      </c>
      <c r="AL559" t="s">
        <v>917</v>
      </c>
    </row>
    <row r="560" spans="1:40" x14ac:dyDescent="0.3">
      <c r="A560" t="s">
        <v>728</v>
      </c>
      <c r="B560" t="s">
        <v>1457</v>
      </c>
      <c r="C560" t="s">
        <v>729</v>
      </c>
      <c r="D560" t="s">
        <v>1458</v>
      </c>
      <c r="E560" t="s">
        <v>841</v>
      </c>
      <c r="F560" t="s">
        <v>733</v>
      </c>
      <c r="G560" t="s">
        <v>750</v>
      </c>
      <c r="H560" t="s">
        <v>1013</v>
      </c>
      <c r="I560" t="s">
        <v>13</v>
      </c>
      <c r="J560" t="s">
        <v>751</v>
      </c>
      <c r="K560" t="s">
        <v>758</v>
      </c>
      <c r="L560" t="s">
        <v>759</v>
      </c>
      <c r="M560" t="s">
        <v>911</v>
      </c>
      <c r="N560" t="s">
        <v>817</v>
      </c>
      <c r="O560" t="s">
        <v>101</v>
      </c>
      <c r="P560" t="s">
        <v>942</v>
      </c>
      <c r="Q560" t="s">
        <v>411</v>
      </c>
      <c r="R560" t="s">
        <v>1256</v>
      </c>
      <c r="S560" t="s">
        <v>134</v>
      </c>
      <c r="T560" t="s">
        <v>818</v>
      </c>
      <c r="U560" t="s">
        <v>3011</v>
      </c>
      <c r="V560">
        <v>2390272000</v>
      </c>
      <c r="W560">
        <v>0</v>
      </c>
      <c r="X560">
        <v>159350300</v>
      </c>
      <c r="Y560">
        <v>166661900</v>
      </c>
      <c r="Z560">
        <v>326012200</v>
      </c>
      <c r="AA560">
        <v>0.13639125589054299</v>
      </c>
      <c r="AB560">
        <v>2064259800</v>
      </c>
      <c r="AC560" t="s">
        <v>1434</v>
      </c>
      <c r="AD560" t="s">
        <v>1359</v>
      </c>
      <c r="AE560" t="s">
        <v>3012</v>
      </c>
      <c r="AF560" t="s">
        <v>3013</v>
      </c>
      <c r="AG560" t="s">
        <v>5567</v>
      </c>
      <c r="AH560" t="s">
        <v>943</v>
      </c>
      <c r="AI560" t="s">
        <v>943</v>
      </c>
      <c r="AJ560" t="s">
        <v>7</v>
      </c>
      <c r="AK560" t="s">
        <v>848</v>
      </c>
      <c r="AL560" t="s">
        <v>123</v>
      </c>
      <c r="AM560" t="s">
        <v>165</v>
      </c>
      <c r="AN560" t="s">
        <v>135</v>
      </c>
    </row>
    <row r="561" spans="1:40" x14ac:dyDescent="0.3">
      <c r="A561" t="s">
        <v>728</v>
      </c>
      <c r="B561" t="s">
        <v>1457</v>
      </c>
      <c r="C561" t="s">
        <v>729</v>
      </c>
      <c r="D561" t="s">
        <v>1458</v>
      </c>
      <c r="E561" t="s">
        <v>841</v>
      </c>
      <c r="F561" t="s">
        <v>733</v>
      </c>
      <c r="G561" t="s">
        <v>750</v>
      </c>
      <c r="H561" t="s">
        <v>1013</v>
      </c>
      <c r="I561" t="s">
        <v>13</v>
      </c>
      <c r="J561" t="s">
        <v>751</v>
      </c>
      <c r="K561" t="s">
        <v>758</v>
      </c>
      <c r="L561" t="s">
        <v>759</v>
      </c>
      <c r="M561" t="s">
        <v>911</v>
      </c>
      <c r="N561" t="s">
        <v>817</v>
      </c>
      <c r="O561" t="s">
        <v>101</v>
      </c>
      <c r="P561" t="s">
        <v>942</v>
      </c>
      <c r="Q561" t="s">
        <v>411</v>
      </c>
      <c r="R561" t="s">
        <v>1256</v>
      </c>
      <c r="S561" t="s">
        <v>136</v>
      </c>
      <c r="T561" t="s">
        <v>819</v>
      </c>
      <c r="U561" t="s">
        <v>3014</v>
      </c>
      <c r="V561">
        <v>109000</v>
      </c>
      <c r="W561">
        <v>0</v>
      </c>
      <c r="X561">
        <v>2349</v>
      </c>
      <c r="Y561">
        <v>4382</v>
      </c>
      <c r="Z561">
        <v>6731</v>
      </c>
      <c r="AA561">
        <v>6.1752293577981648E-2</v>
      </c>
      <c r="AB561">
        <v>102269</v>
      </c>
      <c r="AC561" t="s">
        <v>1434</v>
      </c>
      <c r="AD561" t="s">
        <v>1360</v>
      </c>
      <c r="AE561" t="s">
        <v>3015</v>
      </c>
      <c r="AF561" t="s">
        <v>3016</v>
      </c>
      <c r="AG561" t="s">
        <v>5568</v>
      </c>
      <c r="AH561" t="s">
        <v>943</v>
      </c>
      <c r="AI561" t="s">
        <v>943</v>
      </c>
      <c r="AJ561" t="s">
        <v>7</v>
      </c>
      <c r="AK561" t="s">
        <v>848</v>
      </c>
      <c r="AL561" t="s">
        <v>123</v>
      </c>
      <c r="AM561" t="s">
        <v>165</v>
      </c>
      <c r="AN561" t="s">
        <v>135</v>
      </c>
    </row>
    <row r="562" spans="1:40" x14ac:dyDescent="0.3">
      <c r="A562" t="s">
        <v>728</v>
      </c>
      <c r="B562" t="s">
        <v>1457</v>
      </c>
      <c r="C562" t="s">
        <v>729</v>
      </c>
      <c r="D562" t="s">
        <v>1458</v>
      </c>
      <c r="E562" t="s">
        <v>841</v>
      </c>
      <c r="F562" t="s">
        <v>733</v>
      </c>
      <c r="G562" t="s">
        <v>750</v>
      </c>
      <c r="H562" t="s">
        <v>1013</v>
      </c>
      <c r="I562" t="s">
        <v>13</v>
      </c>
      <c r="J562" t="s">
        <v>751</v>
      </c>
      <c r="K562" t="s">
        <v>758</v>
      </c>
      <c r="L562" t="s">
        <v>759</v>
      </c>
      <c r="M562" t="s">
        <v>911</v>
      </c>
      <c r="N562" t="s">
        <v>817</v>
      </c>
      <c r="O562" t="s">
        <v>101</v>
      </c>
      <c r="P562" t="s">
        <v>942</v>
      </c>
      <c r="Q562" t="s">
        <v>411</v>
      </c>
      <c r="R562" t="s">
        <v>1256</v>
      </c>
      <c r="S562" t="s">
        <v>137</v>
      </c>
      <c r="T562" t="s">
        <v>820</v>
      </c>
      <c r="U562" t="s">
        <v>3017</v>
      </c>
      <c r="V562">
        <v>163168000</v>
      </c>
      <c r="W562">
        <v>0</v>
      </c>
      <c r="X562">
        <v>10734680</v>
      </c>
      <c r="Y562">
        <v>10754970</v>
      </c>
      <c r="Z562">
        <v>21489650</v>
      </c>
      <c r="AA562">
        <v>0.13170260100019612</v>
      </c>
      <c r="AB562">
        <v>141678350</v>
      </c>
      <c r="AC562" t="s">
        <v>1434</v>
      </c>
      <c r="AD562" t="s">
        <v>1361</v>
      </c>
      <c r="AE562" t="s">
        <v>3018</v>
      </c>
      <c r="AF562" t="s">
        <v>3019</v>
      </c>
      <c r="AG562" t="s">
        <v>5569</v>
      </c>
      <c r="AH562" t="s">
        <v>943</v>
      </c>
      <c r="AI562" t="s">
        <v>943</v>
      </c>
      <c r="AJ562" t="s">
        <v>7</v>
      </c>
      <c r="AK562" t="s">
        <v>848</v>
      </c>
      <c r="AL562" t="s">
        <v>123</v>
      </c>
      <c r="AM562" t="s">
        <v>165</v>
      </c>
      <c r="AN562" t="s">
        <v>135</v>
      </c>
    </row>
    <row r="563" spans="1:40" x14ac:dyDescent="0.3">
      <c r="A563" t="s">
        <v>728</v>
      </c>
      <c r="B563" t="s">
        <v>1457</v>
      </c>
      <c r="C563" t="s">
        <v>729</v>
      </c>
      <c r="D563" t="s">
        <v>1458</v>
      </c>
      <c r="E563" t="s">
        <v>841</v>
      </c>
      <c r="F563" t="s">
        <v>733</v>
      </c>
      <c r="G563" t="s">
        <v>750</v>
      </c>
      <c r="H563" t="s">
        <v>1013</v>
      </c>
      <c r="I563" t="s">
        <v>13</v>
      </c>
      <c r="J563" t="s">
        <v>751</v>
      </c>
      <c r="K563" t="s">
        <v>758</v>
      </c>
      <c r="L563" t="s">
        <v>759</v>
      </c>
      <c r="M563" t="s">
        <v>911</v>
      </c>
      <c r="N563" t="s">
        <v>817</v>
      </c>
      <c r="O563" t="s">
        <v>101</v>
      </c>
      <c r="P563" t="s">
        <v>942</v>
      </c>
      <c r="Q563" t="s">
        <v>411</v>
      </c>
      <c r="R563" t="s">
        <v>1256</v>
      </c>
      <c r="S563" t="s">
        <v>138</v>
      </c>
      <c r="T563" t="s">
        <v>821</v>
      </c>
      <c r="U563" t="s">
        <v>3020</v>
      </c>
      <c r="V563">
        <v>57444000</v>
      </c>
      <c r="W563">
        <v>0</v>
      </c>
      <c r="X563">
        <v>3273546</v>
      </c>
      <c r="Y563">
        <v>3278410</v>
      </c>
      <c r="Z563">
        <v>6551956</v>
      </c>
      <c r="AA563">
        <v>0.11405814358331592</v>
      </c>
      <c r="AB563">
        <v>50892044</v>
      </c>
      <c r="AC563" t="s">
        <v>1434</v>
      </c>
      <c r="AD563" t="s">
        <v>1362</v>
      </c>
      <c r="AE563" t="s">
        <v>3021</v>
      </c>
      <c r="AF563" t="s">
        <v>3022</v>
      </c>
      <c r="AG563" t="s">
        <v>5570</v>
      </c>
      <c r="AH563" t="s">
        <v>943</v>
      </c>
      <c r="AI563" t="s">
        <v>943</v>
      </c>
      <c r="AJ563" t="s">
        <v>7</v>
      </c>
      <c r="AK563" t="s">
        <v>848</v>
      </c>
      <c r="AL563" t="s">
        <v>123</v>
      </c>
      <c r="AM563" t="s">
        <v>165</v>
      </c>
      <c r="AN563" t="s">
        <v>135</v>
      </c>
    </row>
    <row r="564" spans="1:40" x14ac:dyDescent="0.3">
      <c r="A564" t="s">
        <v>728</v>
      </c>
      <c r="B564" t="s">
        <v>1457</v>
      </c>
      <c r="C564" t="s">
        <v>729</v>
      </c>
      <c r="D564" t="s">
        <v>1458</v>
      </c>
      <c r="E564" t="s">
        <v>841</v>
      </c>
      <c r="F564" t="s">
        <v>733</v>
      </c>
      <c r="G564" t="s">
        <v>750</v>
      </c>
      <c r="H564" t="s">
        <v>1013</v>
      </c>
      <c r="I564" t="s">
        <v>13</v>
      </c>
      <c r="J564" t="s">
        <v>751</v>
      </c>
      <c r="K564" t="s">
        <v>758</v>
      </c>
      <c r="L564" t="s">
        <v>759</v>
      </c>
      <c r="M564" t="s">
        <v>911</v>
      </c>
      <c r="N564" t="s">
        <v>817</v>
      </c>
      <c r="O564" t="s">
        <v>101</v>
      </c>
      <c r="P564" t="s">
        <v>942</v>
      </c>
      <c r="Q564" t="s">
        <v>411</v>
      </c>
      <c r="R564" t="s">
        <v>1256</v>
      </c>
      <c r="S564" t="s">
        <v>139</v>
      </c>
      <c r="T564" t="s">
        <v>822</v>
      </c>
      <c r="U564" t="s">
        <v>3023</v>
      </c>
      <c r="V564">
        <v>136220000</v>
      </c>
      <c r="W564">
        <v>0</v>
      </c>
      <c r="X564">
        <v>5770000</v>
      </c>
      <c r="Y564">
        <v>5770000</v>
      </c>
      <c r="Z564">
        <v>11540000</v>
      </c>
      <c r="AA564">
        <v>8.4715900748788722E-2</v>
      </c>
      <c r="AB564">
        <v>124680000</v>
      </c>
      <c r="AC564" t="s">
        <v>1434</v>
      </c>
      <c r="AD564" t="s">
        <v>1363</v>
      </c>
      <c r="AE564" t="s">
        <v>3024</v>
      </c>
      <c r="AF564" t="s">
        <v>1102</v>
      </c>
      <c r="AG564" t="s">
        <v>5571</v>
      </c>
      <c r="AH564" t="s">
        <v>943</v>
      </c>
      <c r="AI564" t="s">
        <v>943</v>
      </c>
      <c r="AJ564" t="s">
        <v>7</v>
      </c>
      <c r="AK564" t="s">
        <v>848</v>
      </c>
      <c r="AL564" t="s">
        <v>123</v>
      </c>
      <c r="AM564" t="s">
        <v>165</v>
      </c>
      <c r="AN564" t="s">
        <v>135</v>
      </c>
    </row>
    <row r="565" spans="1:40" x14ac:dyDescent="0.3">
      <c r="A565" t="s">
        <v>728</v>
      </c>
      <c r="B565" t="s">
        <v>1457</v>
      </c>
      <c r="C565" t="s">
        <v>729</v>
      </c>
      <c r="D565" t="s">
        <v>1458</v>
      </c>
      <c r="E565" t="s">
        <v>841</v>
      </c>
      <c r="F565" t="s">
        <v>733</v>
      </c>
      <c r="G565" t="s">
        <v>750</v>
      </c>
      <c r="H565" t="s">
        <v>1013</v>
      </c>
      <c r="I565" t="s">
        <v>13</v>
      </c>
      <c r="J565" t="s">
        <v>751</v>
      </c>
      <c r="K565" t="s">
        <v>758</v>
      </c>
      <c r="L565" t="s">
        <v>759</v>
      </c>
      <c r="M565" t="s">
        <v>911</v>
      </c>
      <c r="N565" t="s">
        <v>817</v>
      </c>
      <c r="O565" t="s">
        <v>101</v>
      </c>
      <c r="P565" t="s">
        <v>942</v>
      </c>
      <c r="Q565" t="s">
        <v>411</v>
      </c>
      <c r="R565" t="s">
        <v>1256</v>
      </c>
      <c r="S565" t="s">
        <v>140</v>
      </c>
      <c r="T565" t="s">
        <v>823</v>
      </c>
      <c r="U565" t="s">
        <v>3025</v>
      </c>
      <c r="V565">
        <v>198366000</v>
      </c>
      <c r="W565">
        <v>0</v>
      </c>
      <c r="X565">
        <v>11820000</v>
      </c>
      <c r="Y565">
        <v>86480000</v>
      </c>
      <c r="Z565">
        <v>98300000</v>
      </c>
      <c r="AA565">
        <v>0.4955486323261043</v>
      </c>
      <c r="AB565">
        <v>100066000</v>
      </c>
      <c r="AC565" t="s">
        <v>1434</v>
      </c>
      <c r="AD565" t="s">
        <v>1364</v>
      </c>
      <c r="AE565" t="s">
        <v>3026</v>
      </c>
      <c r="AF565" t="s">
        <v>1063</v>
      </c>
      <c r="AG565" t="s">
        <v>5572</v>
      </c>
      <c r="AH565" t="s">
        <v>943</v>
      </c>
      <c r="AI565" t="s">
        <v>943</v>
      </c>
      <c r="AJ565" t="s">
        <v>7</v>
      </c>
      <c r="AK565" t="s">
        <v>848</v>
      </c>
      <c r="AL565" t="s">
        <v>123</v>
      </c>
      <c r="AM565" t="s">
        <v>165</v>
      </c>
      <c r="AN565" t="s">
        <v>135</v>
      </c>
    </row>
    <row r="566" spans="1:40" x14ac:dyDescent="0.3">
      <c r="A566" t="s">
        <v>728</v>
      </c>
      <c r="B566" t="s">
        <v>1457</v>
      </c>
      <c r="C566" t="s">
        <v>729</v>
      </c>
      <c r="D566" t="s">
        <v>1458</v>
      </c>
      <c r="E566" t="s">
        <v>841</v>
      </c>
      <c r="F566" t="s">
        <v>733</v>
      </c>
      <c r="G566" t="s">
        <v>750</v>
      </c>
      <c r="H566" t="s">
        <v>1013</v>
      </c>
      <c r="I566" t="s">
        <v>13</v>
      </c>
      <c r="J566" t="s">
        <v>751</v>
      </c>
      <c r="K566" t="s">
        <v>758</v>
      </c>
      <c r="L566" t="s">
        <v>759</v>
      </c>
      <c r="M566" t="s">
        <v>911</v>
      </c>
      <c r="N566" t="s">
        <v>817</v>
      </c>
      <c r="O566" t="s">
        <v>101</v>
      </c>
      <c r="P566" t="s">
        <v>942</v>
      </c>
      <c r="Q566" t="s">
        <v>411</v>
      </c>
      <c r="R566" t="s">
        <v>1256</v>
      </c>
      <c r="S566" t="s">
        <v>141</v>
      </c>
      <c r="T566" t="s">
        <v>824</v>
      </c>
      <c r="U566" t="s">
        <v>3027</v>
      </c>
      <c r="V566">
        <v>13346000</v>
      </c>
      <c r="W566">
        <v>0</v>
      </c>
      <c r="X566">
        <v>306071</v>
      </c>
      <c r="Y566">
        <v>548481</v>
      </c>
      <c r="Z566">
        <v>854552</v>
      </c>
      <c r="AA566">
        <v>6.4030570957590294E-2</v>
      </c>
      <c r="AB566">
        <v>12491448</v>
      </c>
      <c r="AC566" t="s">
        <v>1434</v>
      </c>
      <c r="AD566" t="s">
        <v>1365</v>
      </c>
      <c r="AE566" t="s">
        <v>3028</v>
      </c>
      <c r="AF566" t="s">
        <v>3029</v>
      </c>
      <c r="AG566" t="s">
        <v>5573</v>
      </c>
      <c r="AH566" t="s">
        <v>943</v>
      </c>
      <c r="AI566" t="s">
        <v>943</v>
      </c>
      <c r="AJ566" t="s">
        <v>7</v>
      </c>
      <c r="AK566" t="s">
        <v>848</v>
      </c>
      <c r="AL566" t="s">
        <v>123</v>
      </c>
      <c r="AM566" t="s">
        <v>165</v>
      </c>
      <c r="AN566" t="s">
        <v>135</v>
      </c>
    </row>
    <row r="567" spans="1:40" x14ac:dyDescent="0.3">
      <c r="A567" t="s">
        <v>728</v>
      </c>
      <c r="B567" t="s">
        <v>1457</v>
      </c>
      <c r="C567" t="s">
        <v>729</v>
      </c>
      <c r="D567" t="s">
        <v>1458</v>
      </c>
      <c r="E567" t="s">
        <v>841</v>
      </c>
      <c r="F567" t="s">
        <v>733</v>
      </c>
      <c r="G567" t="s">
        <v>750</v>
      </c>
      <c r="H567" t="s">
        <v>1013</v>
      </c>
      <c r="I567" t="s">
        <v>13</v>
      </c>
      <c r="J567" t="s">
        <v>751</v>
      </c>
      <c r="K567" t="s">
        <v>758</v>
      </c>
      <c r="L567" t="s">
        <v>759</v>
      </c>
      <c r="M567" t="s">
        <v>911</v>
      </c>
      <c r="N567" t="s">
        <v>817</v>
      </c>
      <c r="O567" t="s">
        <v>101</v>
      </c>
      <c r="P567" t="s">
        <v>942</v>
      </c>
      <c r="Q567" t="s">
        <v>411</v>
      </c>
      <c r="R567" t="s">
        <v>1256</v>
      </c>
      <c r="S567" t="s">
        <v>142</v>
      </c>
      <c r="T567" t="s">
        <v>825</v>
      </c>
      <c r="U567" t="s">
        <v>3030</v>
      </c>
      <c r="V567">
        <v>113636000</v>
      </c>
      <c r="W567">
        <v>0</v>
      </c>
      <c r="X567">
        <v>8690400</v>
      </c>
      <c r="Y567">
        <v>8835240</v>
      </c>
      <c r="Z567">
        <v>17525640</v>
      </c>
      <c r="AA567">
        <v>0.15422612552360168</v>
      </c>
      <c r="AB567">
        <v>96110360</v>
      </c>
      <c r="AC567" t="s">
        <v>1434</v>
      </c>
      <c r="AD567" t="s">
        <v>1366</v>
      </c>
      <c r="AE567" t="s">
        <v>3031</v>
      </c>
      <c r="AF567" t="s">
        <v>1112</v>
      </c>
      <c r="AG567" t="s">
        <v>5574</v>
      </c>
      <c r="AH567" t="s">
        <v>943</v>
      </c>
      <c r="AI567" t="s">
        <v>943</v>
      </c>
      <c r="AJ567" t="s">
        <v>7</v>
      </c>
      <c r="AK567" t="s">
        <v>848</v>
      </c>
      <c r="AL567" t="s">
        <v>123</v>
      </c>
      <c r="AM567" t="s">
        <v>165</v>
      </c>
      <c r="AN567" t="s">
        <v>135</v>
      </c>
    </row>
    <row r="568" spans="1:40" x14ac:dyDescent="0.3">
      <c r="A568" t="s">
        <v>728</v>
      </c>
      <c r="B568" t="s">
        <v>1457</v>
      </c>
      <c r="C568" t="s">
        <v>729</v>
      </c>
      <c r="D568" t="s">
        <v>1458</v>
      </c>
      <c r="E568" t="s">
        <v>841</v>
      </c>
      <c r="F568" t="s">
        <v>733</v>
      </c>
      <c r="G568" t="s">
        <v>750</v>
      </c>
      <c r="H568" t="s">
        <v>1013</v>
      </c>
      <c r="I568" t="s">
        <v>13</v>
      </c>
      <c r="J568" t="s">
        <v>751</v>
      </c>
      <c r="K568" t="s">
        <v>758</v>
      </c>
      <c r="L568" t="s">
        <v>759</v>
      </c>
      <c r="M568" t="s">
        <v>911</v>
      </c>
      <c r="N568" t="s">
        <v>817</v>
      </c>
      <c r="O568" t="s">
        <v>101</v>
      </c>
      <c r="P568" t="s">
        <v>942</v>
      </c>
      <c r="Q568" t="s">
        <v>411</v>
      </c>
      <c r="R568" t="s">
        <v>1256</v>
      </c>
      <c r="S568" t="s">
        <v>143</v>
      </c>
      <c r="T568" t="s">
        <v>826</v>
      </c>
      <c r="U568" t="s">
        <v>3032</v>
      </c>
      <c r="V568">
        <v>451220000</v>
      </c>
      <c r="W568">
        <v>0</v>
      </c>
      <c r="X568">
        <v>0</v>
      </c>
      <c r="Y568">
        <v>0</v>
      </c>
      <c r="Z568">
        <v>0</v>
      </c>
      <c r="AA568">
        <v>0</v>
      </c>
      <c r="AB568">
        <v>451220000</v>
      </c>
      <c r="AC568" t="s">
        <v>1434</v>
      </c>
      <c r="AD568" t="s">
        <v>1367</v>
      </c>
      <c r="AE568" t="s">
        <v>3033</v>
      </c>
      <c r="AF568" t="s">
        <v>1113</v>
      </c>
      <c r="AG568" t="s">
        <v>5575</v>
      </c>
      <c r="AH568" t="s">
        <v>943</v>
      </c>
      <c r="AI568" t="s">
        <v>943</v>
      </c>
      <c r="AJ568" t="s">
        <v>6045</v>
      </c>
      <c r="AK568" t="s">
        <v>848</v>
      </c>
      <c r="AL568" t="s">
        <v>123</v>
      </c>
      <c r="AM568" t="s">
        <v>165</v>
      </c>
      <c r="AN568" t="s">
        <v>135</v>
      </c>
    </row>
    <row r="569" spans="1:40" x14ac:dyDescent="0.3">
      <c r="A569" t="s">
        <v>728</v>
      </c>
      <c r="B569" t="s">
        <v>1457</v>
      </c>
      <c r="C569" t="s">
        <v>729</v>
      </c>
      <c r="D569" t="s">
        <v>1458</v>
      </c>
      <c r="E569" t="s">
        <v>841</v>
      </c>
      <c r="F569" t="s">
        <v>733</v>
      </c>
      <c r="G569" t="s">
        <v>750</v>
      </c>
      <c r="H569" t="s">
        <v>1013</v>
      </c>
      <c r="I569" t="s">
        <v>13</v>
      </c>
      <c r="J569" t="s">
        <v>751</v>
      </c>
      <c r="K569" t="s">
        <v>758</v>
      </c>
      <c r="L569" t="s">
        <v>759</v>
      </c>
      <c r="M569" t="s">
        <v>911</v>
      </c>
      <c r="N569" t="s">
        <v>817</v>
      </c>
      <c r="O569" t="s">
        <v>101</v>
      </c>
      <c r="P569" t="s">
        <v>942</v>
      </c>
      <c r="Q569" t="s">
        <v>411</v>
      </c>
      <c r="R569" t="s">
        <v>1256</v>
      </c>
      <c r="S569" t="s">
        <v>144</v>
      </c>
      <c r="T569" t="s">
        <v>827</v>
      </c>
      <c r="U569" t="s">
        <v>3034</v>
      </c>
      <c r="V569">
        <v>81480000</v>
      </c>
      <c r="W569">
        <v>0</v>
      </c>
      <c r="X569">
        <v>4800000</v>
      </c>
      <c r="Y569">
        <v>5170000</v>
      </c>
      <c r="Z569">
        <v>9970000</v>
      </c>
      <c r="AA569">
        <v>0.12236131566028473</v>
      </c>
      <c r="AB569">
        <v>71510000</v>
      </c>
      <c r="AC569" t="s">
        <v>1434</v>
      </c>
      <c r="AD569" t="s">
        <v>1368</v>
      </c>
      <c r="AE569" t="s">
        <v>3035</v>
      </c>
      <c r="AF569" t="s">
        <v>3036</v>
      </c>
      <c r="AG569" t="s">
        <v>5576</v>
      </c>
      <c r="AH569" t="s">
        <v>943</v>
      </c>
      <c r="AI569" t="s">
        <v>943</v>
      </c>
      <c r="AJ569" t="s">
        <v>7</v>
      </c>
      <c r="AK569" t="s">
        <v>848</v>
      </c>
      <c r="AL569" t="s">
        <v>123</v>
      </c>
      <c r="AM569" t="s">
        <v>165</v>
      </c>
      <c r="AN569" t="s">
        <v>135</v>
      </c>
    </row>
    <row r="570" spans="1:40" x14ac:dyDescent="0.3">
      <c r="A570" t="s">
        <v>728</v>
      </c>
      <c r="B570" t="s">
        <v>1457</v>
      </c>
      <c r="C570" t="s">
        <v>729</v>
      </c>
      <c r="D570" t="s">
        <v>1458</v>
      </c>
      <c r="E570" t="s">
        <v>841</v>
      </c>
      <c r="F570" t="s">
        <v>733</v>
      </c>
      <c r="G570" t="s">
        <v>750</v>
      </c>
      <c r="H570" t="s">
        <v>1013</v>
      </c>
      <c r="I570" t="s">
        <v>13</v>
      </c>
      <c r="J570" t="s">
        <v>751</v>
      </c>
      <c r="K570" t="s">
        <v>758</v>
      </c>
      <c r="L570" t="s">
        <v>759</v>
      </c>
      <c r="M570" t="s">
        <v>911</v>
      </c>
      <c r="N570" t="s">
        <v>817</v>
      </c>
      <c r="O570" t="s">
        <v>101</v>
      </c>
      <c r="P570" t="s">
        <v>942</v>
      </c>
      <c r="Q570" t="s">
        <v>411</v>
      </c>
      <c r="R570" t="s">
        <v>1256</v>
      </c>
      <c r="S570" t="s">
        <v>1222</v>
      </c>
      <c r="T570" t="s">
        <v>1257</v>
      </c>
      <c r="U570" t="s">
        <v>3037</v>
      </c>
      <c r="V570">
        <v>173032000</v>
      </c>
      <c r="W570">
        <v>0</v>
      </c>
      <c r="X570">
        <v>0</v>
      </c>
      <c r="Y570">
        <v>0</v>
      </c>
      <c r="Z570">
        <v>0</v>
      </c>
      <c r="AA570">
        <v>0</v>
      </c>
      <c r="AB570">
        <v>173032000</v>
      </c>
      <c r="AC570" t="s">
        <v>1434</v>
      </c>
      <c r="AD570" t="s">
        <v>1369</v>
      </c>
      <c r="AE570" t="s">
        <v>3038</v>
      </c>
      <c r="AF570" t="s">
        <v>1184</v>
      </c>
      <c r="AG570" t="s">
        <v>5578</v>
      </c>
      <c r="AH570" t="s">
        <v>943</v>
      </c>
      <c r="AI570" t="s">
        <v>943</v>
      </c>
      <c r="AJ570" t="s">
        <v>6047</v>
      </c>
      <c r="AK570" t="s">
        <v>848</v>
      </c>
      <c r="AL570" t="s">
        <v>123</v>
      </c>
      <c r="AM570" t="s">
        <v>165</v>
      </c>
      <c r="AN570" t="s">
        <v>135</v>
      </c>
    </row>
    <row r="571" spans="1:40" x14ac:dyDescent="0.3">
      <c r="A571" t="s">
        <v>728</v>
      </c>
      <c r="B571" t="s">
        <v>1457</v>
      </c>
      <c r="C571" t="s">
        <v>729</v>
      </c>
      <c r="D571" t="s">
        <v>1458</v>
      </c>
      <c r="E571" t="s">
        <v>841</v>
      </c>
      <c r="F571" t="s">
        <v>733</v>
      </c>
      <c r="G571" t="s">
        <v>750</v>
      </c>
      <c r="H571" t="s">
        <v>1013</v>
      </c>
      <c r="I571" t="s">
        <v>13</v>
      </c>
      <c r="J571" t="s">
        <v>751</v>
      </c>
      <c r="K571" t="s">
        <v>758</v>
      </c>
      <c r="L571" t="s">
        <v>759</v>
      </c>
      <c r="M571" t="s">
        <v>911</v>
      </c>
      <c r="N571" t="s">
        <v>817</v>
      </c>
      <c r="O571" t="s">
        <v>101</v>
      </c>
      <c r="P571" t="s">
        <v>942</v>
      </c>
      <c r="Q571" t="s">
        <v>411</v>
      </c>
      <c r="R571" t="s">
        <v>1256</v>
      </c>
      <c r="S571" t="s">
        <v>145</v>
      </c>
      <c r="T571" t="s">
        <v>828</v>
      </c>
      <c r="U571" t="s">
        <v>3039</v>
      </c>
      <c r="V571">
        <v>3257727000</v>
      </c>
      <c r="W571">
        <v>0</v>
      </c>
      <c r="X571">
        <v>0</v>
      </c>
      <c r="Y571">
        <v>228513450</v>
      </c>
      <c r="Z571">
        <v>228513450</v>
      </c>
      <c r="AA571">
        <v>7.0145058195484153E-2</v>
      </c>
      <c r="AB571">
        <v>3029213550</v>
      </c>
      <c r="AC571" t="s">
        <v>1434</v>
      </c>
      <c r="AD571" t="s">
        <v>1370</v>
      </c>
      <c r="AE571" t="s">
        <v>3040</v>
      </c>
      <c r="AF571" t="s">
        <v>3041</v>
      </c>
      <c r="AG571" t="s">
        <v>5577</v>
      </c>
      <c r="AH571" t="s">
        <v>943</v>
      </c>
      <c r="AI571" t="s">
        <v>943</v>
      </c>
      <c r="AJ571" t="s">
        <v>6046</v>
      </c>
      <c r="AK571" t="s">
        <v>848</v>
      </c>
      <c r="AL571" t="s">
        <v>123</v>
      </c>
      <c r="AM571" t="s">
        <v>165</v>
      </c>
      <c r="AN571" t="s">
        <v>135</v>
      </c>
    </row>
    <row r="572" spans="1:40" x14ac:dyDescent="0.3">
      <c r="A572" t="s">
        <v>728</v>
      </c>
      <c r="B572" t="s">
        <v>1457</v>
      </c>
      <c r="C572" t="s">
        <v>729</v>
      </c>
      <c r="D572" t="s">
        <v>1458</v>
      </c>
      <c r="E572" t="s">
        <v>841</v>
      </c>
      <c r="F572" t="s">
        <v>733</v>
      </c>
      <c r="G572" t="s">
        <v>750</v>
      </c>
      <c r="H572" t="s">
        <v>1013</v>
      </c>
      <c r="I572" t="s">
        <v>13</v>
      </c>
      <c r="J572" t="s">
        <v>751</v>
      </c>
      <c r="K572" t="s">
        <v>758</v>
      </c>
      <c r="L572" t="s">
        <v>759</v>
      </c>
      <c r="M572" t="s">
        <v>911</v>
      </c>
      <c r="N572" t="s">
        <v>817</v>
      </c>
      <c r="O572" t="s">
        <v>146</v>
      </c>
      <c r="P572" t="s">
        <v>724</v>
      </c>
      <c r="Q572" t="s">
        <v>147</v>
      </c>
      <c r="R572" t="s">
        <v>1258</v>
      </c>
      <c r="S572" t="s">
        <v>148</v>
      </c>
      <c r="T572" t="s">
        <v>769</v>
      </c>
      <c r="U572" t="s">
        <v>3042</v>
      </c>
      <c r="V572">
        <v>1682831000</v>
      </c>
      <c r="W572">
        <v>0</v>
      </c>
      <c r="X572">
        <v>0</v>
      </c>
      <c r="Y572">
        <v>22755500</v>
      </c>
      <c r="Z572">
        <v>22755500</v>
      </c>
      <c r="AA572">
        <v>1.3522154036858127E-2</v>
      </c>
      <c r="AB572">
        <v>1660075500</v>
      </c>
      <c r="AC572" t="s">
        <v>389</v>
      </c>
      <c r="AD572" t="s">
        <v>390</v>
      </c>
      <c r="AE572" t="s">
        <v>3043</v>
      </c>
      <c r="AF572" t="s">
        <v>3044</v>
      </c>
      <c r="AG572" t="s">
        <v>5579</v>
      </c>
      <c r="AH572" t="s">
        <v>847</v>
      </c>
      <c r="AI572" t="s">
        <v>1004</v>
      </c>
      <c r="AJ572" t="s">
        <v>944</v>
      </c>
      <c r="AK572" t="s">
        <v>848</v>
      </c>
      <c r="AL572" t="s">
        <v>846</v>
      </c>
    </row>
    <row r="573" spans="1:40" x14ac:dyDescent="0.3">
      <c r="A573" t="s">
        <v>728</v>
      </c>
      <c r="B573" t="s">
        <v>1457</v>
      </c>
      <c r="C573" t="s">
        <v>729</v>
      </c>
      <c r="D573" t="s">
        <v>1458</v>
      </c>
      <c r="E573" t="s">
        <v>841</v>
      </c>
      <c r="F573" t="s">
        <v>733</v>
      </c>
      <c r="G573" t="s">
        <v>750</v>
      </c>
      <c r="H573" t="s">
        <v>1013</v>
      </c>
      <c r="I573" t="s">
        <v>13</v>
      </c>
      <c r="J573" t="s">
        <v>751</v>
      </c>
      <c r="K573" t="s">
        <v>758</v>
      </c>
      <c r="L573" t="s">
        <v>759</v>
      </c>
      <c r="M573" t="s">
        <v>911</v>
      </c>
      <c r="N573" t="s">
        <v>817</v>
      </c>
      <c r="O573" t="s">
        <v>146</v>
      </c>
      <c r="P573" t="s">
        <v>724</v>
      </c>
      <c r="Q573" t="s">
        <v>147</v>
      </c>
      <c r="R573" t="s">
        <v>1258</v>
      </c>
      <c r="S573" t="s">
        <v>148</v>
      </c>
      <c r="T573" t="s">
        <v>769</v>
      </c>
      <c r="U573" t="s">
        <v>3045</v>
      </c>
      <c r="V573">
        <v>600000000</v>
      </c>
      <c r="W573">
        <v>0</v>
      </c>
      <c r="X573">
        <v>0</v>
      </c>
      <c r="Y573">
        <v>0</v>
      </c>
      <c r="Z573">
        <v>0</v>
      </c>
      <c r="AA573">
        <v>0</v>
      </c>
      <c r="AB573">
        <v>600000000</v>
      </c>
      <c r="AC573" t="s">
        <v>389</v>
      </c>
      <c r="AD573" t="s">
        <v>390</v>
      </c>
      <c r="AE573" t="s">
        <v>3046</v>
      </c>
      <c r="AF573" t="s">
        <v>3047</v>
      </c>
      <c r="AG573" t="s">
        <v>5580</v>
      </c>
      <c r="AH573" t="s">
        <v>847</v>
      </c>
      <c r="AI573" t="s">
        <v>1004</v>
      </c>
      <c r="AJ573" t="s">
        <v>944</v>
      </c>
      <c r="AK573" t="s">
        <v>848</v>
      </c>
      <c r="AL573" t="s">
        <v>846</v>
      </c>
    </row>
    <row r="574" spans="1:40" x14ac:dyDescent="0.3">
      <c r="A574" t="s">
        <v>728</v>
      </c>
      <c r="B574" t="s">
        <v>1457</v>
      </c>
      <c r="C574" t="s">
        <v>729</v>
      </c>
      <c r="D574" t="s">
        <v>1458</v>
      </c>
      <c r="E574" t="s">
        <v>841</v>
      </c>
      <c r="F574" t="s">
        <v>733</v>
      </c>
      <c r="G574" t="s">
        <v>750</v>
      </c>
      <c r="H574" t="s">
        <v>1013</v>
      </c>
      <c r="I574" t="s">
        <v>13</v>
      </c>
      <c r="J574" t="s">
        <v>751</v>
      </c>
      <c r="K574" t="s">
        <v>758</v>
      </c>
      <c r="L574" t="s">
        <v>759</v>
      </c>
      <c r="M574" t="s">
        <v>911</v>
      </c>
      <c r="N574" t="s">
        <v>817</v>
      </c>
      <c r="O574" t="s">
        <v>146</v>
      </c>
      <c r="P574" t="s">
        <v>724</v>
      </c>
      <c r="Q574" t="s">
        <v>147</v>
      </c>
      <c r="R574" t="s">
        <v>1258</v>
      </c>
      <c r="S574" t="s">
        <v>148</v>
      </c>
      <c r="T574" t="s">
        <v>769</v>
      </c>
      <c r="U574" t="s">
        <v>3048</v>
      </c>
      <c r="V574">
        <v>240000000</v>
      </c>
      <c r="W574">
        <v>0</v>
      </c>
      <c r="X574">
        <v>0</v>
      </c>
      <c r="Y574">
        <v>0</v>
      </c>
      <c r="Z574">
        <v>0</v>
      </c>
      <c r="AA574">
        <v>0</v>
      </c>
      <c r="AB574">
        <v>240000000</v>
      </c>
      <c r="AC574" t="s">
        <v>389</v>
      </c>
      <c r="AD574" t="s">
        <v>390</v>
      </c>
      <c r="AE574" t="s">
        <v>3049</v>
      </c>
      <c r="AF574" t="s">
        <v>3050</v>
      </c>
      <c r="AG574" t="s">
        <v>5581</v>
      </c>
      <c r="AH574" t="s">
        <v>847</v>
      </c>
      <c r="AI574" t="s">
        <v>1004</v>
      </c>
      <c r="AJ574" t="s">
        <v>944</v>
      </c>
      <c r="AK574" t="s">
        <v>848</v>
      </c>
      <c r="AL574" t="s">
        <v>846</v>
      </c>
    </row>
    <row r="575" spans="1:40" x14ac:dyDescent="0.3">
      <c r="A575" t="s">
        <v>728</v>
      </c>
      <c r="B575" t="s">
        <v>1457</v>
      </c>
      <c r="C575" t="s">
        <v>729</v>
      </c>
      <c r="D575" t="s">
        <v>1458</v>
      </c>
      <c r="E575" t="s">
        <v>841</v>
      </c>
      <c r="F575" t="s">
        <v>733</v>
      </c>
      <c r="G575" t="s">
        <v>750</v>
      </c>
      <c r="H575" t="s">
        <v>1013</v>
      </c>
      <c r="I575" t="s">
        <v>13</v>
      </c>
      <c r="J575" t="s">
        <v>751</v>
      </c>
      <c r="K575" t="s">
        <v>758</v>
      </c>
      <c r="L575" t="s">
        <v>759</v>
      </c>
      <c r="M575" t="s">
        <v>911</v>
      </c>
      <c r="N575" t="s">
        <v>817</v>
      </c>
      <c r="O575" t="s">
        <v>146</v>
      </c>
      <c r="P575" t="s">
        <v>724</v>
      </c>
      <c r="Q575" t="s">
        <v>147</v>
      </c>
      <c r="R575" t="s">
        <v>1258</v>
      </c>
      <c r="S575" t="s">
        <v>148</v>
      </c>
      <c r="T575" t="s">
        <v>769</v>
      </c>
      <c r="U575" t="s">
        <v>3051</v>
      </c>
      <c r="V575">
        <v>240000000</v>
      </c>
      <c r="W575">
        <v>0</v>
      </c>
      <c r="X575">
        <v>0</v>
      </c>
      <c r="Y575">
        <v>0</v>
      </c>
      <c r="Z575">
        <v>0</v>
      </c>
      <c r="AA575">
        <v>0</v>
      </c>
      <c r="AB575">
        <v>240000000</v>
      </c>
      <c r="AC575" t="s">
        <v>389</v>
      </c>
      <c r="AD575" t="s">
        <v>390</v>
      </c>
      <c r="AE575" t="s">
        <v>3052</v>
      </c>
      <c r="AF575" t="s">
        <v>3053</v>
      </c>
      <c r="AG575" t="s">
        <v>5582</v>
      </c>
      <c r="AH575" t="s">
        <v>847</v>
      </c>
      <c r="AI575" t="s">
        <v>1004</v>
      </c>
      <c r="AJ575" t="s">
        <v>944</v>
      </c>
      <c r="AK575" t="s">
        <v>848</v>
      </c>
      <c r="AL575" t="s">
        <v>846</v>
      </c>
    </row>
    <row r="576" spans="1:40" x14ac:dyDescent="0.3">
      <c r="A576" t="s">
        <v>728</v>
      </c>
      <c r="B576" t="s">
        <v>1457</v>
      </c>
      <c r="C576" t="s">
        <v>729</v>
      </c>
      <c r="D576" t="s">
        <v>1458</v>
      </c>
      <c r="E576" t="s">
        <v>841</v>
      </c>
      <c r="F576" t="s">
        <v>733</v>
      </c>
      <c r="G576" t="s">
        <v>750</v>
      </c>
      <c r="H576" t="s">
        <v>1013</v>
      </c>
      <c r="I576" t="s">
        <v>13</v>
      </c>
      <c r="J576" t="s">
        <v>751</v>
      </c>
      <c r="K576" t="s">
        <v>758</v>
      </c>
      <c r="L576" t="s">
        <v>759</v>
      </c>
      <c r="M576" t="s">
        <v>911</v>
      </c>
      <c r="N576" t="s">
        <v>817</v>
      </c>
      <c r="O576" t="s">
        <v>146</v>
      </c>
      <c r="P576" t="s">
        <v>724</v>
      </c>
      <c r="Q576" t="s">
        <v>147</v>
      </c>
      <c r="R576" t="s">
        <v>1258</v>
      </c>
      <c r="S576" t="s">
        <v>148</v>
      </c>
      <c r="T576" t="s">
        <v>769</v>
      </c>
      <c r="U576" t="s">
        <v>3054</v>
      </c>
      <c r="V576">
        <v>250800000</v>
      </c>
      <c r="W576">
        <v>0</v>
      </c>
      <c r="X576">
        <v>0</v>
      </c>
      <c r="Y576">
        <v>1103568</v>
      </c>
      <c r="Z576">
        <v>1103568</v>
      </c>
      <c r="AA576">
        <v>4.4001913875598084E-3</v>
      </c>
      <c r="AB576">
        <v>249696432</v>
      </c>
      <c r="AC576" t="s">
        <v>389</v>
      </c>
      <c r="AD576" t="s">
        <v>390</v>
      </c>
      <c r="AE576" t="s">
        <v>3055</v>
      </c>
      <c r="AF576" t="s">
        <v>3056</v>
      </c>
      <c r="AG576" t="s">
        <v>5583</v>
      </c>
      <c r="AH576" t="s">
        <v>847</v>
      </c>
      <c r="AI576" t="s">
        <v>1004</v>
      </c>
      <c r="AJ576" t="s">
        <v>944</v>
      </c>
      <c r="AK576" t="s">
        <v>848</v>
      </c>
      <c r="AL576" t="s">
        <v>846</v>
      </c>
    </row>
    <row r="577" spans="1:38" x14ac:dyDescent="0.3">
      <c r="A577" t="s">
        <v>728</v>
      </c>
      <c r="B577" t="s">
        <v>1457</v>
      </c>
      <c r="C577" t="s">
        <v>729</v>
      </c>
      <c r="D577" t="s">
        <v>1458</v>
      </c>
      <c r="E577" t="s">
        <v>841</v>
      </c>
      <c r="F577" t="s">
        <v>733</v>
      </c>
      <c r="G577" t="s">
        <v>750</v>
      </c>
      <c r="H577" t="s">
        <v>1013</v>
      </c>
      <c r="I577" t="s">
        <v>13</v>
      </c>
      <c r="J577" t="s">
        <v>751</v>
      </c>
      <c r="K577" t="s">
        <v>758</v>
      </c>
      <c r="L577" t="s">
        <v>759</v>
      </c>
      <c r="M577" t="s">
        <v>911</v>
      </c>
      <c r="N577" t="s">
        <v>817</v>
      </c>
      <c r="O577" t="s">
        <v>146</v>
      </c>
      <c r="P577" t="s">
        <v>724</v>
      </c>
      <c r="Q577" t="s">
        <v>147</v>
      </c>
      <c r="R577" t="s">
        <v>1258</v>
      </c>
      <c r="S577" t="s">
        <v>148</v>
      </c>
      <c r="T577" t="s">
        <v>769</v>
      </c>
      <c r="U577" t="s">
        <v>3057</v>
      </c>
      <c r="V577">
        <v>400000000</v>
      </c>
      <c r="W577">
        <v>0</v>
      </c>
      <c r="X577">
        <v>0</v>
      </c>
      <c r="Y577">
        <v>0</v>
      </c>
      <c r="Z577">
        <v>0</v>
      </c>
      <c r="AA577">
        <v>0</v>
      </c>
      <c r="AB577">
        <v>400000000</v>
      </c>
      <c r="AC577" t="s">
        <v>389</v>
      </c>
      <c r="AD577" t="s">
        <v>390</v>
      </c>
      <c r="AE577" t="s">
        <v>3058</v>
      </c>
      <c r="AF577" t="s">
        <v>3059</v>
      </c>
      <c r="AG577" t="s">
        <v>5584</v>
      </c>
      <c r="AH577" t="s">
        <v>847</v>
      </c>
      <c r="AI577" t="s">
        <v>1004</v>
      </c>
      <c r="AJ577" t="s">
        <v>944</v>
      </c>
      <c r="AK577" t="s">
        <v>848</v>
      </c>
      <c r="AL577" t="s">
        <v>846</v>
      </c>
    </row>
    <row r="578" spans="1:38" x14ac:dyDescent="0.3">
      <c r="A578" t="s">
        <v>728</v>
      </c>
      <c r="B578" t="s">
        <v>1457</v>
      </c>
      <c r="C578" t="s">
        <v>729</v>
      </c>
      <c r="D578" t="s">
        <v>1458</v>
      </c>
      <c r="E578" t="s">
        <v>841</v>
      </c>
      <c r="F578" t="s">
        <v>733</v>
      </c>
      <c r="G578" t="s">
        <v>750</v>
      </c>
      <c r="H578" t="s">
        <v>1013</v>
      </c>
      <c r="I578" t="s">
        <v>13</v>
      </c>
      <c r="J578" t="s">
        <v>751</v>
      </c>
      <c r="K578" t="s">
        <v>758</v>
      </c>
      <c r="L578" t="s">
        <v>759</v>
      </c>
      <c r="M578" t="s">
        <v>911</v>
      </c>
      <c r="N578" t="s">
        <v>817</v>
      </c>
      <c r="O578" t="s">
        <v>146</v>
      </c>
      <c r="P578" t="s">
        <v>724</v>
      </c>
      <c r="Q578" t="s">
        <v>147</v>
      </c>
      <c r="R578" t="s">
        <v>1258</v>
      </c>
      <c r="S578" t="s">
        <v>148</v>
      </c>
      <c r="T578" t="s">
        <v>769</v>
      </c>
      <c r="U578" t="s">
        <v>3060</v>
      </c>
      <c r="V578">
        <v>120000000</v>
      </c>
      <c r="W578">
        <v>0</v>
      </c>
      <c r="X578">
        <v>0</v>
      </c>
      <c r="Y578">
        <v>0</v>
      </c>
      <c r="Z578">
        <v>0</v>
      </c>
      <c r="AA578">
        <v>0</v>
      </c>
      <c r="AB578">
        <v>120000000</v>
      </c>
      <c r="AC578" t="s">
        <v>389</v>
      </c>
      <c r="AD578" t="s">
        <v>390</v>
      </c>
      <c r="AE578" t="s">
        <v>3061</v>
      </c>
      <c r="AF578" t="s">
        <v>3062</v>
      </c>
      <c r="AG578" t="s">
        <v>5585</v>
      </c>
      <c r="AH578" t="s">
        <v>847</v>
      </c>
      <c r="AI578" t="s">
        <v>1004</v>
      </c>
      <c r="AJ578" t="s">
        <v>944</v>
      </c>
      <c r="AK578" t="s">
        <v>848</v>
      </c>
      <c r="AL578" t="s">
        <v>846</v>
      </c>
    </row>
    <row r="579" spans="1:38" x14ac:dyDescent="0.3">
      <c r="A579" t="s">
        <v>728</v>
      </c>
      <c r="B579" t="s">
        <v>1457</v>
      </c>
      <c r="C579" t="s">
        <v>729</v>
      </c>
      <c r="D579" t="s">
        <v>1458</v>
      </c>
      <c r="E579" t="s">
        <v>841</v>
      </c>
      <c r="F579" t="s">
        <v>733</v>
      </c>
      <c r="G579" t="s">
        <v>750</v>
      </c>
      <c r="H579" t="s">
        <v>1013</v>
      </c>
      <c r="I579" t="s">
        <v>13</v>
      </c>
      <c r="J579" t="s">
        <v>751</v>
      </c>
      <c r="K579" t="s">
        <v>758</v>
      </c>
      <c r="L579" t="s">
        <v>759</v>
      </c>
      <c r="M579" t="s">
        <v>911</v>
      </c>
      <c r="N579" t="s">
        <v>817</v>
      </c>
      <c r="O579" t="s">
        <v>146</v>
      </c>
      <c r="P579" t="s">
        <v>724</v>
      </c>
      <c r="Q579" t="s">
        <v>147</v>
      </c>
      <c r="R579" t="s">
        <v>1258</v>
      </c>
      <c r="S579" t="s">
        <v>150</v>
      </c>
      <c r="T579" t="s">
        <v>977</v>
      </c>
      <c r="U579" t="s">
        <v>3063</v>
      </c>
      <c r="V579">
        <v>174200000</v>
      </c>
      <c r="W579">
        <v>0</v>
      </c>
      <c r="X579">
        <v>0</v>
      </c>
      <c r="Y579">
        <v>0</v>
      </c>
      <c r="Z579">
        <v>0</v>
      </c>
      <c r="AA579">
        <v>0</v>
      </c>
      <c r="AB579">
        <v>174200000</v>
      </c>
      <c r="AC579" t="s">
        <v>389</v>
      </c>
      <c r="AD579" t="s">
        <v>391</v>
      </c>
      <c r="AE579" t="s">
        <v>3064</v>
      </c>
      <c r="AF579" t="s">
        <v>3065</v>
      </c>
      <c r="AG579" t="s">
        <v>5586</v>
      </c>
      <c r="AH579" t="s">
        <v>847</v>
      </c>
      <c r="AI579" t="s">
        <v>1004</v>
      </c>
      <c r="AJ579" t="s">
        <v>978</v>
      </c>
      <c r="AK579" t="s">
        <v>848</v>
      </c>
      <c r="AL579" t="s">
        <v>846</v>
      </c>
    </row>
    <row r="580" spans="1:38" x14ac:dyDescent="0.3">
      <c r="A580" t="s">
        <v>728</v>
      </c>
      <c r="B580" t="s">
        <v>1457</v>
      </c>
      <c r="C580" t="s">
        <v>729</v>
      </c>
      <c r="D580" t="s">
        <v>1458</v>
      </c>
      <c r="E580" t="s">
        <v>841</v>
      </c>
      <c r="F580" t="s">
        <v>733</v>
      </c>
      <c r="G580" t="s">
        <v>750</v>
      </c>
      <c r="H580" t="s">
        <v>1013</v>
      </c>
      <c r="I580" t="s">
        <v>13</v>
      </c>
      <c r="J580" t="s">
        <v>751</v>
      </c>
      <c r="K580" t="s">
        <v>758</v>
      </c>
      <c r="L580" t="s">
        <v>759</v>
      </c>
      <c r="M580" t="s">
        <v>911</v>
      </c>
      <c r="N580" t="s">
        <v>817</v>
      </c>
      <c r="O580" t="s">
        <v>146</v>
      </c>
      <c r="P580" t="s">
        <v>724</v>
      </c>
      <c r="Q580" t="s">
        <v>147</v>
      </c>
      <c r="R580" t="s">
        <v>1258</v>
      </c>
      <c r="S580" t="s">
        <v>130</v>
      </c>
      <c r="T580" t="s">
        <v>748</v>
      </c>
      <c r="U580" t="s">
        <v>3066</v>
      </c>
      <c r="V580">
        <v>180000000</v>
      </c>
      <c r="W580">
        <v>0</v>
      </c>
      <c r="X580">
        <v>0</v>
      </c>
      <c r="Y580">
        <v>0</v>
      </c>
      <c r="Z580">
        <v>0</v>
      </c>
      <c r="AA580">
        <v>0</v>
      </c>
      <c r="AB580">
        <v>180000000</v>
      </c>
      <c r="AC580" t="s">
        <v>389</v>
      </c>
      <c r="AD580" t="s">
        <v>1371</v>
      </c>
      <c r="AE580" t="s">
        <v>3067</v>
      </c>
      <c r="AF580" t="s">
        <v>3068</v>
      </c>
      <c r="AG580" t="s">
        <v>5587</v>
      </c>
      <c r="AH580" t="s">
        <v>847</v>
      </c>
      <c r="AI580" t="s">
        <v>1004</v>
      </c>
      <c r="AJ580" t="s">
        <v>901</v>
      </c>
      <c r="AK580" t="s">
        <v>848</v>
      </c>
      <c r="AL580" t="s">
        <v>846</v>
      </c>
    </row>
    <row r="581" spans="1:38" x14ac:dyDescent="0.3">
      <c r="A581" t="s">
        <v>728</v>
      </c>
      <c r="B581" t="s">
        <v>1457</v>
      </c>
      <c r="C581" t="s">
        <v>729</v>
      </c>
      <c r="D581" t="s">
        <v>1458</v>
      </c>
      <c r="E581" t="s">
        <v>841</v>
      </c>
      <c r="F581" t="s">
        <v>733</v>
      </c>
      <c r="G581" t="s">
        <v>750</v>
      </c>
      <c r="H581" t="s">
        <v>1013</v>
      </c>
      <c r="I581" t="s">
        <v>13</v>
      </c>
      <c r="J581" t="s">
        <v>751</v>
      </c>
      <c r="K581" t="s">
        <v>758</v>
      </c>
      <c r="L581" t="s">
        <v>759</v>
      </c>
      <c r="M581" t="s">
        <v>911</v>
      </c>
      <c r="N581" t="s">
        <v>817</v>
      </c>
      <c r="O581" t="s">
        <v>146</v>
      </c>
      <c r="P581" t="s">
        <v>724</v>
      </c>
      <c r="Q581" t="s">
        <v>147</v>
      </c>
      <c r="R581" t="s">
        <v>1258</v>
      </c>
      <c r="S581" t="s">
        <v>130</v>
      </c>
      <c r="T581" t="s">
        <v>748</v>
      </c>
      <c r="U581" t="s">
        <v>3069</v>
      </c>
      <c r="V581">
        <v>180000000</v>
      </c>
      <c r="W581">
        <v>0</v>
      </c>
      <c r="X581">
        <v>0</v>
      </c>
      <c r="Y581">
        <v>0</v>
      </c>
      <c r="Z581">
        <v>0</v>
      </c>
      <c r="AA581">
        <v>0</v>
      </c>
      <c r="AB581">
        <v>180000000</v>
      </c>
      <c r="AC581" t="s">
        <v>389</v>
      </c>
      <c r="AD581" t="s">
        <v>1371</v>
      </c>
      <c r="AE581" t="s">
        <v>3070</v>
      </c>
      <c r="AF581" t="s">
        <v>3071</v>
      </c>
      <c r="AG581" t="s">
        <v>5588</v>
      </c>
      <c r="AH581" t="s">
        <v>847</v>
      </c>
      <c r="AI581" t="s">
        <v>1004</v>
      </c>
      <c r="AJ581" t="s">
        <v>901</v>
      </c>
      <c r="AK581" t="s">
        <v>848</v>
      </c>
      <c r="AL581" t="s">
        <v>846</v>
      </c>
    </row>
    <row r="582" spans="1:38" x14ac:dyDescent="0.3">
      <c r="A582" t="s">
        <v>728</v>
      </c>
      <c r="B582" t="s">
        <v>1457</v>
      </c>
      <c r="C582" t="s">
        <v>729</v>
      </c>
      <c r="D582" t="s">
        <v>1458</v>
      </c>
      <c r="E582" t="s">
        <v>841</v>
      </c>
      <c r="F582" t="s">
        <v>733</v>
      </c>
      <c r="G582" t="s">
        <v>750</v>
      </c>
      <c r="H582" t="s">
        <v>1013</v>
      </c>
      <c r="I582" t="s">
        <v>13</v>
      </c>
      <c r="J582" t="s">
        <v>751</v>
      </c>
      <c r="K582" t="s">
        <v>758</v>
      </c>
      <c r="L582" t="s">
        <v>759</v>
      </c>
      <c r="M582" t="s">
        <v>911</v>
      </c>
      <c r="N582" t="s">
        <v>817</v>
      </c>
      <c r="O582" t="s">
        <v>146</v>
      </c>
      <c r="P582" t="s">
        <v>724</v>
      </c>
      <c r="Q582" t="s">
        <v>147</v>
      </c>
      <c r="R582" t="s">
        <v>1258</v>
      </c>
      <c r="S582" t="s">
        <v>130</v>
      </c>
      <c r="T582" t="s">
        <v>748</v>
      </c>
      <c r="U582" t="s">
        <v>3072</v>
      </c>
      <c r="V582">
        <v>180000000</v>
      </c>
      <c r="W582">
        <v>0</v>
      </c>
      <c r="X582">
        <v>0</v>
      </c>
      <c r="Y582">
        <v>0</v>
      </c>
      <c r="Z582">
        <v>0</v>
      </c>
      <c r="AA582">
        <v>0</v>
      </c>
      <c r="AB582">
        <v>180000000</v>
      </c>
      <c r="AC582" t="s">
        <v>389</v>
      </c>
      <c r="AD582" t="s">
        <v>1371</v>
      </c>
      <c r="AE582" t="s">
        <v>3073</v>
      </c>
      <c r="AF582" t="s">
        <v>3074</v>
      </c>
      <c r="AG582" t="s">
        <v>5589</v>
      </c>
      <c r="AH582" t="s">
        <v>847</v>
      </c>
      <c r="AI582" t="s">
        <v>1004</v>
      </c>
      <c r="AJ582" t="s">
        <v>901</v>
      </c>
      <c r="AK582" t="s">
        <v>848</v>
      </c>
      <c r="AL582" t="s">
        <v>846</v>
      </c>
    </row>
    <row r="583" spans="1:38" x14ac:dyDescent="0.3">
      <c r="A583" t="s">
        <v>728</v>
      </c>
      <c r="B583" t="s">
        <v>1457</v>
      </c>
      <c r="C583" t="s">
        <v>729</v>
      </c>
      <c r="D583" t="s">
        <v>1458</v>
      </c>
      <c r="E583" t="s">
        <v>841</v>
      </c>
      <c r="F583" t="s">
        <v>733</v>
      </c>
      <c r="G583" t="s">
        <v>750</v>
      </c>
      <c r="H583" t="s">
        <v>1013</v>
      </c>
      <c r="I583" t="s">
        <v>13</v>
      </c>
      <c r="J583" t="s">
        <v>751</v>
      </c>
      <c r="K583" t="s">
        <v>758</v>
      </c>
      <c r="L583" t="s">
        <v>759</v>
      </c>
      <c r="M583" t="s">
        <v>911</v>
      </c>
      <c r="N583" t="s">
        <v>817</v>
      </c>
      <c r="O583" t="s">
        <v>146</v>
      </c>
      <c r="P583" t="s">
        <v>724</v>
      </c>
      <c r="Q583" t="s">
        <v>147</v>
      </c>
      <c r="R583" t="s">
        <v>1258</v>
      </c>
      <c r="S583" t="s">
        <v>114</v>
      </c>
      <c r="T583" t="s">
        <v>793</v>
      </c>
      <c r="U583" t="s">
        <v>3075</v>
      </c>
      <c r="V583">
        <v>47500000</v>
      </c>
      <c r="W583">
        <v>0</v>
      </c>
      <c r="X583">
        <v>0</v>
      </c>
      <c r="Y583">
        <v>0</v>
      </c>
      <c r="Z583">
        <v>0</v>
      </c>
      <c r="AA583">
        <v>0</v>
      </c>
      <c r="AB583">
        <v>47500000</v>
      </c>
      <c r="AC583" t="s">
        <v>389</v>
      </c>
      <c r="AD583" t="s">
        <v>1372</v>
      </c>
      <c r="AE583" t="s">
        <v>3076</v>
      </c>
      <c r="AF583" t="s">
        <v>3077</v>
      </c>
      <c r="AG583" t="s">
        <v>5590</v>
      </c>
      <c r="AH583" t="s">
        <v>847</v>
      </c>
      <c r="AI583" t="s">
        <v>1004</v>
      </c>
      <c r="AJ583" t="s">
        <v>891</v>
      </c>
      <c r="AK583" t="s">
        <v>848</v>
      </c>
      <c r="AL583" t="s">
        <v>846</v>
      </c>
    </row>
    <row r="584" spans="1:38" x14ac:dyDescent="0.3">
      <c r="A584" t="s">
        <v>728</v>
      </c>
      <c r="B584" t="s">
        <v>1457</v>
      </c>
      <c r="C584" t="s">
        <v>729</v>
      </c>
      <c r="D584" t="s">
        <v>1458</v>
      </c>
      <c r="E584" t="s">
        <v>841</v>
      </c>
      <c r="F584" t="s">
        <v>733</v>
      </c>
      <c r="G584" t="s">
        <v>750</v>
      </c>
      <c r="H584" t="s">
        <v>1013</v>
      </c>
      <c r="I584" t="s">
        <v>13</v>
      </c>
      <c r="J584" t="s">
        <v>751</v>
      </c>
      <c r="K584" t="s">
        <v>758</v>
      </c>
      <c r="L584" t="s">
        <v>759</v>
      </c>
      <c r="M584" t="s">
        <v>911</v>
      </c>
      <c r="N584" t="s">
        <v>817</v>
      </c>
      <c r="O584" t="s">
        <v>146</v>
      </c>
      <c r="P584" t="s">
        <v>724</v>
      </c>
      <c r="Q584" t="s">
        <v>147</v>
      </c>
      <c r="R584" t="s">
        <v>1258</v>
      </c>
      <c r="S584" t="s">
        <v>114</v>
      </c>
      <c r="T584" t="s">
        <v>793</v>
      </c>
      <c r="U584" t="s">
        <v>3078</v>
      </c>
      <c r="V584">
        <v>36000000</v>
      </c>
      <c r="W584">
        <v>0</v>
      </c>
      <c r="X584">
        <v>0</v>
      </c>
      <c r="Y584">
        <v>0</v>
      </c>
      <c r="Z584">
        <v>0</v>
      </c>
      <c r="AA584">
        <v>0</v>
      </c>
      <c r="AB584">
        <v>36000000</v>
      </c>
      <c r="AC584" t="s">
        <v>389</v>
      </c>
      <c r="AD584" t="s">
        <v>1372</v>
      </c>
      <c r="AE584" t="s">
        <v>3079</v>
      </c>
      <c r="AF584" t="s">
        <v>3080</v>
      </c>
      <c r="AG584" t="s">
        <v>5591</v>
      </c>
      <c r="AH584" t="s">
        <v>847</v>
      </c>
      <c r="AI584" t="s">
        <v>1004</v>
      </c>
      <c r="AJ584" t="s">
        <v>891</v>
      </c>
      <c r="AK584" t="s">
        <v>848</v>
      </c>
      <c r="AL584" t="s">
        <v>846</v>
      </c>
    </row>
    <row r="585" spans="1:38" x14ac:dyDescent="0.3">
      <c r="A585" t="s">
        <v>728</v>
      </c>
      <c r="B585" t="s">
        <v>1457</v>
      </c>
      <c r="C585" t="s">
        <v>729</v>
      </c>
      <c r="D585" t="s">
        <v>1458</v>
      </c>
      <c r="E585" t="s">
        <v>841</v>
      </c>
      <c r="F585" t="s">
        <v>733</v>
      </c>
      <c r="G585" t="s">
        <v>750</v>
      </c>
      <c r="H585" t="s">
        <v>1013</v>
      </c>
      <c r="I585" t="s">
        <v>13</v>
      </c>
      <c r="J585" t="s">
        <v>751</v>
      </c>
      <c r="K585" t="s">
        <v>758</v>
      </c>
      <c r="L585" t="s">
        <v>759</v>
      </c>
      <c r="M585" t="s">
        <v>911</v>
      </c>
      <c r="N585" t="s">
        <v>817</v>
      </c>
      <c r="O585" t="s">
        <v>146</v>
      </c>
      <c r="P585" t="s">
        <v>724</v>
      </c>
      <c r="Q585" t="s">
        <v>151</v>
      </c>
      <c r="R585" t="s">
        <v>1259</v>
      </c>
      <c r="S585" t="s">
        <v>148</v>
      </c>
      <c r="T585" t="s">
        <v>769</v>
      </c>
      <c r="U585" t="s">
        <v>3081</v>
      </c>
      <c r="V585">
        <v>60000000</v>
      </c>
      <c r="W585">
        <v>0</v>
      </c>
      <c r="X585">
        <v>0</v>
      </c>
      <c r="Y585">
        <v>0</v>
      </c>
      <c r="Z585">
        <v>0</v>
      </c>
      <c r="AA585">
        <v>0</v>
      </c>
      <c r="AB585">
        <v>60000000</v>
      </c>
      <c r="AC585" t="s">
        <v>392</v>
      </c>
      <c r="AD585" t="s">
        <v>393</v>
      </c>
      <c r="AE585" t="s">
        <v>3082</v>
      </c>
      <c r="AF585" t="s">
        <v>3083</v>
      </c>
      <c r="AG585" t="s">
        <v>5592</v>
      </c>
      <c r="AH585" t="s">
        <v>847</v>
      </c>
      <c r="AI585" t="s">
        <v>1004</v>
      </c>
      <c r="AJ585" t="s">
        <v>944</v>
      </c>
      <c r="AK585" t="s">
        <v>848</v>
      </c>
      <c r="AL585" t="s">
        <v>846</v>
      </c>
    </row>
    <row r="586" spans="1:38" x14ac:dyDescent="0.3">
      <c r="A586" t="s">
        <v>728</v>
      </c>
      <c r="B586" t="s">
        <v>1457</v>
      </c>
      <c r="C586" t="s">
        <v>729</v>
      </c>
      <c r="D586" t="s">
        <v>1458</v>
      </c>
      <c r="E586" t="s">
        <v>841</v>
      </c>
      <c r="F586" t="s">
        <v>733</v>
      </c>
      <c r="G586" t="s">
        <v>750</v>
      </c>
      <c r="H586" t="s">
        <v>1013</v>
      </c>
      <c r="I586" t="s">
        <v>13</v>
      </c>
      <c r="J586" t="s">
        <v>751</v>
      </c>
      <c r="K586" t="s">
        <v>758</v>
      </c>
      <c r="L586" t="s">
        <v>759</v>
      </c>
      <c r="M586" t="s">
        <v>911</v>
      </c>
      <c r="N586" t="s">
        <v>817</v>
      </c>
      <c r="O586" t="s">
        <v>146</v>
      </c>
      <c r="P586" t="s">
        <v>724</v>
      </c>
      <c r="Q586" t="s">
        <v>151</v>
      </c>
      <c r="R586" t="s">
        <v>1259</v>
      </c>
      <c r="S586" t="s">
        <v>152</v>
      </c>
      <c r="T586" t="s">
        <v>771</v>
      </c>
      <c r="U586" t="s">
        <v>3084</v>
      </c>
      <c r="V586">
        <v>360000000</v>
      </c>
      <c r="W586">
        <v>0</v>
      </c>
      <c r="X586">
        <v>0</v>
      </c>
      <c r="Y586">
        <v>0</v>
      </c>
      <c r="Z586">
        <v>0</v>
      </c>
      <c r="AA586">
        <v>0</v>
      </c>
      <c r="AB586">
        <v>360000000</v>
      </c>
      <c r="AC586" t="s">
        <v>392</v>
      </c>
      <c r="AD586" t="s">
        <v>394</v>
      </c>
      <c r="AE586" t="s">
        <v>3085</v>
      </c>
      <c r="AF586" t="s">
        <v>3086</v>
      </c>
      <c r="AG586" t="s">
        <v>5593</v>
      </c>
      <c r="AH586" t="s">
        <v>847</v>
      </c>
      <c r="AI586" t="s">
        <v>1004</v>
      </c>
      <c r="AJ586" t="s">
        <v>965</v>
      </c>
      <c r="AK586" t="s">
        <v>848</v>
      </c>
      <c r="AL586" t="s">
        <v>846</v>
      </c>
    </row>
    <row r="587" spans="1:38" x14ac:dyDescent="0.3">
      <c r="A587" t="s">
        <v>728</v>
      </c>
      <c r="B587" t="s">
        <v>1457</v>
      </c>
      <c r="C587" t="s">
        <v>729</v>
      </c>
      <c r="D587" t="s">
        <v>1458</v>
      </c>
      <c r="E587" t="s">
        <v>841</v>
      </c>
      <c r="F587" t="s">
        <v>733</v>
      </c>
      <c r="G587" t="s">
        <v>750</v>
      </c>
      <c r="H587" t="s">
        <v>1013</v>
      </c>
      <c r="I587" t="s">
        <v>13</v>
      </c>
      <c r="J587" t="s">
        <v>751</v>
      </c>
      <c r="K587" t="s">
        <v>758</v>
      </c>
      <c r="L587" t="s">
        <v>759</v>
      </c>
      <c r="M587" t="s">
        <v>911</v>
      </c>
      <c r="N587" t="s">
        <v>817</v>
      </c>
      <c r="O587" t="s">
        <v>146</v>
      </c>
      <c r="P587" t="s">
        <v>724</v>
      </c>
      <c r="Q587" t="s">
        <v>151</v>
      </c>
      <c r="R587" t="s">
        <v>1259</v>
      </c>
      <c r="S587" t="s">
        <v>153</v>
      </c>
      <c r="T587" t="s">
        <v>737</v>
      </c>
      <c r="U587" t="s">
        <v>3087</v>
      </c>
      <c r="V587">
        <v>132000000</v>
      </c>
      <c r="W587">
        <v>0</v>
      </c>
      <c r="X587">
        <v>0</v>
      </c>
      <c r="Y587">
        <v>0</v>
      </c>
      <c r="Z587">
        <v>0</v>
      </c>
      <c r="AA587">
        <v>0</v>
      </c>
      <c r="AB587">
        <v>132000000</v>
      </c>
      <c r="AC587" t="s">
        <v>392</v>
      </c>
      <c r="AD587" t="s">
        <v>395</v>
      </c>
      <c r="AE587" t="s">
        <v>3088</v>
      </c>
      <c r="AF587" t="s">
        <v>3089</v>
      </c>
      <c r="AG587" t="s">
        <v>5594</v>
      </c>
      <c r="AH587" t="s">
        <v>847</v>
      </c>
      <c r="AI587" t="s">
        <v>1004</v>
      </c>
      <c r="AJ587" t="s">
        <v>9</v>
      </c>
      <c r="AK587" t="s">
        <v>848</v>
      </c>
      <c r="AL587" t="s">
        <v>846</v>
      </c>
    </row>
    <row r="588" spans="1:38" x14ac:dyDescent="0.3">
      <c r="A588" t="s">
        <v>728</v>
      </c>
      <c r="B588" t="s">
        <v>1457</v>
      </c>
      <c r="C588" t="s">
        <v>729</v>
      </c>
      <c r="D588" t="s">
        <v>1458</v>
      </c>
      <c r="E588" t="s">
        <v>841</v>
      </c>
      <c r="F588" t="s">
        <v>733</v>
      </c>
      <c r="G588" t="s">
        <v>750</v>
      </c>
      <c r="H588" t="s">
        <v>1013</v>
      </c>
      <c r="I588" t="s">
        <v>13</v>
      </c>
      <c r="J588" t="s">
        <v>751</v>
      </c>
      <c r="K588" t="s">
        <v>758</v>
      </c>
      <c r="L588" t="s">
        <v>759</v>
      </c>
      <c r="M588" t="s">
        <v>911</v>
      </c>
      <c r="N588" t="s">
        <v>817</v>
      </c>
      <c r="O588" t="s">
        <v>146</v>
      </c>
      <c r="P588" t="s">
        <v>724</v>
      </c>
      <c r="Q588" t="s">
        <v>151</v>
      </c>
      <c r="R588" t="s">
        <v>1259</v>
      </c>
      <c r="S588" t="s">
        <v>153</v>
      </c>
      <c r="T588" t="s">
        <v>737</v>
      </c>
      <c r="U588" t="s">
        <v>3090</v>
      </c>
      <c r="V588">
        <v>0</v>
      </c>
      <c r="W588">
        <v>0</v>
      </c>
      <c r="X588">
        <v>0</v>
      </c>
      <c r="Y588">
        <v>0</v>
      </c>
      <c r="Z588">
        <v>0</v>
      </c>
      <c r="AA588">
        <v>0</v>
      </c>
      <c r="AB588">
        <v>0</v>
      </c>
      <c r="AC588" t="s">
        <v>392</v>
      </c>
      <c r="AD588" t="s">
        <v>395</v>
      </c>
      <c r="AE588" t="s">
        <v>3091</v>
      </c>
      <c r="AF588" t="s">
        <v>3092</v>
      </c>
      <c r="AG588" t="s">
        <v>5595</v>
      </c>
      <c r="AH588" t="s">
        <v>847</v>
      </c>
      <c r="AI588" t="s">
        <v>1004</v>
      </c>
      <c r="AJ588" t="s">
        <v>9</v>
      </c>
      <c r="AK588" t="s">
        <v>848</v>
      </c>
      <c r="AL588" t="s">
        <v>846</v>
      </c>
    </row>
    <row r="589" spans="1:38" x14ac:dyDescent="0.3">
      <c r="A589" t="s">
        <v>728</v>
      </c>
      <c r="B589" t="s">
        <v>1457</v>
      </c>
      <c r="C589" t="s">
        <v>729</v>
      </c>
      <c r="D589" t="s">
        <v>1458</v>
      </c>
      <c r="E589" t="s">
        <v>841</v>
      </c>
      <c r="F589" t="s">
        <v>733</v>
      </c>
      <c r="G589" t="s">
        <v>750</v>
      </c>
      <c r="H589" t="s">
        <v>1013</v>
      </c>
      <c r="I589" t="s">
        <v>13</v>
      </c>
      <c r="J589" t="s">
        <v>751</v>
      </c>
      <c r="K589" t="s">
        <v>758</v>
      </c>
      <c r="L589" t="s">
        <v>759</v>
      </c>
      <c r="M589" t="s">
        <v>911</v>
      </c>
      <c r="N589" t="s">
        <v>817</v>
      </c>
      <c r="O589" t="s">
        <v>146</v>
      </c>
      <c r="P589" t="s">
        <v>724</v>
      </c>
      <c r="Q589" t="s">
        <v>154</v>
      </c>
      <c r="R589" t="s">
        <v>1260</v>
      </c>
      <c r="S589" t="s">
        <v>155</v>
      </c>
      <c r="T589" t="s">
        <v>979</v>
      </c>
      <c r="U589" t="s">
        <v>3093</v>
      </c>
      <c r="V589">
        <v>360000000</v>
      </c>
      <c r="W589">
        <v>0</v>
      </c>
      <c r="X589">
        <v>0</v>
      </c>
      <c r="Y589">
        <v>0</v>
      </c>
      <c r="Z589">
        <v>0</v>
      </c>
      <c r="AA589">
        <v>0</v>
      </c>
      <c r="AB589">
        <v>360000000</v>
      </c>
      <c r="AC589" t="s">
        <v>396</v>
      </c>
      <c r="AD589" t="s">
        <v>397</v>
      </c>
      <c r="AE589" t="s">
        <v>3094</v>
      </c>
      <c r="AF589" t="s">
        <v>3095</v>
      </c>
      <c r="AG589" t="s">
        <v>5596</v>
      </c>
      <c r="AH589" t="s">
        <v>847</v>
      </c>
      <c r="AI589" t="s">
        <v>1004</v>
      </c>
      <c r="AJ589" t="s">
        <v>978</v>
      </c>
      <c r="AK589" t="s">
        <v>907</v>
      </c>
      <c r="AL589" t="s">
        <v>846</v>
      </c>
    </row>
    <row r="590" spans="1:38" x14ac:dyDescent="0.3">
      <c r="A590" t="s">
        <v>728</v>
      </c>
      <c r="B590" t="s">
        <v>1457</v>
      </c>
      <c r="C590" t="s">
        <v>729</v>
      </c>
      <c r="D590" t="s">
        <v>1458</v>
      </c>
      <c r="E590" t="s">
        <v>841</v>
      </c>
      <c r="F590" t="s">
        <v>733</v>
      </c>
      <c r="G590" t="s">
        <v>750</v>
      </c>
      <c r="H590" t="s">
        <v>1013</v>
      </c>
      <c r="I590" t="s">
        <v>13</v>
      </c>
      <c r="J590" t="s">
        <v>751</v>
      </c>
      <c r="K590" t="s">
        <v>758</v>
      </c>
      <c r="L590" t="s">
        <v>759</v>
      </c>
      <c r="M590" t="s">
        <v>911</v>
      </c>
      <c r="N590" t="s">
        <v>817</v>
      </c>
      <c r="O590" t="s">
        <v>146</v>
      </c>
      <c r="P590" t="s">
        <v>724</v>
      </c>
      <c r="Q590" t="s">
        <v>154</v>
      </c>
      <c r="R590" t="s">
        <v>1260</v>
      </c>
      <c r="S590" t="s">
        <v>155</v>
      </c>
      <c r="T590" t="s">
        <v>979</v>
      </c>
      <c r="U590" t="s">
        <v>3096</v>
      </c>
      <c r="V590">
        <v>18000000</v>
      </c>
      <c r="W590">
        <v>0</v>
      </c>
      <c r="X590">
        <v>0</v>
      </c>
      <c r="Y590">
        <v>0</v>
      </c>
      <c r="Z590">
        <v>0</v>
      </c>
      <c r="AA590">
        <v>0</v>
      </c>
      <c r="AB590">
        <v>18000000</v>
      </c>
      <c r="AC590" t="s">
        <v>396</v>
      </c>
      <c r="AD590" t="s">
        <v>397</v>
      </c>
      <c r="AE590" t="s">
        <v>3097</v>
      </c>
      <c r="AF590" t="s">
        <v>3098</v>
      </c>
      <c r="AG590" t="s">
        <v>5597</v>
      </c>
      <c r="AH590" t="s">
        <v>847</v>
      </c>
      <c r="AI590" t="s">
        <v>1004</v>
      </c>
      <c r="AJ590" t="s">
        <v>978</v>
      </c>
      <c r="AK590" t="s">
        <v>907</v>
      </c>
      <c r="AL590" t="s">
        <v>846</v>
      </c>
    </row>
    <row r="591" spans="1:38" x14ac:dyDescent="0.3">
      <c r="A591" t="s">
        <v>728</v>
      </c>
      <c r="B591" t="s">
        <v>1457</v>
      </c>
      <c r="C591" t="s">
        <v>729</v>
      </c>
      <c r="D591" t="s">
        <v>1458</v>
      </c>
      <c r="E591" t="s">
        <v>841</v>
      </c>
      <c r="F591" t="s">
        <v>733</v>
      </c>
      <c r="G591" t="s">
        <v>750</v>
      </c>
      <c r="H591" t="s">
        <v>1013</v>
      </c>
      <c r="I591" t="s">
        <v>13</v>
      </c>
      <c r="J591" t="s">
        <v>751</v>
      </c>
      <c r="K591" t="s">
        <v>758</v>
      </c>
      <c r="L591" t="s">
        <v>759</v>
      </c>
      <c r="M591" t="s">
        <v>911</v>
      </c>
      <c r="N591" t="s">
        <v>817</v>
      </c>
      <c r="O591" t="s">
        <v>146</v>
      </c>
      <c r="P591" t="s">
        <v>724</v>
      </c>
      <c r="Q591" t="s">
        <v>154</v>
      </c>
      <c r="R591" t="s">
        <v>1260</v>
      </c>
      <c r="S591" t="s">
        <v>155</v>
      </c>
      <c r="T591" t="s">
        <v>979</v>
      </c>
      <c r="U591" t="s">
        <v>3099</v>
      </c>
      <c r="V591">
        <v>100000000</v>
      </c>
      <c r="W591">
        <v>0</v>
      </c>
      <c r="X591">
        <v>0</v>
      </c>
      <c r="Y591">
        <v>0</v>
      </c>
      <c r="Z591">
        <v>0</v>
      </c>
      <c r="AA591">
        <v>0</v>
      </c>
      <c r="AB591">
        <v>100000000</v>
      </c>
      <c r="AC591" t="s">
        <v>396</v>
      </c>
      <c r="AD591" t="s">
        <v>397</v>
      </c>
      <c r="AE591" t="s">
        <v>3100</v>
      </c>
      <c r="AF591" t="s">
        <v>3101</v>
      </c>
      <c r="AG591" t="s">
        <v>5598</v>
      </c>
      <c r="AH591" t="s">
        <v>847</v>
      </c>
      <c r="AI591" t="s">
        <v>1004</v>
      </c>
      <c r="AJ591" t="s">
        <v>978</v>
      </c>
      <c r="AK591" t="s">
        <v>907</v>
      </c>
      <c r="AL591" t="s">
        <v>846</v>
      </c>
    </row>
    <row r="592" spans="1:38" x14ac:dyDescent="0.3">
      <c r="A592" t="s">
        <v>728</v>
      </c>
      <c r="B592" t="s">
        <v>1457</v>
      </c>
      <c r="C592" t="s">
        <v>729</v>
      </c>
      <c r="D592" t="s">
        <v>1458</v>
      </c>
      <c r="E592" t="s">
        <v>841</v>
      </c>
      <c r="F592" t="s">
        <v>733</v>
      </c>
      <c r="G592" t="s">
        <v>750</v>
      </c>
      <c r="H592" t="s">
        <v>1013</v>
      </c>
      <c r="I592" t="s">
        <v>13</v>
      </c>
      <c r="J592" t="s">
        <v>751</v>
      </c>
      <c r="K592" t="s">
        <v>758</v>
      </c>
      <c r="L592" t="s">
        <v>759</v>
      </c>
      <c r="M592" t="s">
        <v>911</v>
      </c>
      <c r="N592" t="s">
        <v>817</v>
      </c>
      <c r="O592" t="s">
        <v>146</v>
      </c>
      <c r="P592" t="s">
        <v>724</v>
      </c>
      <c r="Q592" t="s">
        <v>154</v>
      </c>
      <c r="R592" t="s">
        <v>1260</v>
      </c>
      <c r="S592" t="s">
        <v>164</v>
      </c>
      <c r="T592" t="s">
        <v>1000</v>
      </c>
      <c r="U592" t="s">
        <v>3102</v>
      </c>
      <c r="V592">
        <v>29125000</v>
      </c>
      <c r="W592">
        <v>0</v>
      </c>
      <c r="X592">
        <v>0</v>
      </c>
      <c r="Y592">
        <v>0</v>
      </c>
      <c r="Z592">
        <v>0</v>
      </c>
      <c r="AA592">
        <v>0</v>
      </c>
      <c r="AB592">
        <v>29125000</v>
      </c>
      <c r="AC592" t="s">
        <v>396</v>
      </c>
      <c r="AD592" t="s">
        <v>398</v>
      </c>
      <c r="AE592" t="s">
        <v>3103</v>
      </c>
      <c r="AF592" t="s">
        <v>3104</v>
      </c>
      <c r="AG592" t="s">
        <v>5599</v>
      </c>
      <c r="AH592" t="s">
        <v>847</v>
      </c>
      <c r="AI592" t="s">
        <v>1004</v>
      </c>
      <c r="AJ592" t="s">
        <v>913</v>
      </c>
      <c r="AK592" t="s">
        <v>848</v>
      </c>
      <c r="AL592" t="s">
        <v>846</v>
      </c>
    </row>
    <row r="593" spans="1:38" x14ac:dyDescent="0.3">
      <c r="A593" t="s">
        <v>728</v>
      </c>
      <c r="B593" t="s">
        <v>1457</v>
      </c>
      <c r="C593" t="s">
        <v>729</v>
      </c>
      <c r="D593" t="s">
        <v>1458</v>
      </c>
      <c r="E593" t="s">
        <v>841</v>
      </c>
      <c r="F593" t="s">
        <v>733</v>
      </c>
      <c r="G593" t="s">
        <v>750</v>
      </c>
      <c r="H593" t="s">
        <v>1013</v>
      </c>
      <c r="I593" t="s">
        <v>13</v>
      </c>
      <c r="J593" t="s">
        <v>751</v>
      </c>
      <c r="K593" t="s">
        <v>758</v>
      </c>
      <c r="L593" t="s">
        <v>759</v>
      </c>
      <c r="M593" t="s">
        <v>911</v>
      </c>
      <c r="N593" t="s">
        <v>817</v>
      </c>
      <c r="O593" t="s">
        <v>146</v>
      </c>
      <c r="P593" t="s">
        <v>724</v>
      </c>
      <c r="Q593" t="s">
        <v>154</v>
      </c>
      <c r="R593" t="s">
        <v>1260</v>
      </c>
      <c r="S593" t="s">
        <v>156</v>
      </c>
      <c r="T593" t="s">
        <v>773</v>
      </c>
      <c r="U593" t="s">
        <v>3105</v>
      </c>
      <c r="V593">
        <v>91250000</v>
      </c>
      <c r="W593">
        <v>0</v>
      </c>
      <c r="X593">
        <v>0</v>
      </c>
      <c r="Y593">
        <v>0</v>
      </c>
      <c r="Z593">
        <v>0</v>
      </c>
      <c r="AA593">
        <v>0</v>
      </c>
      <c r="AB593">
        <v>91250000</v>
      </c>
      <c r="AC593" t="s">
        <v>396</v>
      </c>
      <c r="AD593" t="s">
        <v>399</v>
      </c>
      <c r="AE593" t="s">
        <v>3106</v>
      </c>
      <c r="AF593" t="s">
        <v>3107</v>
      </c>
      <c r="AG593" t="s">
        <v>5600</v>
      </c>
      <c r="AH593" t="s">
        <v>847</v>
      </c>
      <c r="AI593" t="s">
        <v>1004</v>
      </c>
      <c r="AJ593" t="s">
        <v>913</v>
      </c>
      <c r="AK593" t="s">
        <v>848</v>
      </c>
      <c r="AL593" t="s">
        <v>846</v>
      </c>
    </row>
    <row r="594" spans="1:38" x14ac:dyDescent="0.3">
      <c r="A594" t="s">
        <v>728</v>
      </c>
      <c r="B594" t="s">
        <v>1457</v>
      </c>
      <c r="C594" t="s">
        <v>729</v>
      </c>
      <c r="D594" t="s">
        <v>1458</v>
      </c>
      <c r="E594" t="s">
        <v>841</v>
      </c>
      <c r="F594" t="s">
        <v>733</v>
      </c>
      <c r="G594" t="s">
        <v>750</v>
      </c>
      <c r="H594" t="s">
        <v>1013</v>
      </c>
      <c r="I594" t="s">
        <v>13</v>
      </c>
      <c r="J594" t="s">
        <v>751</v>
      </c>
      <c r="K594" t="s">
        <v>758</v>
      </c>
      <c r="L594" t="s">
        <v>759</v>
      </c>
      <c r="M594" t="s">
        <v>911</v>
      </c>
      <c r="N594" t="s">
        <v>817</v>
      </c>
      <c r="O594" t="s">
        <v>146</v>
      </c>
      <c r="P594" t="s">
        <v>724</v>
      </c>
      <c r="Q594" t="s">
        <v>154</v>
      </c>
      <c r="R594" t="s">
        <v>1260</v>
      </c>
      <c r="S594" t="s">
        <v>156</v>
      </c>
      <c r="T594" t="s">
        <v>773</v>
      </c>
      <c r="U594" t="s">
        <v>3108</v>
      </c>
      <c r="V594">
        <v>37500000</v>
      </c>
      <c r="W594">
        <v>0</v>
      </c>
      <c r="X594">
        <v>0</v>
      </c>
      <c r="Y594">
        <v>0</v>
      </c>
      <c r="Z594">
        <v>0</v>
      </c>
      <c r="AA594">
        <v>0</v>
      </c>
      <c r="AB594">
        <v>37500000</v>
      </c>
      <c r="AC594" t="s">
        <v>396</v>
      </c>
      <c r="AD594" t="s">
        <v>399</v>
      </c>
      <c r="AE594" t="s">
        <v>3109</v>
      </c>
      <c r="AF594" t="s">
        <v>3110</v>
      </c>
      <c r="AG594" t="s">
        <v>5601</v>
      </c>
      <c r="AH594" t="s">
        <v>847</v>
      </c>
      <c r="AI594" t="s">
        <v>1004</v>
      </c>
      <c r="AJ594" t="s">
        <v>913</v>
      </c>
      <c r="AK594" t="s">
        <v>848</v>
      </c>
      <c r="AL594" t="s">
        <v>846</v>
      </c>
    </row>
    <row r="595" spans="1:38" x14ac:dyDescent="0.3">
      <c r="A595" t="s">
        <v>728</v>
      </c>
      <c r="B595" t="s">
        <v>1457</v>
      </c>
      <c r="C595" t="s">
        <v>729</v>
      </c>
      <c r="D595" t="s">
        <v>1458</v>
      </c>
      <c r="E595" t="s">
        <v>841</v>
      </c>
      <c r="F595" t="s">
        <v>733</v>
      </c>
      <c r="G595" t="s">
        <v>750</v>
      </c>
      <c r="H595" t="s">
        <v>1013</v>
      </c>
      <c r="I595" t="s">
        <v>13</v>
      </c>
      <c r="J595" t="s">
        <v>751</v>
      </c>
      <c r="K595" t="s">
        <v>758</v>
      </c>
      <c r="L595" t="s">
        <v>759</v>
      </c>
      <c r="M595" t="s">
        <v>911</v>
      </c>
      <c r="N595" t="s">
        <v>817</v>
      </c>
      <c r="O595" t="s">
        <v>146</v>
      </c>
      <c r="P595" t="s">
        <v>724</v>
      </c>
      <c r="Q595" t="s">
        <v>154</v>
      </c>
      <c r="R595" t="s">
        <v>1260</v>
      </c>
      <c r="S595" t="s">
        <v>156</v>
      </c>
      <c r="T595" t="s">
        <v>773</v>
      </c>
      <c r="U595" t="s">
        <v>3111</v>
      </c>
      <c r="V595">
        <v>10000000</v>
      </c>
      <c r="W595">
        <v>0</v>
      </c>
      <c r="X595">
        <v>0</v>
      </c>
      <c r="Y595">
        <v>0</v>
      </c>
      <c r="Z595">
        <v>0</v>
      </c>
      <c r="AA595">
        <v>0</v>
      </c>
      <c r="AB595">
        <v>10000000</v>
      </c>
      <c r="AC595" t="s">
        <v>396</v>
      </c>
      <c r="AD595" t="s">
        <v>399</v>
      </c>
      <c r="AE595" t="s">
        <v>3112</v>
      </c>
      <c r="AF595" t="s">
        <v>3113</v>
      </c>
      <c r="AG595" t="s">
        <v>5602</v>
      </c>
      <c r="AH595" t="s">
        <v>847</v>
      </c>
      <c r="AI595" t="s">
        <v>1004</v>
      </c>
      <c r="AJ595" t="s">
        <v>913</v>
      </c>
      <c r="AK595" t="s">
        <v>848</v>
      </c>
      <c r="AL595" t="s">
        <v>846</v>
      </c>
    </row>
    <row r="596" spans="1:38" x14ac:dyDescent="0.3">
      <c r="A596" t="s">
        <v>728</v>
      </c>
      <c r="B596" t="s">
        <v>1457</v>
      </c>
      <c r="C596" t="s">
        <v>729</v>
      </c>
      <c r="D596" t="s">
        <v>1458</v>
      </c>
      <c r="E596" t="s">
        <v>841</v>
      </c>
      <c r="F596" t="s">
        <v>733</v>
      </c>
      <c r="G596" t="s">
        <v>750</v>
      </c>
      <c r="H596" t="s">
        <v>1013</v>
      </c>
      <c r="I596" t="s">
        <v>13</v>
      </c>
      <c r="J596" t="s">
        <v>751</v>
      </c>
      <c r="K596" t="s">
        <v>758</v>
      </c>
      <c r="L596" t="s">
        <v>759</v>
      </c>
      <c r="M596" t="s">
        <v>911</v>
      </c>
      <c r="N596" t="s">
        <v>817</v>
      </c>
      <c r="O596" t="s">
        <v>146</v>
      </c>
      <c r="P596" t="s">
        <v>724</v>
      </c>
      <c r="Q596" t="s">
        <v>154</v>
      </c>
      <c r="R596" t="s">
        <v>1260</v>
      </c>
      <c r="S596" t="s">
        <v>156</v>
      </c>
      <c r="T596" t="s">
        <v>773</v>
      </c>
      <c r="U596" t="s">
        <v>3114</v>
      </c>
      <c r="V596">
        <v>25000000</v>
      </c>
      <c r="W596">
        <v>0</v>
      </c>
      <c r="X596">
        <v>0</v>
      </c>
      <c r="Y596">
        <v>0</v>
      </c>
      <c r="Z596">
        <v>0</v>
      </c>
      <c r="AA596">
        <v>0</v>
      </c>
      <c r="AB596">
        <v>25000000</v>
      </c>
      <c r="AC596" t="s">
        <v>396</v>
      </c>
      <c r="AD596" t="s">
        <v>399</v>
      </c>
      <c r="AE596" t="s">
        <v>3115</v>
      </c>
      <c r="AF596" t="s">
        <v>3116</v>
      </c>
      <c r="AG596" t="s">
        <v>5603</v>
      </c>
      <c r="AH596" t="s">
        <v>847</v>
      </c>
      <c r="AI596" t="s">
        <v>1004</v>
      </c>
      <c r="AJ596" t="s">
        <v>913</v>
      </c>
      <c r="AK596" t="s">
        <v>848</v>
      </c>
      <c r="AL596" t="s">
        <v>846</v>
      </c>
    </row>
    <row r="597" spans="1:38" x14ac:dyDescent="0.3">
      <c r="A597" t="s">
        <v>728</v>
      </c>
      <c r="B597" t="s">
        <v>1457</v>
      </c>
      <c r="C597" t="s">
        <v>729</v>
      </c>
      <c r="D597" t="s">
        <v>1458</v>
      </c>
      <c r="E597" t="s">
        <v>841</v>
      </c>
      <c r="F597" t="s">
        <v>733</v>
      </c>
      <c r="G597" t="s">
        <v>750</v>
      </c>
      <c r="H597" t="s">
        <v>1013</v>
      </c>
      <c r="I597" t="s">
        <v>13</v>
      </c>
      <c r="J597" t="s">
        <v>751</v>
      </c>
      <c r="K597" t="s">
        <v>758</v>
      </c>
      <c r="L597" t="s">
        <v>759</v>
      </c>
      <c r="M597" t="s">
        <v>911</v>
      </c>
      <c r="N597" t="s">
        <v>817</v>
      </c>
      <c r="O597" t="s">
        <v>146</v>
      </c>
      <c r="P597" t="s">
        <v>724</v>
      </c>
      <c r="Q597" t="s">
        <v>154</v>
      </c>
      <c r="R597" t="s">
        <v>1260</v>
      </c>
      <c r="S597" t="s">
        <v>156</v>
      </c>
      <c r="T597" t="s">
        <v>773</v>
      </c>
      <c r="U597" t="s">
        <v>3117</v>
      </c>
      <c r="V597">
        <v>125000000</v>
      </c>
      <c r="W597">
        <v>0</v>
      </c>
      <c r="X597">
        <v>0</v>
      </c>
      <c r="Y597">
        <v>0</v>
      </c>
      <c r="Z597">
        <v>0</v>
      </c>
      <c r="AA597">
        <v>0</v>
      </c>
      <c r="AB597">
        <v>125000000</v>
      </c>
      <c r="AC597" t="s">
        <v>396</v>
      </c>
      <c r="AD597" t="s">
        <v>399</v>
      </c>
      <c r="AE597" t="s">
        <v>3118</v>
      </c>
      <c r="AF597" t="s">
        <v>3119</v>
      </c>
      <c r="AG597" t="s">
        <v>5604</v>
      </c>
      <c r="AH597" t="s">
        <v>847</v>
      </c>
      <c r="AI597" t="s">
        <v>1004</v>
      </c>
      <c r="AJ597" t="s">
        <v>913</v>
      </c>
      <c r="AK597" t="s">
        <v>848</v>
      </c>
      <c r="AL597" t="s">
        <v>846</v>
      </c>
    </row>
    <row r="598" spans="1:38" x14ac:dyDescent="0.3">
      <c r="A598" t="s">
        <v>728</v>
      </c>
      <c r="B598" t="s">
        <v>1457</v>
      </c>
      <c r="C598" t="s">
        <v>729</v>
      </c>
      <c r="D598" t="s">
        <v>1458</v>
      </c>
      <c r="E598" t="s">
        <v>841</v>
      </c>
      <c r="F598" t="s">
        <v>733</v>
      </c>
      <c r="G598" t="s">
        <v>750</v>
      </c>
      <c r="H598" t="s">
        <v>1013</v>
      </c>
      <c r="I598" t="s">
        <v>13</v>
      </c>
      <c r="J598" t="s">
        <v>751</v>
      </c>
      <c r="K598" t="s">
        <v>758</v>
      </c>
      <c r="L598" t="s">
        <v>759</v>
      </c>
      <c r="M598" t="s">
        <v>911</v>
      </c>
      <c r="N598" t="s">
        <v>817</v>
      </c>
      <c r="O598" t="s">
        <v>146</v>
      </c>
      <c r="P598" t="s">
        <v>724</v>
      </c>
      <c r="Q598" t="s">
        <v>154</v>
      </c>
      <c r="R598" t="s">
        <v>1260</v>
      </c>
      <c r="S598" t="s">
        <v>156</v>
      </c>
      <c r="T598" t="s">
        <v>773</v>
      </c>
      <c r="U598" t="s">
        <v>3120</v>
      </c>
      <c r="V598">
        <v>40000000</v>
      </c>
      <c r="W598">
        <v>0</v>
      </c>
      <c r="X598">
        <v>0</v>
      </c>
      <c r="Y598">
        <v>0</v>
      </c>
      <c r="Z598">
        <v>0</v>
      </c>
      <c r="AA598">
        <v>0</v>
      </c>
      <c r="AB598">
        <v>40000000</v>
      </c>
      <c r="AC598" t="s">
        <v>396</v>
      </c>
      <c r="AD598" t="s">
        <v>399</v>
      </c>
      <c r="AE598" t="s">
        <v>3121</v>
      </c>
      <c r="AF598" t="s">
        <v>3122</v>
      </c>
      <c r="AG598" t="s">
        <v>5605</v>
      </c>
      <c r="AH598" t="s">
        <v>847</v>
      </c>
      <c r="AI598" t="s">
        <v>1004</v>
      </c>
      <c r="AJ598" t="s">
        <v>913</v>
      </c>
      <c r="AK598" t="s">
        <v>848</v>
      </c>
      <c r="AL598" t="s">
        <v>846</v>
      </c>
    </row>
    <row r="599" spans="1:38" x14ac:dyDescent="0.3">
      <c r="A599" t="s">
        <v>728</v>
      </c>
      <c r="B599" t="s">
        <v>1457</v>
      </c>
      <c r="C599" t="s">
        <v>729</v>
      </c>
      <c r="D599" t="s">
        <v>1458</v>
      </c>
      <c r="E599" t="s">
        <v>841</v>
      </c>
      <c r="F599" t="s">
        <v>733</v>
      </c>
      <c r="G599" t="s">
        <v>750</v>
      </c>
      <c r="H599" t="s">
        <v>1013</v>
      </c>
      <c r="I599" t="s">
        <v>13</v>
      </c>
      <c r="J599" t="s">
        <v>751</v>
      </c>
      <c r="K599" t="s">
        <v>758</v>
      </c>
      <c r="L599" t="s">
        <v>759</v>
      </c>
      <c r="M599" t="s">
        <v>911</v>
      </c>
      <c r="N599" t="s">
        <v>817</v>
      </c>
      <c r="O599" t="s">
        <v>146</v>
      </c>
      <c r="P599" t="s">
        <v>724</v>
      </c>
      <c r="Q599" t="s">
        <v>154</v>
      </c>
      <c r="R599" t="s">
        <v>1260</v>
      </c>
      <c r="S599" t="s">
        <v>156</v>
      </c>
      <c r="T599" t="s">
        <v>773</v>
      </c>
      <c r="U599" t="s">
        <v>3123</v>
      </c>
      <c r="V599">
        <v>38730000</v>
      </c>
      <c r="W599">
        <v>0</v>
      </c>
      <c r="X599">
        <v>0</v>
      </c>
      <c r="Y599">
        <v>0</v>
      </c>
      <c r="Z599">
        <v>0</v>
      </c>
      <c r="AA599">
        <v>0</v>
      </c>
      <c r="AB599">
        <v>38730000</v>
      </c>
      <c r="AC599" t="s">
        <v>396</v>
      </c>
      <c r="AD599" t="s">
        <v>399</v>
      </c>
      <c r="AE599" t="s">
        <v>3124</v>
      </c>
      <c r="AF599" t="s">
        <v>3125</v>
      </c>
      <c r="AG599" t="s">
        <v>5606</v>
      </c>
      <c r="AH599" t="s">
        <v>847</v>
      </c>
      <c r="AI599" t="s">
        <v>1004</v>
      </c>
      <c r="AJ599" t="s">
        <v>913</v>
      </c>
      <c r="AK599" t="s">
        <v>848</v>
      </c>
      <c r="AL599" t="s">
        <v>846</v>
      </c>
    </row>
    <row r="600" spans="1:38" x14ac:dyDescent="0.3">
      <c r="A600" t="s">
        <v>728</v>
      </c>
      <c r="B600" t="s">
        <v>1457</v>
      </c>
      <c r="C600" t="s">
        <v>729</v>
      </c>
      <c r="D600" t="s">
        <v>1458</v>
      </c>
      <c r="E600" t="s">
        <v>841</v>
      </c>
      <c r="F600" t="s">
        <v>733</v>
      </c>
      <c r="G600" t="s">
        <v>750</v>
      </c>
      <c r="H600" t="s">
        <v>1013</v>
      </c>
      <c r="I600" t="s">
        <v>13</v>
      </c>
      <c r="J600" t="s">
        <v>751</v>
      </c>
      <c r="K600" t="s">
        <v>758</v>
      </c>
      <c r="L600" t="s">
        <v>759</v>
      </c>
      <c r="M600" t="s">
        <v>911</v>
      </c>
      <c r="N600" t="s">
        <v>817</v>
      </c>
      <c r="O600" t="s">
        <v>146</v>
      </c>
      <c r="P600" t="s">
        <v>724</v>
      </c>
      <c r="Q600" t="s">
        <v>154</v>
      </c>
      <c r="R600" t="s">
        <v>1260</v>
      </c>
      <c r="S600" t="s">
        <v>156</v>
      </c>
      <c r="T600" t="s">
        <v>773</v>
      </c>
      <c r="U600" t="s">
        <v>3126</v>
      </c>
      <c r="V600">
        <v>235550000</v>
      </c>
      <c r="W600">
        <v>0</v>
      </c>
      <c r="X600">
        <v>0</v>
      </c>
      <c r="Y600">
        <v>0</v>
      </c>
      <c r="Z600">
        <v>0</v>
      </c>
      <c r="AA600">
        <v>0</v>
      </c>
      <c r="AB600">
        <v>235550000</v>
      </c>
      <c r="AC600" t="s">
        <v>396</v>
      </c>
      <c r="AD600" t="s">
        <v>399</v>
      </c>
      <c r="AE600" t="s">
        <v>3127</v>
      </c>
      <c r="AF600" t="s">
        <v>3128</v>
      </c>
      <c r="AG600" t="s">
        <v>5607</v>
      </c>
      <c r="AH600" t="s">
        <v>847</v>
      </c>
      <c r="AI600" t="s">
        <v>1004</v>
      </c>
      <c r="AJ600" t="s">
        <v>913</v>
      </c>
      <c r="AK600" t="s">
        <v>848</v>
      </c>
      <c r="AL600" t="s">
        <v>846</v>
      </c>
    </row>
    <row r="601" spans="1:38" x14ac:dyDescent="0.3">
      <c r="A601" t="s">
        <v>728</v>
      </c>
      <c r="B601" t="s">
        <v>1457</v>
      </c>
      <c r="C601" t="s">
        <v>729</v>
      </c>
      <c r="D601" t="s">
        <v>1458</v>
      </c>
      <c r="E601" t="s">
        <v>841</v>
      </c>
      <c r="F601" t="s">
        <v>733</v>
      </c>
      <c r="G601" t="s">
        <v>750</v>
      </c>
      <c r="H601" t="s">
        <v>1013</v>
      </c>
      <c r="I601" t="s">
        <v>13</v>
      </c>
      <c r="J601" t="s">
        <v>751</v>
      </c>
      <c r="K601" t="s">
        <v>758</v>
      </c>
      <c r="L601" t="s">
        <v>759</v>
      </c>
      <c r="M601" t="s">
        <v>911</v>
      </c>
      <c r="N601" t="s">
        <v>817</v>
      </c>
      <c r="O601" t="s">
        <v>146</v>
      </c>
      <c r="P601" t="s">
        <v>724</v>
      </c>
      <c r="Q601" t="s">
        <v>154</v>
      </c>
      <c r="R601" t="s">
        <v>1260</v>
      </c>
      <c r="S601" t="s">
        <v>156</v>
      </c>
      <c r="T601" t="s">
        <v>773</v>
      </c>
      <c r="U601" t="s">
        <v>3129</v>
      </c>
      <c r="V601">
        <v>50000000</v>
      </c>
      <c r="W601">
        <v>0</v>
      </c>
      <c r="X601">
        <v>0</v>
      </c>
      <c r="Y601">
        <v>0</v>
      </c>
      <c r="Z601">
        <v>0</v>
      </c>
      <c r="AA601">
        <v>0</v>
      </c>
      <c r="AB601">
        <v>50000000</v>
      </c>
      <c r="AC601" t="s">
        <v>396</v>
      </c>
      <c r="AD601" t="s">
        <v>399</v>
      </c>
      <c r="AE601" t="s">
        <v>3130</v>
      </c>
      <c r="AF601" t="s">
        <v>3131</v>
      </c>
      <c r="AG601" t="s">
        <v>5608</v>
      </c>
      <c r="AH601" t="s">
        <v>847</v>
      </c>
      <c r="AI601" t="s">
        <v>1004</v>
      </c>
      <c r="AJ601" t="s">
        <v>913</v>
      </c>
      <c r="AK601" t="s">
        <v>848</v>
      </c>
      <c r="AL601" t="s">
        <v>846</v>
      </c>
    </row>
    <row r="602" spans="1:38" x14ac:dyDescent="0.3">
      <c r="A602" t="s">
        <v>728</v>
      </c>
      <c r="B602" t="s">
        <v>1457</v>
      </c>
      <c r="C602" t="s">
        <v>729</v>
      </c>
      <c r="D602" t="s">
        <v>1458</v>
      </c>
      <c r="E602" t="s">
        <v>841</v>
      </c>
      <c r="F602" t="s">
        <v>733</v>
      </c>
      <c r="G602" t="s">
        <v>750</v>
      </c>
      <c r="H602" t="s">
        <v>1013</v>
      </c>
      <c r="I602" t="s">
        <v>13</v>
      </c>
      <c r="J602" t="s">
        <v>751</v>
      </c>
      <c r="K602" t="s">
        <v>758</v>
      </c>
      <c r="L602" t="s">
        <v>759</v>
      </c>
      <c r="M602" t="s">
        <v>911</v>
      </c>
      <c r="N602" t="s">
        <v>817</v>
      </c>
      <c r="O602" t="s">
        <v>146</v>
      </c>
      <c r="P602" t="s">
        <v>724</v>
      </c>
      <c r="Q602" t="s">
        <v>154</v>
      </c>
      <c r="R602" t="s">
        <v>1260</v>
      </c>
      <c r="S602" t="s">
        <v>156</v>
      </c>
      <c r="T602" t="s">
        <v>773</v>
      </c>
      <c r="U602" t="s">
        <v>3132</v>
      </c>
      <c r="V602">
        <v>73000000</v>
      </c>
      <c r="W602">
        <v>0</v>
      </c>
      <c r="X602">
        <v>0</v>
      </c>
      <c r="Y602">
        <v>0</v>
      </c>
      <c r="Z602">
        <v>0</v>
      </c>
      <c r="AA602">
        <v>0</v>
      </c>
      <c r="AB602">
        <v>73000000</v>
      </c>
      <c r="AC602" t="s">
        <v>396</v>
      </c>
      <c r="AD602" t="s">
        <v>399</v>
      </c>
      <c r="AE602" t="s">
        <v>3133</v>
      </c>
      <c r="AF602" t="s">
        <v>3134</v>
      </c>
      <c r="AG602" t="s">
        <v>5609</v>
      </c>
      <c r="AH602" t="s">
        <v>847</v>
      </c>
      <c r="AI602" t="s">
        <v>1004</v>
      </c>
      <c r="AJ602" t="s">
        <v>913</v>
      </c>
      <c r="AK602" t="s">
        <v>848</v>
      </c>
      <c r="AL602" t="s">
        <v>846</v>
      </c>
    </row>
    <row r="603" spans="1:38" x14ac:dyDescent="0.3">
      <c r="A603" t="s">
        <v>728</v>
      </c>
      <c r="B603" t="s">
        <v>1457</v>
      </c>
      <c r="C603" t="s">
        <v>729</v>
      </c>
      <c r="D603" t="s">
        <v>1458</v>
      </c>
      <c r="E603" t="s">
        <v>841</v>
      </c>
      <c r="F603" t="s">
        <v>733</v>
      </c>
      <c r="G603" t="s">
        <v>750</v>
      </c>
      <c r="H603" t="s">
        <v>1013</v>
      </c>
      <c r="I603" t="s">
        <v>13</v>
      </c>
      <c r="J603" t="s">
        <v>751</v>
      </c>
      <c r="K603" t="s">
        <v>758</v>
      </c>
      <c r="L603" t="s">
        <v>759</v>
      </c>
      <c r="M603" t="s">
        <v>911</v>
      </c>
      <c r="N603" t="s">
        <v>817</v>
      </c>
      <c r="O603" t="s">
        <v>146</v>
      </c>
      <c r="P603" t="s">
        <v>724</v>
      </c>
      <c r="Q603" t="s">
        <v>154</v>
      </c>
      <c r="R603" t="s">
        <v>1260</v>
      </c>
      <c r="S603" t="s">
        <v>156</v>
      </c>
      <c r="T603" t="s">
        <v>773</v>
      </c>
      <c r="U603" t="s">
        <v>3135</v>
      </c>
      <c r="V603">
        <v>91000000</v>
      </c>
      <c r="W603">
        <v>0</v>
      </c>
      <c r="X603">
        <v>0</v>
      </c>
      <c r="Y603">
        <v>0</v>
      </c>
      <c r="Z603">
        <v>0</v>
      </c>
      <c r="AA603">
        <v>0</v>
      </c>
      <c r="AB603">
        <v>91000000</v>
      </c>
      <c r="AC603" t="s">
        <v>396</v>
      </c>
      <c r="AD603" t="s">
        <v>399</v>
      </c>
      <c r="AE603" t="s">
        <v>3136</v>
      </c>
      <c r="AF603" t="s">
        <v>3137</v>
      </c>
      <c r="AG603" t="s">
        <v>5610</v>
      </c>
      <c r="AH603" t="s">
        <v>847</v>
      </c>
      <c r="AI603" t="s">
        <v>1004</v>
      </c>
      <c r="AJ603" t="s">
        <v>913</v>
      </c>
      <c r="AK603" t="s">
        <v>848</v>
      </c>
      <c r="AL603" t="s">
        <v>846</v>
      </c>
    </row>
    <row r="604" spans="1:38" x14ac:dyDescent="0.3">
      <c r="A604" t="s">
        <v>728</v>
      </c>
      <c r="B604" t="s">
        <v>1457</v>
      </c>
      <c r="C604" t="s">
        <v>729</v>
      </c>
      <c r="D604" t="s">
        <v>1458</v>
      </c>
      <c r="E604" t="s">
        <v>841</v>
      </c>
      <c r="F604" t="s">
        <v>733</v>
      </c>
      <c r="G604" t="s">
        <v>750</v>
      </c>
      <c r="H604" t="s">
        <v>1013</v>
      </c>
      <c r="I604" t="s">
        <v>13</v>
      </c>
      <c r="J604" t="s">
        <v>751</v>
      </c>
      <c r="K604" t="s">
        <v>758</v>
      </c>
      <c r="L604" t="s">
        <v>759</v>
      </c>
      <c r="M604" t="s">
        <v>911</v>
      </c>
      <c r="N604" t="s">
        <v>817</v>
      </c>
      <c r="O604" t="s">
        <v>146</v>
      </c>
      <c r="P604" t="s">
        <v>724</v>
      </c>
      <c r="Q604" t="s">
        <v>154</v>
      </c>
      <c r="R604" t="s">
        <v>1260</v>
      </c>
      <c r="S604" t="s">
        <v>156</v>
      </c>
      <c r="T604" t="s">
        <v>773</v>
      </c>
      <c r="U604" t="s">
        <v>3138</v>
      </c>
      <c r="V604">
        <v>69000000</v>
      </c>
      <c r="W604">
        <v>0</v>
      </c>
      <c r="X604">
        <v>0</v>
      </c>
      <c r="Y604">
        <v>0</v>
      </c>
      <c r="Z604">
        <v>0</v>
      </c>
      <c r="AA604">
        <v>0</v>
      </c>
      <c r="AB604">
        <v>69000000</v>
      </c>
      <c r="AC604" t="s">
        <v>396</v>
      </c>
      <c r="AD604" t="s">
        <v>399</v>
      </c>
      <c r="AE604" t="s">
        <v>3139</v>
      </c>
      <c r="AF604" t="s">
        <v>3140</v>
      </c>
      <c r="AG604" t="s">
        <v>5611</v>
      </c>
      <c r="AH604" t="s">
        <v>847</v>
      </c>
      <c r="AI604" t="s">
        <v>1004</v>
      </c>
      <c r="AJ604" t="s">
        <v>913</v>
      </c>
      <c r="AK604" t="s">
        <v>848</v>
      </c>
      <c r="AL604" t="s">
        <v>846</v>
      </c>
    </row>
    <row r="605" spans="1:38" x14ac:dyDescent="0.3">
      <c r="A605" t="s">
        <v>728</v>
      </c>
      <c r="B605" t="s">
        <v>1457</v>
      </c>
      <c r="C605" t="s">
        <v>729</v>
      </c>
      <c r="D605" t="s">
        <v>1458</v>
      </c>
      <c r="E605" t="s">
        <v>841</v>
      </c>
      <c r="F605" t="s">
        <v>733</v>
      </c>
      <c r="G605" t="s">
        <v>750</v>
      </c>
      <c r="H605" t="s">
        <v>1013</v>
      </c>
      <c r="I605" t="s">
        <v>13</v>
      </c>
      <c r="J605" t="s">
        <v>751</v>
      </c>
      <c r="K605" t="s">
        <v>758</v>
      </c>
      <c r="L605" t="s">
        <v>759</v>
      </c>
      <c r="M605" t="s">
        <v>911</v>
      </c>
      <c r="N605" t="s">
        <v>817</v>
      </c>
      <c r="O605" t="s">
        <v>146</v>
      </c>
      <c r="P605" t="s">
        <v>724</v>
      </c>
      <c r="Q605" t="s">
        <v>154</v>
      </c>
      <c r="R605" t="s">
        <v>1260</v>
      </c>
      <c r="S605" t="s">
        <v>156</v>
      </c>
      <c r="T605" t="s">
        <v>773</v>
      </c>
      <c r="U605" t="s">
        <v>3141</v>
      </c>
      <c r="V605">
        <v>13800000</v>
      </c>
      <c r="W605">
        <v>0</v>
      </c>
      <c r="X605">
        <v>0</v>
      </c>
      <c r="Y605">
        <v>0</v>
      </c>
      <c r="Z605">
        <v>0</v>
      </c>
      <c r="AA605">
        <v>0</v>
      </c>
      <c r="AB605">
        <v>13800000</v>
      </c>
      <c r="AC605" t="s">
        <v>396</v>
      </c>
      <c r="AD605" t="s">
        <v>399</v>
      </c>
      <c r="AE605" t="s">
        <v>3142</v>
      </c>
      <c r="AF605" t="s">
        <v>3143</v>
      </c>
      <c r="AG605" t="s">
        <v>5612</v>
      </c>
      <c r="AH605" t="s">
        <v>847</v>
      </c>
      <c r="AI605" t="s">
        <v>1004</v>
      </c>
      <c r="AJ605" t="s">
        <v>913</v>
      </c>
      <c r="AK605" t="s">
        <v>848</v>
      </c>
      <c r="AL605" t="s">
        <v>846</v>
      </c>
    </row>
    <row r="606" spans="1:38" x14ac:dyDescent="0.3">
      <c r="A606" t="s">
        <v>728</v>
      </c>
      <c r="B606" t="s">
        <v>1457</v>
      </c>
      <c r="C606" t="s">
        <v>729</v>
      </c>
      <c r="D606" t="s">
        <v>1458</v>
      </c>
      <c r="E606" t="s">
        <v>841</v>
      </c>
      <c r="F606" t="s">
        <v>733</v>
      </c>
      <c r="G606" t="s">
        <v>750</v>
      </c>
      <c r="H606" t="s">
        <v>1013</v>
      </c>
      <c r="I606" t="s">
        <v>13</v>
      </c>
      <c r="J606" t="s">
        <v>751</v>
      </c>
      <c r="K606" t="s">
        <v>758</v>
      </c>
      <c r="L606" t="s">
        <v>759</v>
      </c>
      <c r="M606" t="s">
        <v>911</v>
      </c>
      <c r="N606" t="s">
        <v>817</v>
      </c>
      <c r="O606" t="s">
        <v>146</v>
      </c>
      <c r="P606" t="s">
        <v>724</v>
      </c>
      <c r="Q606" t="s">
        <v>154</v>
      </c>
      <c r="R606" t="s">
        <v>1260</v>
      </c>
      <c r="S606" t="s">
        <v>156</v>
      </c>
      <c r="T606" t="s">
        <v>773</v>
      </c>
      <c r="U606" t="s">
        <v>3144</v>
      </c>
      <c r="V606">
        <v>34500000</v>
      </c>
      <c r="W606">
        <v>0</v>
      </c>
      <c r="X606">
        <v>0</v>
      </c>
      <c r="Y606">
        <v>0</v>
      </c>
      <c r="Z606">
        <v>0</v>
      </c>
      <c r="AA606">
        <v>0</v>
      </c>
      <c r="AB606">
        <v>34500000</v>
      </c>
      <c r="AC606" t="s">
        <v>396</v>
      </c>
      <c r="AD606" t="s">
        <v>399</v>
      </c>
      <c r="AE606" t="s">
        <v>3145</v>
      </c>
      <c r="AF606" t="s">
        <v>3146</v>
      </c>
      <c r="AG606" t="s">
        <v>5613</v>
      </c>
      <c r="AH606" t="s">
        <v>847</v>
      </c>
      <c r="AI606" t="s">
        <v>1004</v>
      </c>
      <c r="AJ606" t="s">
        <v>913</v>
      </c>
      <c r="AK606" t="s">
        <v>848</v>
      </c>
      <c r="AL606" t="s">
        <v>846</v>
      </c>
    </row>
    <row r="607" spans="1:38" x14ac:dyDescent="0.3">
      <c r="A607" t="s">
        <v>728</v>
      </c>
      <c r="B607" t="s">
        <v>1457</v>
      </c>
      <c r="C607" t="s">
        <v>729</v>
      </c>
      <c r="D607" t="s">
        <v>1458</v>
      </c>
      <c r="E607" t="s">
        <v>841</v>
      </c>
      <c r="F607" t="s">
        <v>733</v>
      </c>
      <c r="G607" t="s">
        <v>750</v>
      </c>
      <c r="H607" t="s">
        <v>1013</v>
      </c>
      <c r="I607" t="s">
        <v>13</v>
      </c>
      <c r="J607" t="s">
        <v>751</v>
      </c>
      <c r="K607" t="s">
        <v>758</v>
      </c>
      <c r="L607" t="s">
        <v>759</v>
      </c>
      <c r="M607" t="s">
        <v>911</v>
      </c>
      <c r="N607" t="s">
        <v>817</v>
      </c>
      <c r="O607" t="s">
        <v>146</v>
      </c>
      <c r="P607" t="s">
        <v>724</v>
      </c>
      <c r="Q607" t="s">
        <v>154</v>
      </c>
      <c r="R607" t="s">
        <v>1260</v>
      </c>
      <c r="S607" t="s">
        <v>156</v>
      </c>
      <c r="T607" t="s">
        <v>773</v>
      </c>
      <c r="U607" t="s">
        <v>3147</v>
      </c>
      <c r="V607">
        <v>6210000</v>
      </c>
      <c r="W607">
        <v>0</v>
      </c>
      <c r="X607">
        <v>0</v>
      </c>
      <c r="Y607">
        <v>0</v>
      </c>
      <c r="Z607">
        <v>0</v>
      </c>
      <c r="AA607">
        <v>0</v>
      </c>
      <c r="AB607">
        <v>6210000</v>
      </c>
      <c r="AC607" t="s">
        <v>396</v>
      </c>
      <c r="AD607" t="s">
        <v>399</v>
      </c>
      <c r="AE607" t="s">
        <v>3148</v>
      </c>
      <c r="AF607" t="s">
        <v>3149</v>
      </c>
      <c r="AG607" t="s">
        <v>5614</v>
      </c>
      <c r="AH607" t="s">
        <v>847</v>
      </c>
      <c r="AI607" t="s">
        <v>1004</v>
      </c>
      <c r="AJ607" t="s">
        <v>913</v>
      </c>
      <c r="AK607" t="s">
        <v>848</v>
      </c>
      <c r="AL607" t="s">
        <v>846</v>
      </c>
    </row>
    <row r="608" spans="1:38" x14ac:dyDescent="0.3">
      <c r="A608" t="s">
        <v>728</v>
      </c>
      <c r="B608" t="s">
        <v>1457</v>
      </c>
      <c r="C608" t="s">
        <v>729</v>
      </c>
      <c r="D608" t="s">
        <v>1458</v>
      </c>
      <c r="E608" t="s">
        <v>841</v>
      </c>
      <c r="F608" t="s">
        <v>733</v>
      </c>
      <c r="G608" t="s">
        <v>750</v>
      </c>
      <c r="H608" t="s">
        <v>1013</v>
      </c>
      <c r="I608" t="s">
        <v>13</v>
      </c>
      <c r="J608" t="s">
        <v>751</v>
      </c>
      <c r="K608" t="s">
        <v>758</v>
      </c>
      <c r="L608" t="s">
        <v>759</v>
      </c>
      <c r="M608" t="s">
        <v>911</v>
      </c>
      <c r="N608" t="s">
        <v>817</v>
      </c>
      <c r="O608" t="s">
        <v>146</v>
      </c>
      <c r="P608" t="s">
        <v>724</v>
      </c>
      <c r="Q608" t="s">
        <v>154</v>
      </c>
      <c r="R608" t="s">
        <v>1260</v>
      </c>
      <c r="S608" t="s">
        <v>156</v>
      </c>
      <c r="T608" t="s">
        <v>773</v>
      </c>
      <c r="U608" t="s">
        <v>3150</v>
      </c>
      <c r="V608">
        <v>50000000</v>
      </c>
      <c r="W608">
        <v>0</v>
      </c>
      <c r="X608">
        <v>0</v>
      </c>
      <c r="Y608">
        <v>0</v>
      </c>
      <c r="Z608">
        <v>0</v>
      </c>
      <c r="AA608">
        <v>0</v>
      </c>
      <c r="AB608">
        <v>50000000</v>
      </c>
      <c r="AC608" t="s">
        <v>396</v>
      </c>
      <c r="AD608" t="s">
        <v>399</v>
      </c>
      <c r="AE608" t="s">
        <v>3151</v>
      </c>
      <c r="AF608" t="s">
        <v>3152</v>
      </c>
      <c r="AG608" t="s">
        <v>5615</v>
      </c>
      <c r="AH608" t="s">
        <v>847</v>
      </c>
      <c r="AI608" t="s">
        <v>1004</v>
      </c>
      <c r="AJ608" t="s">
        <v>913</v>
      </c>
      <c r="AK608" t="s">
        <v>848</v>
      </c>
      <c r="AL608" t="s">
        <v>846</v>
      </c>
    </row>
    <row r="609" spans="1:38" x14ac:dyDescent="0.3">
      <c r="A609" t="s">
        <v>728</v>
      </c>
      <c r="B609" t="s">
        <v>1457</v>
      </c>
      <c r="C609" t="s">
        <v>729</v>
      </c>
      <c r="D609" t="s">
        <v>1458</v>
      </c>
      <c r="E609" t="s">
        <v>841</v>
      </c>
      <c r="F609" t="s">
        <v>733</v>
      </c>
      <c r="G609" t="s">
        <v>750</v>
      </c>
      <c r="H609" t="s">
        <v>1013</v>
      </c>
      <c r="I609" t="s">
        <v>13</v>
      </c>
      <c r="J609" t="s">
        <v>751</v>
      </c>
      <c r="K609" t="s">
        <v>758</v>
      </c>
      <c r="L609" t="s">
        <v>759</v>
      </c>
      <c r="M609" t="s">
        <v>911</v>
      </c>
      <c r="N609" t="s">
        <v>817</v>
      </c>
      <c r="O609" t="s">
        <v>146</v>
      </c>
      <c r="P609" t="s">
        <v>724</v>
      </c>
      <c r="Q609" t="s">
        <v>154</v>
      </c>
      <c r="R609" t="s">
        <v>1260</v>
      </c>
      <c r="S609" t="s">
        <v>156</v>
      </c>
      <c r="T609" t="s">
        <v>773</v>
      </c>
      <c r="U609" t="s">
        <v>3153</v>
      </c>
      <c r="V609">
        <v>3000000</v>
      </c>
      <c r="W609">
        <v>0</v>
      </c>
      <c r="X609">
        <v>0</v>
      </c>
      <c r="Y609">
        <v>0</v>
      </c>
      <c r="Z609">
        <v>0</v>
      </c>
      <c r="AA609">
        <v>0</v>
      </c>
      <c r="AB609">
        <v>3000000</v>
      </c>
      <c r="AC609" t="s">
        <v>396</v>
      </c>
      <c r="AD609" t="s">
        <v>399</v>
      </c>
      <c r="AE609" t="s">
        <v>3154</v>
      </c>
      <c r="AF609" t="s">
        <v>3155</v>
      </c>
      <c r="AG609" t="s">
        <v>5616</v>
      </c>
      <c r="AH609" t="s">
        <v>847</v>
      </c>
      <c r="AI609" t="s">
        <v>1004</v>
      </c>
      <c r="AJ609" t="s">
        <v>913</v>
      </c>
      <c r="AK609" t="s">
        <v>848</v>
      </c>
      <c r="AL609" t="s">
        <v>846</v>
      </c>
    </row>
    <row r="610" spans="1:38" x14ac:dyDescent="0.3">
      <c r="A610" t="s">
        <v>728</v>
      </c>
      <c r="B610" t="s">
        <v>1457</v>
      </c>
      <c r="C610" t="s">
        <v>729</v>
      </c>
      <c r="D610" t="s">
        <v>1458</v>
      </c>
      <c r="E610" t="s">
        <v>841</v>
      </c>
      <c r="F610" t="s">
        <v>733</v>
      </c>
      <c r="G610" t="s">
        <v>750</v>
      </c>
      <c r="H610" t="s">
        <v>1013</v>
      </c>
      <c r="I610" t="s">
        <v>13</v>
      </c>
      <c r="J610" t="s">
        <v>751</v>
      </c>
      <c r="K610" t="s">
        <v>758</v>
      </c>
      <c r="L610" t="s">
        <v>759</v>
      </c>
      <c r="M610" t="s">
        <v>911</v>
      </c>
      <c r="N610" t="s">
        <v>817</v>
      </c>
      <c r="O610" t="s">
        <v>146</v>
      </c>
      <c r="P610" t="s">
        <v>724</v>
      </c>
      <c r="Q610" t="s">
        <v>154</v>
      </c>
      <c r="R610" t="s">
        <v>1260</v>
      </c>
      <c r="S610" t="s">
        <v>156</v>
      </c>
      <c r="T610" t="s">
        <v>773</v>
      </c>
      <c r="U610" t="s">
        <v>3156</v>
      </c>
      <c r="V610">
        <v>18600000</v>
      </c>
      <c r="W610">
        <v>0</v>
      </c>
      <c r="X610">
        <v>0</v>
      </c>
      <c r="Y610">
        <v>0</v>
      </c>
      <c r="Z610">
        <v>0</v>
      </c>
      <c r="AA610">
        <v>0</v>
      </c>
      <c r="AB610">
        <v>18600000</v>
      </c>
      <c r="AC610" t="s">
        <v>396</v>
      </c>
      <c r="AD610" t="s">
        <v>399</v>
      </c>
      <c r="AE610" t="s">
        <v>3157</v>
      </c>
      <c r="AF610" t="s">
        <v>3158</v>
      </c>
      <c r="AG610" t="s">
        <v>5617</v>
      </c>
      <c r="AH610" t="s">
        <v>847</v>
      </c>
      <c r="AI610" t="s">
        <v>1004</v>
      </c>
      <c r="AJ610" t="s">
        <v>913</v>
      </c>
      <c r="AK610" t="s">
        <v>848</v>
      </c>
      <c r="AL610" t="s">
        <v>846</v>
      </c>
    </row>
    <row r="611" spans="1:38" x14ac:dyDescent="0.3">
      <c r="A611" t="s">
        <v>728</v>
      </c>
      <c r="B611" t="s">
        <v>1457</v>
      </c>
      <c r="C611" t="s">
        <v>729</v>
      </c>
      <c r="D611" t="s">
        <v>1458</v>
      </c>
      <c r="E611" t="s">
        <v>841</v>
      </c>
      <c r="F611" t="s">
        <v>733</v>
      </c>
      <c r="G611" t="s">
        <v>750</v>
      </c>
      <c r="H611" t="s">
        <v>1013</v>
      </c>
      <c r="I611" t="s">
        <v>13</v>
      </c>
      <c r="J611" t="s">
        <v>751</v>
      </c>
      <c r="K611" t="s">
        <v>758</v>
      </c>
      <c r="L611" t="s">
        <v>759</v>
      </c>
      <c r="M611" t="s">
        <v>911</v>
      </c>
      <c r="N611" t="s">
        <v>817</v>
      </c>
      <c r="O611" t="s">
        <v>146</v>
      </c>
      <c r="P611" t="s">
        <v>724</v>
      </c>
      <c r="Q611" t="s">
        <v>154</v>
      </c>
      <c r="R611" t="s">
        <v>1260</v>
      </c>
      <c r="S611" t="s">
        <v>157</v>
      </c>
      <c r="T611" t="s">
        <v>774</v>
      </c>
      <c r="U611" t="s">
        <v>3159</v>
      </c>
      <c r="V611">
        <v>100000000</v>
      </c>
      <c r="W611">
        <v>0</v>
      </c>
      <c r="X611">
        <v>0</v>
      </c>
      <c r="Y611">
        <v>0</v>
      </c>
      <c r="Z611">
        <v>0</v>
      </c>
      <c r="AA611">
        <v>0</v>
      </c>
      <c r="AB611">
        <v>100000000</v>
      </c>
      <c r="AC611" t="s">
        <v>396</v>
      </c>
      <c r="AD611" t="s">
        <v>400</v>
      </c>
      <c r="AE611" t="s">
        <v>3160</v>
      </c>
      <c r="AF611" t="s">
        <v>3161</v>
      </c>
      <c r="AG611" t="s">
        <v>5618</v>
      </c>
      <c r="AH611" t="s">
        <v>847</v>
      </c>
      <c r="AI611" t="s">
        <v>1004</v>
      </c>
      <c r="AJ611" t="s">
        <v>913</v>
      </c>
      <c r="AK611" t="s">
        <v>848</v>
      </c>
      <c r="AL611" t="s">
        <v>846</v>
      </c>
    </row>
    <row r="612" spans="1:38" x14ac:dyDescent="0.3">
      <c r="A612" t="s">
        <v>728</v>
      </c>
      <c r="B612" t="s">
        <v>1457</v>
      </c>
      <c r="C612" t="s">
        <v>729</v>
      </c>
      <c r="D612" t="s">
        <v>1458</v>
      </c>
      <c r="E612" t="s">
        <v>841</v>
      </c>
      <c r="F612" t="s">
        <v>733</v>
      </c>
      <c r="G612" t="s">
        <v>750</v>
      </c>
      <c r="H612" t="s">
        <v>1013</v>
      </c>
      <c r="I612" t="s">
        <v>13</v>
      </c>
      <c r="J612" t="s">
        <v>751</v>
      </c>
      <c r="K612" t="s">
        <v>758</v>
      </c>
      <c r="L612" t="s">
        <v>759</v>
      </c>
      <c r="M612" t="s">
        <v>911</v>
      </c>
      <c r="N612" t="s">
        <v>817</v>
      </c>
      <c r="O612" t="s">
        <v>146</v>
      </c>
      <c r="P612" t="s">
        <v>724</v>
      </c>
      <c r="Q612" t="s">
        <v>154</v>
      </c>
      <c r="R612" t="s">
        <v>1260</v>
      </c>
      <c r="S612" t="s">
        <v>157</v>
      </c>
      <c r="T612" t="s">
        <v>774</v>
      </c>
      <c r="U612" t="s">
        <v>3162</v>
      </c>
      <c r="V612">
        <v>50000000</v>
      </c>
      <c r="W612">
        <v>0</v>
      </c>
      <c r="X612">
        <v>0</v>
      </c>
      <c r="Y612">
        <v>0</v>
      </c>
      <c r="Z612">
        <v>0</v>
      </c>
      <c r="AA612">
        <v>0</v>
      </c>
      <c r="AB612">
        <v>50000000</v>
      </c>
      <c r="AC612" t="s">
        <v>396</v>
      </c>
      <c r="AD612" t="s">
        <v>400</v>
      </c>
      <c r="AE612" t="s">
        <v>3163</v>
      </c>
      <c r="AF612" t="s">
        <v>3164</v>
      </c>
      <c r="AG612" t="s">
        <v>5619</v>
      </c>
      <c r="AH612" t="s">
        <v>847</v>
      </c>
      <c r="AI612" t="s">
        <v>1004</v>
      </c>
      <c r="AJ612" t="s">
        <v>913</v>
      </c>
      <c r="AK612" t="s">
        <v>848</v>
      </c>
      <c r="AL612" t="s">
        <v>846</v>
      </c>
    </row>
    <row r="613" spans="1:38" x14ac:dyDescent="0.3">
      <c r="A613" t="s">
        <v>728</v>
      </c>
      <c r="B613" t="s">
        <v>1457</v>
      </c>
      <c r="C613" t="s">
        <v>729</v>
      </c>
      <c r="D613" t="s">
        <v>1458</v>
      </c>
      <c r="E613" t="s">
        <v>841</v>
      </c>
      <c r="F613" t="s">
        <v>733</v>
      </c>
      <c r="G613" t="s">
        <v>750</v>
      </c>
      <c r="H613" t="s">
        <v>1013</v>
      </c>
      <c r="I613" t="s">
        <v>13</v>
      </c>
      <c r="J613" t="s">
        <v>751</v>
      </c>
      <c r="K613" t="s">
        <v>758</v>
      </c>
      <c r="L613" t="s">
        <v>759</v>
      </c>
      <c r="M613" t="s">
        <v>911</v>
      </c>
      <c r="N613" t="s">
        <v>817</v>
      </c>
      <c r="O613" t="s">
        <v>146</v>
      </c>
      <c r="P613" t="s">
        <v>724</v>
      </c>
      <c r="Q613" t="s">
        <v>154</v>
      </c>
      <c r="R613" t="s">
        <v>1260</v>
      </c>
      <c r="S613" t="s">
        <v>157</v>
      </c>
      <c r="T613" t="s">
        <v>774</v>
      </c>
      <c r="U613" t="s">
        <v>3165</v>
      </c>
      <c r="V613">
        <v>36000000</v>
      </c>
      <c r="W613">
        <v>0</v>
      </c>
      <c r="X613">
        <v>0</v>
      </c>
      <c r="Y613">
        <v>0</v>
      </c>
      <c r="Z613">
        <v>0</v>
      </c>
      <c r="AA613">
        <v>0</v>
      </c>
      <c r="AB613">
        <v>36000000</v>
      </c>
      <c r="AC613" t="s">
        <v>396</v>
      </c>
      <c r="AD613" t="s">
        <v>400</v>
      </c>
      <c r="AE613" t="s">
        <v>3166</v>
      </c>
      <c r="AF613" t="s">
        <v>3167</v>
      </c>
      <c r="AG613" t="s">
        <v>5620</v>
      </c>
      <c r="AH613" t="s">
        <v>847</v>
      </c>
      <c r="AI613" t="s">
        <v>1004</v>
      </c>
      <c r="AJ613" t="s">
        <v>913</v>
      </c>
      <c r="AK613" t="s">
        <v>848</v>
      </c>
      <c r="AL613" t="s">
        <v>846</v>
      </c>
    </row>
    <row r="614" spans="1:38" x14ac:dyDescent="0.3">
      <c r="A614" t="s">
        <v>728</v>
      </c>
      <c r="B614" t="s">
        <v>1457</v>
      </c>
      <c r="C614" t="s">
        <v>729</v>
      </c>
      <c r="D614" t="s">
        <v>1458</v>
      </c>
      <c r="E614" t="s">
        <v>841</v>
      </c>
      <c r="F614" t="s">
        <v>733</v>
      </c>
      <c r="G614" t="s">
        <v>750</v>
      </c>
      <c r="H614" t="s">
        <v>1013</v>
      </c>
      <c r="I614" t="s">
        <v>13</v>
      </c>
      <c r="J614" t="s">
        <v>751</v>
      </c>
      <c r="K614" t="s">
        <v>758</v>
      </c>
      <c r="L614" t="s">
        <v>759</v>
      </c>
      <c r="M614" t="s">
        <v>911</v>
      </c>
      <c r="N614" t="s">
        <v>817</v>
      </c>
      <c r="O614" t="s">
        <v>146</v>
      </c>
      <c r="P614" t="s">
        <v>724</v>
      </c>
      <c r="Q614" t="s">
        <v>158</v>
      </c>
      <c r="R614" t="s">
        <v>1261</v>
      </c>
      <c r="S614" t="s">
        <v>148</v>
      </c>
      <c r="T614" t="s">
        <v>769</v>
      </c>
      <c r="U614" t="s">
        <v>3168</v>
      </c>
      <c r="V614">
        <v>2521376000</v>
      </c>
      <c r="W614">
        <v>0</v>
      </c>
      <c r="X614">
        <v>0</v>
      </c>
      <c r="Y614">
        <v>178640000</v>
      </c>
      <c r="Z614">
        <v>178640000</v>
      </c>
      <c r="AA614">
        <v>7.08502024291498E-2</v>
      </c>
      <c r="AB614">
        <v>2342736000</v>
      </c>
      <c r="AC614" t="s">
        <v>401</v>
      </c>
      <c r="AD614" t="s">
        <v>402</v>
      </c>
      <c r="AE614" t="s">
        <v>3169</v>
      </c>
      <c r="AF614" t="s">
        <v>3170</v>
      </c>
      <c r="AG614" t="s">
        <v>5621</v>
      </c>
      <c r="AH614" t="s">
        <v>847</v>
      </c>
      <c r="AI614" t="s">
        <v>1004</v>
      </c>
      <c r="AJ614" t="s">
        <v>944</v>
      </c>
      <c r="AK614" t="s">
        <v>848</v>
      </c>
      <c r="AL614" t="s">
        <v>846</v>
      </c>
    </row>
    <row r="615" spans="1:38" x14ac:dyDescent="0.3">
      <c r="A615" t="s">
        <v>728</v>
      </c>
      <c r="B615" t="s">
        <v>1457</v>
      </c>
      <c r="C615" t="s">
        <v>729</v>
      </c>
      <c r="D615" t="s">
        <v>1458</v>
      </c>
      <c r="E615" t="s">
        <v>841</v>
      </c>
      <c r="F615" t="s">
        <v>733</v>
      </c>
      <c r="G615" t="s">
        <v>750</v>
      </c>
      <c r="H615" t="s">
        <v>1013</v>
      </c>
      <c r="I615" t="s">
        <v>13</v>
      </c>
      <c r="J615" t="s">
        <v>751</v>
      </c>
      <c r="K615" t="s">
        <v>758</v>
      </c>
      <c r="L615" t="s">
        <v>759</v>
      </c>
      <c r="M615" t="s">
        <v>911</v>
      </c>
      <c r="N615" t="s">
        <v>817</v>
      </c>
      <c r="O615" t="s">
        <v>146</v>
      </c>
      <c r="P615" t="s">
        <v>724</v>
      </c>
      <c r="Q615" t="s">
        <v>158</v>
      </c>
      <c r="R615" t="s">
        <v>1261</v>
      </c>
      <c r="S615" t="s">
        <v>148</v>
      </c>
      <c r="T615" t="s">
        <v>769</v>
      </c>
      <c r="U615" t="s">
        <v>3171</v>
      </c>
      <c r="V615">
        <v>291980000</v>
      </c>
      <c r="W615">
        <v>0</v>
      </c>
      <c r="X615">
        <v>0</v>
      </c>
      <c r="Y615">
        <v>28075000</v>
      </c>
      <c r="Z615">
        <v>28075000</v>
      </c>
      <c r="AA615">
        <v>9.6153846153846159E-2</v>
      </c>
      <c r="AB615">
        <v>263905000</v>
      </c>
      <c r="AC615" t="s">
        <v>401</v>
      </c>
      <c r="AD615" t="s">
        <v>402</v>
      </c>
      <c r="AE615" t="s">
        <v>3172</v>
      </c>
      <c r="AF615" t="s">
        <v>3173</v>
      </c>
      <c r="AG615" t="s">
        <v>5622</v>
      </c>
      <c r="AH615" t="s">
        <v>847</v>
      </c>
      <c r="AI615" t="s">
        <v>1004</v>
      </c>
      <c r="AJ615" t="s">
        <v>944</v>
      </c>
      <c r="AK615" t="s">
        <v>848</v>
      </c>
      <c r="AL615" t="s">
        <v>846</v>
      </c>
    </row>
    <row r="616" spans="1:38" x14ac:dyDescent="0.3">
      <c r="A616" t="s">
        <v>728</v>
      </c>
      <c r="B616" t="s">
        <v>1457</v>
      </c>
      <c r="C616" t="s">
        <v>729</v>
      </c>
      <c r="D616" t="s">
        <v>1458</v>
      </c>
      <c r="E616" t="s">
        <v>841</v>
      </c>
      <c r="F616" t="s">
        <v>733</v>
      </c>
      <c r="G616" t="s">
        <v>750</v>
      </c>
      <c r="H616" t="s">
        <v>1013</v>
      </c>
      <c r="I616" t="s">
        <v>13</v>
      </c>
      <c r="J616" t="s">
        <v>751</v>
      </c>
      <c r="K616" t="s">
        <v>758</v>
      </c>
      <c r="L616" t="s">
        <v>759</v>
      </c>
      <c r="M616" t="s">
        <v>911</v>
      </c>
      <c r="N616" t="s">
        <v>817</v>
      </c>
      <c r="O616" t="s">
        <v>146</v>
      </c>
      <c r="P616" t="s">
        <v>724</v>
      </c>
      <c r="Q616" t="s">
        <v>158</v>
      </c>
      <c r="R616" t="s">
        <v>1261</v>
      </c>
      <c r="S616" t="s">
        <v>148</v>
      </c>
      <c r="T616" t="s">
        <v>769</v>
      </c>
      <c r="U616" t="s">
        <v>3174</v>
      </c>
      <c r="V616">
        <v>12585000</v>
      </c>
      <c r="W616">
        <v>0</v>
      </c>
      <c r="X616">
        <v>0</v>
      </c>
      <c r="Y616">
        <v>1047340</v>
      </c>
      <c r="Z616">
        <v>1047340</v>
      </c>
      <c r="AA616">
        <v>8.3221295192689712E-2</v>
      </c>
      <c r="AB616">
        <v>11537660</v>
      </c>
      <c r="AC616" t="s">
        <v>401</v>
      </c>
      <c r="AD616" t="s">
        <v>402</v>
      </c>
      <c r="AE616" t="s">
        <v>3175</v>
      </c>
      <c r="AF616" t="s">
        <v>3176</v>
      </c>
      <c r="AG616" t="s">
        <v>5623</v>
      </c>
      <c r="AH616" t="s">
        <v>847</v>
      </c>
      <c r="AI616" t="s">
        <v>1004</v>
      </c>
      <c r="AJ616" t="s">
        <v>944</v>
      </c>
      <c r="AK616" t="s">
        <v>848</v>
      </c>
      <c r="AL616" t="s">
        <v>846</v>
      </c>
    </row>
    <row r="617" spans="1:38" x14ac:dyDescent="0.3">
      <c r="A617" t="s">
        <v>728</v>
      </c>
      <c r="B617" t="s">
        <v>1457</v>
      </c>
      <c r="C617" t="s">
        <v>729</v>
      </c>
      <c r="D617" t="s">
        <v>1458</v>
      </c>
      <c r="E617" t="s">
        <v>841</v>
      </c>
      <c r="F617" t="s">
        <v>733</v>
      </c>
      <c r="G617" t="s">
        <v>750</v>
      </c>
      <c r="H617" t="s">
        <v>1013</v>
      </c>
      <c r="I617" t="s">
        <v>13</v>
      </c>
      <c r="J617" t="s">
        <v>751</v>
      </c>
      <c r="K617" t="s">
        <v>758</v>
      </c>
      <c r="L617" t="s">
        <v>759</v>
      </c>
      <c r="M617" t="s">
        <v>911</v>
      </c>
      <c r="N617" t="s">
        <v>817</v>
      </c>
      <c r="O617" t="s">
        <v>146</v>
      </c>
      <c r="P617" t="s">
        <v>724</v>
      </c>
      <c r="Q617" t="s">
        <v>158</v>
      </c>
      <c r="R617" t="s">
        <v>1261</v>
      </c>
      <c r="S617" t="s">
        <v>148</v>
      </c>
      <c r="T617" t="s">
        <v>769</v>
      </c>
      <c r="U617" t="s">
        <v>3177</v>
      </c>
      <c r="V617">
        <v>1459000</v>
      </c>
      <c r="W617">
        <v>0</v>
      </c>
      <c r="X617">
        <v>0</v>
      </c>
      <c r="Y617">
        <v>151605</v>
      </c>
      <c r="Z617">
        <v>151605</v>
      </c>
      <c r="AA617">
        <v>0.10391021247429746</v>
      </c>
      <c r="AB617">
        <v>1307395</v>
      </c>
      <c r="AC617" t="s">
        <v>401</v>
      </c>
      <c r="AD617" t="s">
        <v>402</v>
      </c>
      <c r="AE617" t="s">
        <v>3178</v>
      </c>
      <c r="AF617" t="s">
        <v>3179</v>
      </c>
      <c r="AG617" t="s">
        <v>5624</v>
      </c>
      <c r="AH617" t="s">
        <v>847</v>
      </c>
      <c r="AI617" t="s">
        <v>1004</v>
      </c>
      <c r="AJ617" t="s">
        <v>944</v>
      </c>
      <c r="AK617" t="s">
        <v>848</v>
      </c>
      <c r="AL617" t="s">
        <v>846</v>
      </c>
    </row>
    <row r="618" spans="1:38" x14ac:dyDescent="0.3">
      <c r="A618" t="s">
        <v>728</v>
      </c>
      <c r="B618" t="s">
        <v>1457</v>
      </c>
      <c r="C618" t="s">
        <v>729</v>
      </c>
      <c r="D618" t="s">
        <v>1458</v>
      </c>
      <c r="E618" t="s">
        <v>841</v>
      </c>
      <c r="F618" t="s">
        <v>733</v>
      </c>
      <c r="G618" t="s">
        <v>750</v>
      </c>
      <c r="H618" t="s">
        <v>1013</v>
      </c>
      <c r="I618" t="s">
        <v>13</v>
      </c>
      <c r="J618" t="s">
        <v>751</v>
      </c>
      <c r="K618" t="s">
        <v>758</v>
      </c>
      <c r="L618" t="s">
        <v>759</v>
      </c>
      <c r="M618" t="s">
        <v>911</v>
      </c>
      <c r="N618" t="s">
        <v>817</v>
      </c>
      <c r="O618" t="s">
        <v>146</v>
      </c>
      <c r="P618" t="s">
        <v>724</v>
      </c>
      <c r="Q618" t="s">
        <v>158</v>
      </c>
      <c r="R618" t="s">
        <v>1261</v>
      </c>
      <c r="S618" t="s">
        <v>159</v>
      </c>
      <c r="T618" t="s">
        <v>776</v>
      </c>
      <c r="U618" t="s">
        <v>3180</v>
      </c>
      <c r="V618">
        <v>11616000</v>
      </c>
      <c r="W618">
        <v>0</v>
      </c>
      <c r="X618">
        <v>0</v>
      </c>
      <c r="Y618">
        <v>0</v>
      </c>
      <c r="Z618">
        <v>0</v>
      </c>
      <c r="AA618">
        <v>0</v>
      </c>
      <c r="AB618">
        <v>11616000</v>
      </c>
      <c r="AC618" t="s">
        <v>401</v>
      </c>
      <c r="AD618" t="s">
        <v>403</v>
      </c>
      <c r="AE618" t="s">
        <v>3181</v>
      </c>
      <c r="AF618" t="s">
        <v>3182</v>
      </c>
      <c r="AG618" t="s">
        <v>5625</v>
      </c>
      <c r="AH618" t="s">
        <v>847</v>
      </c>
      <c r="AI618" t="s">
        <v>1004</v>
      </c>
      <c r="AJ618" t="s">
        <v>912</v>
      </c>
      <c r="AK618" t="s">
        <v>848</v>
      </c>
      <c r="AL618" t="s">
        <v>846</v>
      </c>
    </row>
    <row r="619" spans="1:38" x14ac:dyDescent="0.3">
      <c r="A619" t="s">
        <v>728</v>
      </c>
      <c r="B619" t="s">
        <v>1457</v>
      </c>
      <c r="C619" t="s">
        <v>729</v>
      </c>
      <c r="D619" t="s">
        <v>1458</v>
      </c>
      <c r="E619" t="s">
        <v>841</v>
      </c>
      <c r="F619" t="s">
        <v>733</v>
      </c>
      <c r="G619" t="s">
        <v>750</v>
      </c>
      <c r="H619" t="s">
        <v>1013</v>
      </c>
      <c r="I619" t="s">
        <v>13</v>
      </c>
      <c r="J619" t="s">
        <v>751</v>
      </c>
      <c r="K619" t="s">
        <v>758</v>
      </c>
      <c r="L619" t="s">
        <v>759</v>
      </c>
      <c r="M619" t="s">
        <v>911</v>
      </c>
      <c r="N619" t="s">
        <v>817</v>
      </c>
      <c r="O619" t="s">
        <v>146</v>
      </c>
      <c r="P619" t="s">
        <v>724</v>
      </c>
      <c r="Q619" t="s">
        <v>158</v>
      </c>
      <c r="R619" t="s">
        <v>1261</v>
      </c>
      <c r="S619" t="s">
        <v>159</v>
      </c>
      <c r="T619" t="s">
        <v>776</v>
      </c>
      <c r="U619" t="s">
        <v>3183</v>
      </c>
      <c r="V619">
        <v>51000000</v>
      </c>
      <c r="W619">
        <v>0</v>
      </c>
      <c r="X619">
        <v>0</v>
      </c>
      <c r="Y619">
        <v>0</v>
      </c>
      <c r="Z619">
        <v>0</v>
      </c>
      <c r="AA619">
        <v>0</v>
      </c>
      <c r="AB619">
        <v>51000000</v>
      </c>
      <c r="AC619" t="s">
        <v>401</v>
      </c>
      <c r="AD619" t="s">
        <v>403</v>
      </c>
      <c r="AE619" t="s">
        <v>3184</v>
      </c>
      <c r="AF619" t="s">
        <v>3185</v>
      </c>
      <c r="AG619" t="s">
        <v>5626</v>
      </c>
      <c r="AH619" t="s">
        <v>847</v>
      </c>
      <c r="AI619" t="s">
        <v>1004</v>
      </c>
      <c r="AJ619" t="s">
        <v>912</v>
      </c>
      <c r="AK619" t="s">
        <v>848</v>
      </c>
      <c r="AL619" t="s">
        <v>846</v>
      </c>
    </row>
    <row r="620" spans="1:38" x14ac:dyDescent="0.3">
      <c r="A620" t="s">
        <v>728</v>
      </c>
      <c r="B620" t="s">
        <v>1457</v>
      </c>
      <c r="C620" t="s">
        <v>729</v>
      </c>
      <c r="D620" t="s">
        <v>1458</v>
      </c>
      <c r="E620" t="s">
        <v>841</v>
      </c>
      <c r="F620" t="s">
        <v>733</v>
      </c>
      <c r="G620" t="s">
        <v>750</v>
      </c>
      <c r="H620" t="s">
        <v>1013</v>
      </c>
      <c r="I620" t="s">
        <v>13</v>
      </c>
      <c r="J620" t="s">
        <v>751</v>
      </c>
      <c r="K620" t="s">
        <v>758</v>
      </c>
      <c r="L620" t="s">
        <v>759</v>
      </c>
      <c r="M620" t="s">
        <v>911</v>
      </c>
      <c r="N620" t="s">
        <v>817</v>
      </c>
      <c r="O620" t="s">
        <v>146</v>
      </c>
      <c r="P620" t="s">
        <v>724</v>
      </c>
      <c r="Q620" t="s">
        <v>158</v>
      </c>
      <c r="R620" t="s">
        <v>1261</v>
      </c>
      <c r="S620" t="s">
        <v>159</v>
      </c>
      <c r="T620" t="s">
        <v>776</v>
      </c>
      <c r="U620" t="s">
        <v>3186</v>
      </c>
      <c r="V620">
        <v>10176000</v>
      </c>
      <c r="W620">
        <v>0</v>
      </c>
      <c r="X620">
        <v>0</v>
      </c>
      <c r="Y620">
        <v>0</v>
      </c>
      <c r="Z620">
        <v>0</v>
      </c>
      <c r="AA620">
        <v>0</v>
      </c>
      <c r="AB620">
        <v>10176000</v>
      </c>
      <c r="AC620" t="s">
        <v>401</v>
      </c>
      <c r="AD620" t="s">
        <v>403</v>
      </c>
      <c r="AE620" t="s">
        <v>3187</v>
      </c>
      <c r="AF620" t="s">
        <v>3188</v>
      </c>
      <c r="AG620" t="s">
        <v>5627</v>
      </c>
      <c r="AH620" t="s">
        <v>847</v>
      </c>
      <c r="AI620" t="s">
        <v>1004</v>
      </c>
      <c r="AJ620" t="s">
        <v>912</v>
      </c>
      <c r="AK620" t="s">
        <v>848</v>
      </c>
      <c r="AL620" t="s">
        <v>846</v>
      </c>
    </row>
    <row r="621" spans="1:38" x14ac:dyDescent="0.3">
      <c r="A621" t="s">
        <v>728</v>
      </c>
      <c r="B621" t="s">
        <v>1457</v>
      </c>
      <c r="C621" t="s">
        <v>729</v>
      </c>
      <c r="D621" t="s">
        <v>1458</v>
      </c>
      <c r="E621" t="s">
        <v>841</v>
      </c>
      <c r="F621" t="s">
        <v>733</v>
      </c>
      <c r="G621" t="s">
        <v>750</v>
      </c>
      <c r="H621" t="s">
        <v>1013</v>
      </c>
      <c r="I621" t="s">
        <v>13</v>
      </c>
      <c r="J621" t="s">
        <v>751</v>
      </c>
      <c r="K621" t="s">
        <v>758</v>
      </c>
      <c r="L621" t="s">
        <v>759</v>
      </c>
      <c r="M621" t="s">
        <v>911</v>
      </c>
      <c r="N621" t="s">
        <v>817</v>
      </c>
      <c r="O621" t="s">
        <v>146</v>
      </c>
      <c r="P621" t="s">
        <v>724</v>
      </c>
      <c r="Q621" t="s">
        <v>158</v>
      </c>
      <c r="R621" t="s">
        <v>1261</v>
      </c>
      <c r="S621" t="s">
        <v>159</v>
      </c>
      <c r="T621" t="s">
        <v>776</v>
      </c>
      <c r="U621" t="s">
        <v>3189</v>
      </c>
      <c r="V621">
        <v>44640000</v>
      </c>
      <c r="W621">
        <v>0</v>
      </c>
      <c r="X621">
        <v>0</v>
      </c>
      <c r="Y621">
        <v>0</v>
      </c>
      <c r="Z621">
        <v>0</v>
      </c>
      <c r="AA621">
        <v>0</v>
      </c>
      <c r="AB621">
        <v>44640000</v>
      </c>
      <c r="AC621" t="s">
        <v>401</v>
      </c>
      <c r="AD621" t="s">
        <v>403</v>
      </c>
      <c r="AE621" t="s">
        <v>3190</v>
      </c>
      <c r="AF621" t="s">
        <v>3191</v>
      </c>
      <c r="AG621" t="s">
        <v>5628</v>
      </c>
      <c r="AH621" t="s">
        <v>847</v>
      </c>
      <c r="AI621" t="s">
        <v>1004</v>
      </c>
      <c r="AJ621" t="s">
        <v>912</v>
      </c>
      <c r="AK621" t="s">
        <v>848</v>
      </c>
      <c r="AL621" t="s">
        <v>846</v>
      </c>
    </row>
    <row r="622" spans="1:38" x14ac:dyDescent="0.3">
      <c r="A622" t="s">
        <v>728</v>
      </c>
      <c r="B622" t="s">
        <v>1457</v>
      </c>
      <c r="C622" t="s">
        <v>729</v>
      </c>
      <c r="D622" t="s">
        <v>1458</v>
      </c>
      <c r="E622" t="s">
        <v>841</v>
      </c>
      <c r="F622" t="s">
        <v>733</v>
      </c>
      <c r="G622" t="s">
        <v>750</v>
      </c>
      <c r="H622" t="s">
        <v>1013</v>
      </c>
      <c r="I622" t="s">
        <v>13</v>
      </c>
      <c r="J622" t="s">
        <v>751</v>
      </c>
      <c r="K622" t="s">
        <v>758</v>
      </c>
      <c r="L622" t="s">
        <v>759</v>
      </c>
      <c r="M622" t="s">
        <v>911</v>
      </c>
      <c r="N622" t="s">
        <v>817</v>
      </c>
      <c r="O622" t="s">
        <v>146</v>
      </c>
      <c r="P622" t="s">
        <v>724</v>
      </c>
      <c r="Q622" t="s">
        <v>158</v>
      </c>
      <c r="R622" t="s">
        <v>1261</v>
      </c>
      <c r="S622" t="s">
        <v>159</v>
      </c>
      <c r="T622" t="s">
        <v>776</v>
      </c>
      <c r="U622" t="s">
        <v>3192</v>
      </c>
      <c r="V622">
        <v>31920000</v>
      </c>
      <c r="W622">
        <v>0</v>
      </c>
      <c r="X622">
        <v>0</v>
      </c>
      <c r="Y622">
        <v>0</v>
      </c>
      <c r="Z622">
        <v>0</v>
      </c>
      <c r="AA622">
        <v>0</v>
      </c>
      <c r="AB622">
        <v>31920000</v>
      </c>
      <c r="AC622" t="s">
        <v>401</v>
      </c>
      <c r="AD622" t="s">
        <v>403</v>
      </c>
      <c r="AE622" t="s">
        <v>3193</v>
      </c>
      <c r="AF622" t="s">
        <v>3194</v>
      </c>
      <c r="AG622" t="s">
        <v>5629</v>
      </c>
      <c r="AH622" t="s">
        <v>847</v>
      </c>
      <c r="AI622" t="s">
        <v>1004</v>
      </c>
      <c r="AJ622" t="s">
        <v>912</v>
      </c>
      <c r="AK622" t="s">
        <v>848</v>
      </c>
      <c r="AL622" t="s">
        <v>846</v>
      </c>
    </row>
    <row r="623" spans="1:38" x14ac:dyDescent="0.3">
      <c r="A623" t="s">
        <v>728</v>
      </c>
      <c r="B623" t="s">
        <v>1457</v>
      </c>
      <c r="C623" t="s">
        <v>729</v>
      </c>
      <c r="D623" t="s">
        <v>1458</v>
      </c>
      <c r="E623" t="s">
        <v>841</v>
      </c>
      <c r="F623" t="s">
        <v>733</v>
      </c>
      <c r="G623" t="s">
        <v>750</v>
      </c>
      <c r="H623" t="s">
        <v>1013</v>
      </c>
      <c r="I623" t="s">
        <v>13</v>
      </c>
      <c r="J623" t="s">
        <v>751</v>
      </c>
      <c r="K623" t="s">
        <v>758</v>
      </c>
      <c r="L623" t="s">
        <v>759</v>
      </c>
      <c r="M623" t="s">
        <v>911</v>
      </c>
      <c r="N623" t="s">
        <v>817</v>
      </c>
      <c r="O623" t="s">
        <v>146</v>
      </c>
      <c r="P623" t="s">
        <v>724</v>
      </c>
      <c r="Q623" t="s">
        <v>158</v>
      </c>
      <c r="R623" t="s">
        <v>1261</v>
      </c>
      <c r="S623" t="s">
        <v>159</v>
      </c>
      <c r="T623" t="s">
        <v>776</v>
      </c>
      <c r="U623" t="s">
        <v>3195</v>
      </c>
      <c r="V623">
        <v>31920000</v>
      </c>
      <c r="W623">
        <v>0</v>
      </c>
      <c r="X623">
        <v>0</v>
      </c>
      <c r="Y623">
        <v>0</v>
      </c>
      <c r="Z623">
        <v>0</v>
      </c>
      <c r="AA623">
        <v>0</v>
      </c>
      <c r="AB623">
        <v>31920000</v>
      </c>
      <c r="AC623" t="s">
        <v>401</v>
      </c>
      <c r="AD623" t="s">
        <v>403</v>
      </c>
      <c r="AE623" t="s">
        <v>3196</v>
      </c>
      <c r="AF623" t="s">
        <v>3197</v>
      </c>
      <c r="AG623" t="s">
        <v>5630</v>
      </c>
      <c r="AH623" t="s">
        <v>847</v>
      </c>
      <c r="AI623" t="s">
        <v>1004</v>
      </c>
      <c r="AJ623" t="s">
        <v>912</v>
      </c>
      <c r="AK623" t="s">
        <v>848</v>
      </c>
      <c r="AL623" t="s">
        <v>846</v>
      </c>
    </row>
    <row r="624" spans="1:38" x14ac:dyDescent="0.3">
      <c r="A624" t="s">
        <v>728</v>
      </c>
      <c r="B624" t="s">
        <v>1457</v>
      </c>
      <c r="C624" t="s">
        <v>729</v>
      </c>
      <c r="D624" t="s">
        <v>1458</v>
      </c>
      <c r="E624" t="s">
        <v>841</v>
      </c>
      <c r="F624" t="s">
        <v>733</v>
      </c>
      <c r="G624" t="s">
        <v>750</v>
      </c>
      <c r="H624" t="s">
        <v>1013</v>
      </c>
      <c r="I624" t="s">
        <v>13</v>
      </c>
      <c r="J624" t="s">
        <v>751</v>
      </c>
      <c r="K624" t="s">
        <v>758</v>
      </c>
      <c r="L624" t="s">
        <v>759</v>
      </c>
      <c r="M624" t="s">
        <v>911</v>
      </c>
      <c r="N624" t="s">
        <v>817</v>
      </c>
      <c r="O624" t="s">
        <v>146</v>
      </c>
      <c r="P624" t="s">
        <v>724</v>
      </c>
      <c r="Q624" t="s">
        <v>158</v>
      </c>
      <c r="R624" t="s">
        <v>1261</v>
      </c>
      <c r="S624" t="s">
        <v>159</v>
      </c>
      <c r="T624" t="s">
        <v>776</v>
      </c>
      <c r="U624" t="s">
        <v>3198</v>
      </c>
      <c r="V624">
        <v>3600000</v>
      </c>
      <c r="W624">
        <v>0</v>
      </c>
      <c r="X624">
        <v>0</v>
      </c>
      <c r="Y624">
        <v>0</v>
      </c>
      <c r="Z624">
        <v>0</v>
      </c>
      <c r="AA624">
        <v>0</v>
      </c>
      <c r="AB624">
        <v>3600000</v>
      </c>
      <c r="AC624" t="s">
        <v>401</v>
      </c>
      <c r="AD624" t="s">
        <v>403</v>
      </c>
      <c r="AE624" t="s">
        <v>3199</v>
      </c>
      <c r="AF624" t="s">
        <v>3200</v>
      </c>
      <c r="AG624" t="s">
        <v>5631</v>
      </c>
      <c r="AH624" t="s">
        <v>847</v>
      </c>
      <c r="AI624" t="s">
        <v>1004</v>
      </c>
      <c r="AJ624" t="s">
        <v>912</v>
      </c>
      <c r="AK624" t="s">
        <v>848</v>
      </c>
      <c r="AL624" t="s">
        <v>846</v>
      </c>
    </row>
    <row r="625" spans="1:38" x14ac:dyDescent="0.3">
      <c r="A625" t="s">
        <v>728</v>
      </c>
      <c r="B625" t="s">
        <v>1457</v>
      </c>
      <c r="C625" t="s">
        <v>729</v>
      </c>
      <c r="D625" t="s">
        <v>1458</v>
      </c>
      <c r="E625" t="s">
        <v>841</v>
      </c>
      <c r="F625" t="s">
        <v>733</v>
      </c>
      <c r="G625" t="s">
        <v>750</v>
      </c>
      <c r="H625" t="s">
        <v>1013</v>
      </c>
      <c r="I625" t="s">
        <v>13</v>
      </c>
      <c r="J625" t="s">
        <v>751</v>
      </c>
      <c r="K625" t="s">
        <v>758</v>
      </c>
      <c r="L625" t="s">
        <v>759</v>
      </c>
      <c r="M625" t="s">
        <v>911</v>
      </c>
      <c r="N625" t="s">
        <v>817</v>
      </c>
      <c r="O625" t="s">
        <v>146</v>
      </c>
      <c r="P625" t="s">
        <v>724</v>
      </c>
      <c r="Q625" t="s">
        <v>158</v>
      </c>
      <c r="R625" t="s">
        <v>1261</v>
      </c>
      <c r="S625" t="s">
        <v>159</v>
      </c>
      <c r="T625" t="s">
        <v>776</v>
      </c>
      <c r="U625" t="s">
        <v>3201</v>
      </c>
      <c r="V625">
        <v>960000</v>
      </c>
      <c r="W625">
        <v>0</v>
      </c>
      <c r="X625">
        <v>0</v>
      </c>
      <c r="Y625">
        <v>0</v>
      </c>
      <c r="Z625">
        <v>0</v>
      </c>
      <c r="AA625">
        <v>0</v>
      </c>
      <c r="AB625">
        <v>960000</v>
      </c>
      <c r="AC625" t="s">
        <v>401</v>
      </c>
      <c r="AD625" t="s">
        <v>403</v>
      </c>
      <c r="AE625" t="s">
        <v>3202</v>
      </c>
      <c r="AF625" t="s">
        <v>3203</v>
      </c>
      <c r="AG625" t="s">
        <v>5632</v>
      </c>
      <c r="AH625" t="s">
        <v>847</v>
      </c>
      <c r="AI625" t="s">
        <v>1004</v>
      </c>
      <c r="AJ625" t="s">
        <v>912</v>
      </c>
      <c r="AK625" t="s">
        <v>848</v>
      </c>
      <c r="AL625" t="s">
        <v>846</v>
      </c>
    </row>
    <row r="626" spans="1:38" x14ac:dyDescent="0.3">
      <c r="A626" t="s">
        <v>728</v>
      </c>
      <c r="B626" t="s">
        <v>1457</v>
      </c>
      <c r="C626" t="s">
        <v>729</v>
      </c>
      <c r="D626" t="s">
        <v>1458</v>
      </c>
      <c r="E626" t="s">
        <v>841</v>
      </c>
      <c r="F626" t="s">
        <v>733</v>
      </c>
      <c r="G626" t="s">
        <v>750</v>
      </c>
      <c r="H626" t="s">
        <v>1013</v>
      </c>
      <c r="I626" t="s">
        <v>13</v>
      </c>
      <c r="J626" t="s">
        <v>751</v>
      </c>
      <c r="K626" t="s">
        <v>758</v>
      </c>
      <c r="L626" t="s">
        <v>759</v>
      </c>
      <c r="M626" t="s">
        <v>911</v>
      </c>
      <c r="N626" t="s">
        <v>817</v>
      </c>
      <c r="O626" t="s">
        <v>146</v>
      </c>
      <c r="P626" t="s">
        <v>724</v>
      </c>
      <c r="Q626" t="s">
        <v>158</v>
      </c>
      <c r="R626" t="s">
        <v>1261</v>
      </c>
      <c r="S626" t="s">
        <v>159</v>
      </c>
      <c r="T626" t="s">
        <v>776</v>
      </c>
      <c r="U626" t="s">
        <v>3204</v>
      </c>
      <c r="V626">
        <v>1200000</v>
      </c>
      <c r="W626">
        <v>0</v>
      </c>
      <c r="X626">
        <v>0</v>
      </c>
      <c r="Y626">
        <v>0</v>
      </c>
      <c r="Z626">
        <v>0</v>
      </c>
      <c r="AA626">
        <v>0</v>
      </c>
      <c r="AB626">
        <v>1200000</v>
      </c>
      <c r="AC626" t="s">
        <v>401</v>
      </c>
      <c r="AD626" t="s">
        <v>403</v>
      </c>
      <c r="AE626" t="s">
        <v>3205</v>
      </c>
      <c r="AF626" t="s">
        <v>3206</v>
      </c>
      <c r="AG626" t="s">
        <v>5633</v>
      </c>
      <c r="AH626" t="s">
        <v>847</v>
      </c>
      <c r="AI626" t="s">
        <v>1004</v>
      </c>
      <c r="AJ626" t="s">
        <v>912</v>
      </c>
      <c r="AK626" t="s">
        <v>848</v>
      </c>
      <c r="AL626" t="s">
        <v>846</v>
      </c>
    </row>
    <row r="627" spans="1:38" x14ac:dyDescent="0.3">
      <c r="A627" t="s">
        <v>728</v>
      </c>
      <c r="B627" t="s">
        <v>1457</v>
      </c>
      <c r="C627" t="s">
        <v>729</v>
      </c>
      <c r="D627" t="s">
        <v>1458</v>
      </c>
      <c r="E627" t="s">
        <v>841</v>
      </c>
      <c r="F627" t="s">
        <v>733</v>
      </c>
      <c r="G627" t="s">
        <v>750</v>
      </c>
      <c r="H627" t="s">
        <v>1013</v>
      </c>
      <c r="I627" t="s">
        <v>13</v>
      </c>
      <c r="J627" t="s">
        <v>751</v>
      </c>
      <c r="K627" t="s">
        <v>758</v>
      </c>
      <c r="L627" t="s">
        <v>759</v>
      </c>
      <c r="M627" t="s">
        <v>911</v>
      </c>
      <c r="N627" t="s">
        <v>817</v>
      </c>
      <c r="O627" t="s">
        <v>146</v>
      </c>
      <c r="P627" t="s">
        <v>724</v>
      </c>
      <c r="Q627" t="s">
        <v>158</v>
      </c>
      <c r="R627" t="s">
        <v>1261</v>
      </c>
      <c r="S627" t="s">
        <v>159</v>
      </c>
      <c r="T627" t="s">
        <v>776</v>
      </c>
      <c r="U627" t="s">
        <v>3207</v>
      </c>
      <c r="V627">
        <v>11760000</v>
      </c>
      <c r="W627">
        <v>0</v>
      </c>
      <c r="X627">
        <v>0</v>
      </c>
      <c r="Y627">
        <v>0</v>
      </c>
      <c r="Z627">
        <v>0</v>
      </c>
      <c r="AA627">
        <v>0</v>
      </c>
      <c r="AB627">
        <v>11760000</v>
      </c>
      <c r="AC627" t="s">
        <v>401</v>
      </c>
      <c r="AD627" t="s">
        <v>403</v>
      </c>
      <c r="AE627" t="s">
        <v>3208</v>
      </c>
      <c r="AF627" t="s">
        <v>3209</v>
      </c>
      <c r="AG627" t="s">
        <v>5634</v>
      </c>
      <c r="AH627" t="s">
        <v>847</v>
      </c>
      <c r="AI627" t="s">
        <v>1004</v>
      </c>
      <c r="AJ627" t="s">
        <v>912</v>
      </c>
      <c r="AK627" t="s">
        <v>848</v>
      </c>
      <c r="AL627" t="s">
        <v>846</v>
      </c>
    </row>
    <row r="628" spans="1:38" x14ac:dyDescent="0.3">
      <c r="A628" t="s">
        <v>728</v>
      </c>
      <c r="B628" t="s">
        <v>1457</v>
      </c>
      <c r="C628" t="s">
        <v>729</v>
      </c>
      <c r="D628" t="s">
        <v>1458</v>
      </c>
      <c r="E628" t="s">
        <v>841</v>
      </c>
      <c r="F628" t="s">
        <v>733</v>
      </c>
      <c r="G628" t="s">
        <v>750</v>
      </c>
      <c r="H628" t="s">
        <v>1013</v>
      </c>
      <c r="I628" t="s">
        <v>13</v>
      </c>
      <c r="J628" t="s">
        <v>751</v>
      </c>
      <c r="K628" t="s">
        <v>758</v>
      </c>
      <c r="L628" t="s">
        <v>759</v>
      </c>
      <c r="M628" t="s">
        <v>911</v>
      </c>
      <c r="N628" t="s">
        <v>817</v>
      </c>
      <c r="O628" t="s">
        <v>146</v>
      </c>
      <c r="P628" t="s">
        <v>724</v>
      </c>
      <c r="Q628" t="s">
        <v>158</v>
      </c>
      <c r="R628" t="s">
        <v>1261</v>
      </c>
      <c r="S628" t="s">
        <v>159</v>
      </c>
      <c r="T628" t="s">
        <v>776</v>
      </c>
      <c r="U628" t="s">
        <v>5223</v>
      </c>
      <c r="V628">
        <v>3600000</v>
      </c>
      <c r="W628">
        <v>0</v>
      </c>
      <c r="X628">
        <v>0</v>
      </c>
      <c r="Y628">
        <v>0</v>
      </c>
      <c r="Z628">
        <v>0</v>
      </c>
      <c r="AA628">
        <v>0</v>
      </c>
      <c r="AB628">
        <v>3600000</v>
      </c>
      <c r="AC628" t="s">
        <v>401</v>
      </c>
      <c r="AD628" t="s">
        <v>403</v>
      </c>
      <c r="AE628" t="s">
        <v>3210</v>
      </c>
      <c r="AF628" t="s">
        <v>3211</v>
      </c>
      <c r="AG628" t="s">
        <v>5635</v>
      </c>
      <c r="AH628" t="s">
        <v>847</v>
      </c>
      <c r="AI628" t="s">
        <v>1004</v>
      </c>
      <c r="AJ628" t="s">
        <v>912</v>
      </c>
      <c r="AK628" t="s">
        <v>848</v>
      </c>
      <c r="AL628" t="s">
        <v>846</v>
      </c>
    </row>
    <row r="629" spans="1:38" x14ac:dyDescent="0.3">
      <c r="A629" t="s">
        <v>728</v>
      </c>
      <c r="B629" t="s">
        <v>1457</v>
      </c>
      <c r="C629" t="s">
        <v>729</v>
      </c>
      <c r="D629" t="s">
        <v>1458</v>
      </c>
      <c r="E629" t="s">
        <v>841</v>
      </c>
      <c r="F629" t="s">
        <v>733</v>
      </c>
      <c r="G629" t="s">
        <v>750</v>
      </c>
      <c r="H629" t="s">
        <v>1013</v>
      </c>
      <c r="I629" t="s">
        <v>13</v>
      </c>
      <c r="J629" t="s">
        <v>751</v>
      </c>
      <c r="K629" t="s">
        <v>758</v>
      </c>
      <c r="L629" t="s">
        <v>759</v>
      </c>
      <c r="M629" t="s">
        <v>911</v>
      </c>
      <c r="N629" t="s">
        <v>817</v>
      </c>
      <c r="O629" t="s">
        <v>146</v>
      </c>
      <c r="P629" t="s">
        <v>724</v>
      </c>
      <c r="Q629" t="s">
        <v>158</v>
      </c>
      <c r="R629" t="s">
        <v>1261</v>
      </c>
      <c r="S629" t="s">
        <v>159</v>
      </c>
      <c r="T629" t="s">
        <v>776</v>
      </c>
      <c r="U629" t="s">
        <v>3212</v>
      </c>
      <c r="V629">
        <v>5400000</v>
      </c>
      <c r="W629">
        <v>0</v>
      </c>
      <c r="X629">
        <v>0</v>
      </c>
      <c r="Y629">
        <v>0</v>
      </c>
      <c r="Z629">
        <v>0</v>
      </c>
      <c r="AA629">
        <v>0</v>
      </c>
      <c r="AB629">
        <v>5400000</v>
      </c>
      <c r="AC629" t="s">
        <v>401</v>
      </c>
      <c r="AD629" t="s">
        <v>403</v>
      </c>
      <c r="AE629" t="s">
        <v>3213</v>
      </c>
      <c r="AF629" t="s">
        <v>3214</v>
      </c>
      <c r="AG629" t="s">
        <v>5636</v>
      </c>
      <c r="AH629" t="s">
        <v>847</v>
      </c>
      <c r="AI629" t="s">
        <v>1004</v>
      </c>
      <c r="AJ629" t="s">
        <v>912</v>
      </c>
      <c r="AK629" t="s">
        <v>848</v>
      </c>
      <c r="AL629" t="s">
        <v>846</v>
      </c>
    </row>
    <row r="630" spans="1:38" x14ac:dyDescent="0.3">
      <c r="A630" t="s">
        <v>728</v>
      </c>
      <c r="B630" t="s">
        <v>1457</v>
      </c>
      <c r="C630" t="s">
        <v>729</v>
      </c>
      <c r="D630" t="s">
        <v>1458</v>
      </c>
      <c r="E630" t="s">
        <v>841</v>
      </c>
      <c r="F630" t="s">
        <v>733</v>
      </c>
      <c r="G630" t="s">
        <v>750</v>
      </c>
      <c r="H630" t="s">
        <v>1013</v>
      </c>
      <c r="I630" t="s">
        <v>13</v>
      </c>
      <c r="J630" t="s">
        <v>751</v>
      </c>
      <c r="K630" t="s">
        <v>758</v>
      </c>
      <c r="L630" t="s">
        <v>759</v>
      </c>
      <c r="M630" t="s">
        <v>911</v>
      </c>
      <c r="N630" t="s">
        <v>817</v>
      </c>
      <c r="O630" t="s">
        <v>146</v>
      </c>
      <c r="P630" t="s">
        <v>724</v>
      </c>
      <c r="Q630" t="s">
        <v>158</v>
      </c>
      <c r="R630" t="s">
        <v>1261</v>
      </c>
      <c r="S630" t="s">
        <v>159</v>
      </c>
      <c r="T630" t="s">
        <v>776</v>
      </c>
      <c r="U630" t="s">
        <v>3215</v>
      </c>
      <c r="V630">
        <v>1920000</v>
      </c>
      <c r="W630">
        <v>0</v>
      </c>
      <c r="X630">
        <v>0</v>
      </c>
      <c r="Y630">
        <v>0</v>
      </c>
      <c r="Z630">
        <v>0</v>
      </c>
      <c r="AA630">
        <v>0</v>
      </c>
      <c r="AB630">
        <v>1920000</v>
      </c>
      <c r="AC630" t="s">
        <v>401</v>
      </c>
      <c r="AD630" t="s">
        <v>403</v>
      </c>
      <c r="AE630" t="s">
        <v>3216</v>
      </c>
      <c r="AF630" t="s">
        <v>3217</v>
      </c>
      <c r="AG630" t="s">
        <v>5637</v>
      </c>
      <c r="AH630" t="s">
        <v>847</v>
      </c>
      <c r="AI630" t="s">
        <v>1004</v>
      </c>
      <c r="AJ630" t="s">
        <v>912</v>
      </c>
      <c r="AK630" t="s">
        <v>848</v>
      </c>
      <c r="AL630" t="s">
        <v>846</v>
      </c>
    </row>
    <row r="631" spans="1:38" x14ac:dyDescent="0.3">
      <c r="A631" t="s">
        <v>728</v>
      </c>
      <c r="B631" t="s">
        <v>1457</v>
      </c>
      <c r="C631" t="s">
        <v>729</v>
      </c>
      <c r="D631" t="s">
        <v>1458</v>
      </c>
      <c r="E631" t="s">
        <v>841</v>
      </c>
      <c r="F631" t="s">
        <v>733</v>
      </c>
      <c r="G631" t="s">
        <v>750</v>
      </c>
      <c r="H631" t="s">
        <v>1013</v>
      </c>
      <c r="I631" t="s">
        <v>13</v>
      </c>
      <c r="J631" t="s">
        <v>751</v>
      </c>
      <c r="K631" t="s">
        <v>758</v>
      </c>
      <c r="L631" t="s">
        <v>759</v>
      </c>
      <c r="M631" t="s">
        <v>911</v>
      </c>
      <c r="N631" t="s">
        <v>817</v>
      </c>
      <c r="O631" t="s">
        <v>146</v>
      </c>
      <c r="P631" t="s">
        <v>724</v>
      </c>
      <c r="Q631" t="s">
        <v>158</v>
      </c>
      <c r="R631" t="s">
        <v>1261</v>
      </c>
      <c r="S631" t="s">
        <v>159</v>
      </c>
      <c r="T631" t="s">
        <v>776</v>
      </c>
      <c r="U631" t="s">
        <v>3218</v>
      </c>
      <c r="V631">
        <v>1680000</v>
      </c>
      <c r="W631">
        <v>0</v>
      </c>
      <c r="X631">
        <v>0</v>
      </c>
      <c r="Y631">
        <v>0</v>
      </c>
      <c r="Z631">
        <v>0</v>
      </c>
      <c r="AA631">
        <v>0</v>
      </c>
      <c r="AB631">
        <v>1680000</v>
      </c>
      <c r="AC631" t="s">
        <v>401</v>
      </c>
      <c r="AD631" t="s">
        <v>403</v>
      </c>
      <c r="AE631" t="s">
        <v>3219</v>
      </c>
      <c r="AF631" t="s">
        <v>3220</v>
      </c>
      <c r="AG631" t="s">
        <v>5638</v>
      </c>
      <c r="AH631" t="s">
        <v>847</v>
      </c>
      <c r="AI631" t="s">
        <v>1004</v>
      </c>
      <c r="AJ631" t="s">
        <v>912</v>
      </c>
      <c r="AK631" t="s">
        <v>848</v>
      </c>
      <c r="AL631" t="s">
        <v>846</v>
      </c>
    </row>
    <row r="632" spans="1:38" x14ac:dyDescent="0.3">
      <c r="A632" t="s">
        <v>728</v>
      </c>
      <c r="B632" t="s">
        <v>1457</v>
      </c>
      <c r="C632" t="s">
        <v>729</v>
      </c>
      <c r="D632" t="s">
        <v>1458</v>
      </c>
      <c r="E632" t="s">
        <v>841</v>
      </c>
      <c r="F632" t="s">
        <v>733</v>
      </c>
      <c r="G632" t="s">
        <v>750</v>
      </c>
      <c r="H632" t="s">
        <v>1013</v>
      </c>
      <c r="I632" t="s">
        <v>13</v>
      </c>
      <c r="J632" t="s">
        <v>751</v>
      </c>
      <c r="K632" t="s">
        <v>758</v>
      </c>
      <c r="L632" t="s">
        <v>759</v>
      </c>
      <c r="M632" t="s">
        <v>911</v>
      </c>
      <c r="N632" t="s">
        <v>817</v>
      </c>
      <c r="O632" t="s">
        <v>146</v>
      </c>
      <c r="P632" t="s">
        <v>724</v>
      </c>
      <c r="Q632" t="s">
        <v>158</v>
      </c>
      <c r="R632" t="s">
        <v>1261</v>
      </c>
      <c r="S632" t="s">
        <v>159</v>
      </c>
      <c r="T632" t="s">
        <v>776</v>
      </c>
      <c r="U632" t="s">
        <v>3221</v>
      </c>
      <c r="V632">
        <v>10800000</v>
      </c>
      <c r="W632">
        <v>0</v>
      </c>
      <c r="X632">
        <v>0</v>
      </c>
      <c r="Y632">
        <v>0</v>
      </c>
      <c r="Z632">
        <v>0</v>
      </c>
      <c r="AA632">
        <v>0</v>
      </c>
      <c r="AB632">
        <v>10800000</v>
      </c>
      <c r="AC632" t="s">
        <v>401</v>
      </c>
      <c r="AD632" t="s">
        <v>403</v>
      </c>
      <c r="AE632" t="s">
        <v>3222</v>
      </c>
      <c r="AF632" t="s">
        <v>3223</v>
      </c>
      <c r="AG632" t="s">
        <v>5639</v>
      </c>
      <c r="AH632" t="s">
        <v>847</v>
      </c>
      <c r="AI632" t="s">
        <v>1004</v>
      </c>
      <c r="AJ632" t="s">
        <v>912</v>
      </c>
      <c r="AK632" t="s">
        <v>848</v>
      </c>
      <c r="AL632" t="s">
        <v>846</v>
      </c>
    </row>
    <row r="633" spans="1:38" x14ac:dyDescent="0.3">
      <c r="A633" t="s">
        <v>728</v>
      </c>
      <c r="B633" t="s">
        <v>1457</v>
      </c>
      <c r="C633" t="s">
        <v>729</v>
      </c>
      <c r="D633" t="s">
        <v>1458</v>
      </c>
      <c r="E633" t="s">
        <v>841</v>
      </c>
      <c r="F633" t="s">
        <v>733</v>
      </c>
      <c r="G633" t="s">
        <v>750</v>
      </c>
      <c r="H633" t="s">
        <v>1013</v>
      </c>
      <c r="I633" t="s">
        <v>13</v>
      </c>
      <c r="J633" t="s">
        <v>751</v>
      </c>
      <c r="K633" t="s">
        <v>758</v>
      </c>
      <c r="L633" t="s">
        <v>759</v>
      </c>
      <c r="M633" t="s">
        <v>911</v>
      </c>
      <c r="N633" t="s">
        <v>817</v>
      </c>
      <c r="O633" t="s">
        <v>146</v>
      </c>
      <c r="P633" t="s">
        <v>724</v>
      </c>
      <c r="Q633" t="s">
        <v>158</v>
      </c>
      <c r="R633" t="s">
        <v>1261</v>
      </c>
      <c r="S633" t="s">
        <v>159</v>
      </c>
      <c r="T633" t="s">
        <v>776</v>
      </c>
      <c r="U633" t="s">
        <v>3224</v>
      </c>
      <c r="V633">
        <v>11760000</v>
      </c>
      <c r="W633">
        <v>0</v>
      </c>
      <c r="X633">
        <v>0</v>
      </c>
      <c r="Y633">
        <v>0</v>
      </c>
      <c r="Z633">
        <v>0</v>
      </c>
      <c r="AA633">
        <v>0</v>
      </c>
      <c r="AB633">
        <v>11760000</v>
      </c>
      <c r="AC633" t="s">
        <v>401</v>
      </c>
      <c r="AD633" t="s">
        <v>403</v>
      </c>
      <c r="AE633" t="s">
        <v>3225</v>
      </c>
      <c r="AF633" t="s">
        <v>3226</v>
      </c>
      <c r="AG633" t="s">
        <v>5640</v>
      </c>
      <c r="AH633" t="s">
        <v>847</v>
      </c>
      <c r="AI633" t="s">
        <v>1004</v>
      </c>
      <c r="AJ633" t="s">
        <v>912</v>
      </c>
      <c r="AK633" t="s">
        <v>848</v>
      </c>
      <c r="AL633" t="s">
        <v>846</v>
      </c>
    </row>
    <row r="634" spans="1:38" x14ac:dyDescent="0.3">
      <c r="A634" t="s">
        <v>728</v>
      </c>
      <c r="B634" t="s">
        <v>1457</v>
      </c>
      <c r="C634" t="s">
        <v>729</v>
      </c>
      <c r="D634" t="s">
        <v>1458</v>
      </c>
      <c r="E634" t="s">
        <v>841</v>
      </c>
      <c r="F634" t="s">
        <v>733</v>
      </c>
      <c r="G634" t="s">
        <v>750</v>
      </c>
      <c r="H634" t="s">
        <v>1013</v>
      </c>
      <c r="I634" t="s">
        <v>13</v>
      </c>
      <c r="J634" t="s">
        <v>751</v>
      </c>
      <c r="K634" t="s">
        <v>758</v>
      </c>
      <c r="L634" t="s">
        <v>759</v>
      </c>
      <c r="M634" t="s">
        <v>911</v>
      </c>
      <c r="N634" t="s">
        <v>817</v>
      </c>
      <c r="O634" t="s">
        <v>146</v>
      </c>
      <c r="P634" t="s">
        <v>724</v>
      </c>
      <c r="Q634" t="s">
        <v>158</v>
      </c>
      <c r="R634" t="s">
        <v>1261</v>
      </c>
      <c r="S634" t="s">
        <v>159</v>
      </c>
      <c r="T634" t="s">
        <v>776</v>
      </c>
      <c r="U634" t="s">
        <v>3227</v>
      </c>
      <c r="V634">
        <v>3600000</v>
      </c>
      <c r="W634">
        <v>0</v>
      </c>
      <c r="X634">
        <v>0</v>
      </c>
      <c r="Y634">
        <v>0</v>
      </c>
      <c r="Z634">
        <v>0</v>
      </c>
      <c r="AA634">
        <v>0</v>
      </c>
      <c r="AB634">
        <v>3600000</v>
      </c>
      <c r="AC634" t="s">
        <v>401</v>
      </c>
      <c r="AD634" t="s">
        <v>403</v>
      </c>
      <c r="AE634" t="s">
        <v>3228</v>
      </c>
      <c r="AF634" t="s">
        <v>3229</v>
      </c>
      <c r="AG634" t="s">
        <v>5641</v>
      </c>
      <c r="AH634" t="s">
        <v>847</v>
      </c>
      <c r="AI634" t="s">
        <v>1004</v>
      </c>
      <c r="AJ634" t="s">
        <v>912</v>
      </c>
      <c r="AK634" t="s">
        <v>848</v>
      </c>
      <c r="AL634" t="s">
        <v>846</v>
      </c>
    </row>
    <row r="635" spans="1:38" x14ac:dyDescent="0.3">
      <c r="A635" t="s">
        <v>728</v>
      </c>
      <c r="B635" t="s">
        <v>1457</v>
      </c>
      <c r="C635" t="s">
        <v>729</v>
      </c>
      <c r="D635" t="s">
        <v>1458</v>
      </c>
      <c r="E635" t="s">
        <v>841</v>
      </c>
      <c r="F635" t="s">
        <v>733</v>
      </c>
      <c r="G635" t="s">
        <v>750</v>
      </c>
      <c r="H635" t="s">
        <v>1013</v>
      </c>
      <c r="I635" t="s">
        <v>13</v>
      </c>
      <c r="J635" t="s">
        <v>751</v>
      </c>
      <c r="K635" t="s">
        <v>758</v>
      </c>
      <c r="L635" t="s">
        <v>759</v>
      </c>
      <c r="M635" t="s">
        <v>911</v>
      </c>
      <c r="N635" t="s">
        <v>817</v>
      </c>
      <c r="O635" t="s">
        <v>146</v>
      </c>
      <c r="P635" t="s">
        <v>724</v>
      </c>
      <c r="Q635" t="s">
        <v>158</v>
      </c>
      <c r="R635" t="s">
        <v>1261</v>
      </c>
      <c r="S635" t="s">
        <v>159</v>
      </c>
      <c r="T635" t="s">
        <v>776</v>
      </c>
      <c r="U635" t="s">
        <v>3230</v>
      </c>
      <c r="V635">
        <v>8160000</v>
      </c>
      <c r="W635">
        <v>0</v>
      </c>
      <c r="X635">
        <v>0</v>
      </c>
      <c r="Y635">
        <v>0</v>
      </c>
      <c r="Z635">
        <v>0</v>
      </c>
      <c r="AA635">
        <v>0</v>
      </c>
      <c r="AB635">
        <v>8160000</v>
      </c>
      <c r="AC635" t="s">
        <v>401</v>
      </c>
      <c r="AD635" t="s">
        <v>403</v>
      </c>
      <c r="AE635" t="s">
        <v>3231</v>
      </c>
      <c r="AF635" t="s">
        <v>3232</v>
      </c>
      <c r="AG635" t="s">
        <v>5642</v>
      </c>
      <c r="AH635" t="s">
        <v>847</v>
      </c>
      <c r="AI635" t="s">
        <v>1004</v>
      </c>
      <c r="AJ635" t="s">
        <v>912</v>
      </c>
      <c r="AK635" t="s">
        <v>848</v>
      </c>
      <c r="AL635" t="s">
        <v>846</v>
      </c>
    </row>
    <row r="636" spans="1:38" x14ac:dyDescent="0.3">
      <c r="A636" t="s">
        <v>728</v>
      </c>
      <c r="B636" t="s">
        <v>1457</v>
      </c>
      <c r="C636" t="s">
        <v>729</v>
      </c>
      <c r="D636" t="s">
        <v>1458</v>
      </c>
      <c r="E636" t="s">
        <v>841</v>
      </c>
      <c r="F636" t="s">
        <v>733</v>
      </c>
      <c r="G636" t="s">
        <v>750</v>
      </c>
      <c r="H636" t="s">
        <v>1013</v>
      </c>
      <c r="I636" t="s">
        <v>13</v>
      </c>
      <c r="J636" t="s">
        <v>751</v>
      </c>
      <c r="K636" t="s">
        <v>758</v>
      </c>
      <c r="L636" t="s">
        <v>759</v>
      </c>
      <c r="M636" t="s">
        <v>911</v>
      </c>
      <c r="N636" t="s">
        <v>817</v>
      </c>
      <c r="O636" t="s">
        <v>146</v>
      </c>
      <c r="P636" t="s">
        <v>724</v>
      </c>
      <c r="Q636" t="s">
        <v>158</v>
      </c>
      <c r="R636" t="s">
        <v>1261</v>
      </c>
      <c r="S636" t="s">
        <v>159</v>
      </c>
      <c r="T636" t="s">
        <v>776</v>
      </c>
      <c r="U636" t="s">
        <v>3233</v>
      </c>
      <c r="V636">
        <v>2280000</v>
      </c>
      <c r="W636">
        <v>0</v>
      </c>
      <c r="X636">
        <v>0</v>
      </c>
      <c r="Y636">
        <v>0</v>
      </c>
      <c r="Z636">
        <v>0</v>
      </c>
      <c r="AA636">
        <v>0</v>
      </c>
      <c r="AB636">
        <v>2280000</v>
      </c>
      <c r="AC636" t="s">
        <v>401</v>
      </c>
      <c r="AD636" t="s">
        <v>403</v>
      </c>
      <c r="AE636" t="s">
        <v>3234</v>
      </c>
      <c r="AF636" t="s">
        <v>3235</v>
      </c>
      <c r="AG636" t="s">
        <v>5643</v>
      </c>
      <c r="AH636" t="s">
        <v>847</v>
      </c>
      <c r="AI636" t="s">
        <v>1004</v>
      </c>
      <c r="AJ636" t="s">
        <v>912</v>
      </c>
      <c r="AK636" t="s">
        <v>848</v>
      </c>
      <c r="AL636" t="s">
        <v>846</v>
      </c>
    </row>
    <row r="637" spans="1:38" x14ac:dyDescent="0.3">
      <c r="A637" t="s">
        <v>728</v>
      </c>
      <c r="B637" t="s">
        <v>1457</v>
      </c>
      <c r="C637" t="s">
        <v>729</v>
      </c>
      <c r="D637" t="s">
        <v>1458</v>
      </c>
      <c r="E637" t="s">
        <v>841</v>
      </c>
      <c r="F637" t="s">
        <v>733</v>
      </c>
      <c r="G637" t="s">
        <v>750</v>
      </c>
      <c r="H637" t="s">
        <v>1013</v>
      </c>
      <c r="I637" t="s">
        <v>13</v>
      </c>
      <c r="J637" t="s">
        <v>751</v>
      </c>
      <c r="K637" t="s">
        <v>758</v>
      </c>
      <c r="L637" t="s">
        <v>759</v>
      </c>
      <c r="M637" t="s">
        <v>911</v>
      </c>
      <c r="N637" t="s">
        <v>817</v>
      </c>
      <c r="O637" t="s">
        <v>146</v>
      </c>
      <c r="P637" t="s">
        <v>724</v>
      </c>
      <c r="Q637" t="s">
        <v>158</v>
      </c>
      <c r="R637" t="s">
        <v>1261</v>
      </c>
      <c r="S637" t="s">
        <v>159</v>
      </c>
      <c r="T637" t="s">
        <v>776</v>
      </c>
      <c r="U637" t="s">
        <v>3236</v>
      </c>
      <c r="V637">
        <v>1440000</v>
      </c>
      <c r="W637">
        <v>0</v>
      </c>
      <c r="X637">
        <v>0</v>
      </c>
      <c r="Y637">
        <v>0</v>
      </c>
      <c r="Z637">
        <v>0</v>
      </c>
      <c r="AA637">
        <v>0</v>
      </c>
      <c r="AB637">
        <v>1440000</v>
      </c>
      <c r="AC637" t="s">
        <v>401</v>
      </c>
      <c r="AD637" t="s">
        <v>403</v>
      </c>
      <c r="AE637" t="s">
        <v>3237</v>
      </c>
      <c r="AF637" t="s">
        <v>3238</v>
      </c>
      <c r="AG637" t="s">
        <v>5644</v>
      </c>
      <c r="AH637" t="s">
        <v>847</v>
      </c>
      <c r="AI637" t="s">
        <v>1004</v>
      </c>
      <c r="AJ637" t="s">
        <v>912</v>
      </c>
      <c r="AK637" t="s">
        <v>848</v>
      </c>
      <c r="AL637" t="s">
        <v>846</v>
      </c>
    </row>
    <row r="638" spans="1:38" x14ac:dyDescent="0.3">
      <c r="A638" t="s">
        <v>728</v>
      </c>
      <c r="B638" t="s">
        <v>1457</v>
      </c>
      <c r="C638" t="s">
        <v>729</v>
      </c>
      <c r="D638" t="s">
        <v>1458</v>
      </c>
      <c r="E638" t="s">
        <v>841</v>
      </c>
      <c r="F638" t="s">
        <v>733</v>
      </c>
      <c r="G638" t="s">
        <v>750</v>
      </c>
      <c r="H638" t="s">
        <v>1013</v>
      </c>
      <c r="I638" t="s">
        <v>13</v>
      </c>
      <c r="J638" t="s">
        <v>751</v>
      </c>
      <c r="K638" t="s">
        <v>758</v>
      </c>
      <c r="L638" t="s">
        <v>759</v>
      </c>
      <c r="M638" t="s">
        <v>911</v>
      </c>
      <c r="N638" t="s">
        <v>817</v>
      </c>
      <c r="O638" t="s">
        <v>146</v>
      </c>
      <c r="P638" t="s">
        <v>724</v>
      </c>
      <c r="Q638" t="s">
        <v>158</v>
      </c>
      <c r="R638" t="s">
        <v>1261</v>
      </c>
      <c r="S638" t="s">
        <v>159</v>
      </c>
      <c r="T638" t="s">
        <v>776</v>
      </c>
      <c r="U638" t="s">
        <v>3239</v>
      </c>
      <c r="V638">
        <v>18000000</v>
      </c>
      <c r="W638">
        <v>0</v>
      </c>
      <c r="X638">
        <v>0</v>
      </c>
      <c r="Y638">
        <v>0</v>
      </c>
      <c r="Z638">
        <v>0</v>
      </c>
      <c r="AA638">
        <v>0</v>
      </c>
      <c r="AB638">
        <v>18000000</v>
      </c>
      <c r="AC638" t="s">
        <v>401</v>
      </c>
      <c r="AD638" t="s">
        <v>403</v>
      </c>
      <c r="AE638" t="s">
        <v>3240</v>
      </c>
      <c r="AF638" t="s">
        <v>3241</v>
      </c>
      <c r="AG638" t="s">
        <v>5645</v>
      </c>
      <c r="AH638" t="s">
        <v>847</v>
      </c>
      <c r="AI638" t="s">
        <v>1004</v>
      </c>
      <c r="AJ638" t="s">
        <v>912</v>
      </c>
      <c r="AK638" t="s">
        <v>848</v>
      </c>
      <c r="AL638" t="s">
        <v>846</v>
      </c>
    </row>
    <row r="639" spans="1:38" x14ac:dyDescent="0.3">
      <c r="A639" t="s">
        <v>728</v>
      </c>
      <c r="B639" t="s">
        <v>1457</v>
      </c>
      <c r="C639" t="s">
        <v>729</v>
      </c>
      <c r="D639" t="s">
        <v>1458</v>
      </c>
      <c r="E639" t="s">
        <v>841</v>
      </c>
      <c r="F639" t="s">
        <v>733</v>
      </c>
      <c r="G639" t="s">
        <v>750</v>
      </c>
      <c r="H639" t="s">
        <v>1013</v>
      </c>
      <c r="I639" t="s">
        <v>13</v>
      </c>
      <c r="J639" t="s">
        <v>751</v>
      </c>
      <c r="K639" t="s">
        <v>758</v>
      </c>
      <c r="L639" t="s">
        <v>759</v>
      </c>
      <c r="M639" t="s">
        <v>911</v>
      </c>
      <c r="N639" t="s">
        <v>817</v>
      </c>
      <c r="O639" t="s">
        <v>146</v>
      </c>
      <c r="P639" t="s">
        <v>724</v>
      </c>
      <c r="Q639" t="s">
        <v>158</v>
      </c>
      <c r="R639" t="s">
        <v>1261</v>
      </c>
      <c r="S639" t="s">
        <v>103</v>
      </c>
      <c r="T639" t="s">
        <v>732</v>
      </c>
      <c r="U639" t="s">
        <v>3242</v>
      </c>
      <c r="V639">
        <v>51375000</v>
      </c>
      <c r="W639">
        <v>0</v>
      </c>
      <c r="X639">
        <v>0</v>
      </c>
      <c r="Y639">
        <v>0</v>
      </c>
      <c r="Z639">
        <v>0</v>
      </c>
      <c r="AA639">
        <v>0</v>
      </c>
      <c r="AB639">
        <v>51375000</v>
      </c>
      <c r="AC639" t="s">
        <v>401</v>
      </c>
      <c r="AD639" t="s">
        <v>404</v>
      </c>
      <c r="AE639" t="s">
        <v>3243</v>
      </c>
      <c r="AF639" t="s">
        <v>3244</v>
      </c>
      <c r="AG639" t="s">
        <v>5646</v>
      </c>
      <c r="AH639" t="s">
        <v>847</v>
      </c>
      <c r="AI639" t="s">
        <v>1004</v>
      </c>
      <c r="AJ639" t="s">
        <v>1</v>
      </c>
      <c r="AK639" t="s">
        <v>848</v>
      </c>
      <c r="AL639" t="s">
        <v>846</v>
      </c>
    </row>
    <row r="640" spans="1:38" x14ac:dyDescent="0.3">
      <c r="A640" t="s">
        <v>728</v>
      </c>
      <c r="B640" t="s">
        <v>1457</v>
      </c>
      <c r="C640" t="s">
        <v>729</v>
      </c>
      <c r="D640" t="s">
        <v>1458</v>
      </c>
      <c r="E640" t="s">
        <v>841</v>
      </c>
      <c r="F640" t="s">
        <v>733</v>
      </c>
      <c r="G640" t="s">
        <v>750</v>
      </c>
      <c r="H640" t="s">
        <v>1013</v>
      </c>
      <c r="I640" t="s">
        <v>13</v>
      </c>
      <c r="J640" t="s">
        <v>751</v>
      </c>
      <c r="K640" t="s">
        <v>758</v>
      </c>
      <c r="L640" t="s">
        <v>759</v>
      </c>
      <c r="M640" t="s">
        <v>911</v>
      </c>
      <c r="N640" t="s">
        <v>817</v>
      </c>
      <c r="O640" t="s">
        <v>146</v>
      </c>
      <c r="P640" t="s">
        <v>724</v>
      </c>
      <c r="Q640" t="s">
        <v>158</v>
      </c>
      <c r="R640" t="s">
        <v>1261</v>
      </c>
      <c r="S640" t="s">
        <v>103</v>
      </c>
      <c r="T640" t="s">
        <v>732</v>
      </c>
      <c r="U640" t="s">
        <v>3245</v>
      </c>
      <c r="V640">
        <v>60000000</v>
      </c>
      <c r="W640">
        <v>0</v>
      </c>
      <c r="X640">
        <v>0</v>
      </c>
      <c r="Y640">
        <v>5000000</v>
      </c>
      <c r="Z640">
        <v>5000000</v>
      </c>
      <c r="AA640">
        <v>8.3333333333333329E-2</v>
      </c>
      <c r="AB640">
        <v>55000000</v>
      </c>
      <c r="AC640" t="s">
        <v>401</v>
      </c>
      <c r="AD640" t="s">
        <v>404</v>
      </c>
      <c r="AE640" t="s">
        <v>3246</v>
      </c>
      <c r="AF640" t="s">
        <v>3247</v>
      </c>
      <c r="AG640" t="s">
        <v>5647</v>
      </c>
      <c r="AH640" t="s">
        <v>847</v>
      </c>
      <c r="AI640" t="s">
        <v>1004</v>
      </c>
      <c r="AJ640" t="s">
        <v>1</v>
      </c>
      <c r="AK640" t="s">
        <v>848</v>
      </c>
      <c r="AL640" t="s">
        <v>846</v>
      </c>
    </row>
    <row r="641" spans="1:38" x14ac:dyDescent="0.3">
      <c r="A641" t="s">
        <v>728</v>
      </c>
      <c r="B641" t="s">
        <v>1457</v>
      </c>
      <c r="C641" t="s">
        <v>729</v>
      </c>
      <c r="D641" t="s">
        <v>1458</v>
      </c>
      <c r="E641" t="s">
        <v>841</v>
      </c>
      <c r="F641" t="s">
        <v>733</v>
      </c>
      <c r="G641" t="s">
        <v>750</v>
      </c>
      <c r="H641" t="s">
        <v>1013</v>
      </c>
      <c r="I641" t="s">
        <v>13</v>
      </c>
      <c r="J641" t="s">
        <v>751</v>
      </c>
      <c r="K641" t="s">
        <v>758</v>
      </c>
      <c r="L641" t="s">
        <v>759</v>
      </c>
      <c r="M641" t="s">
        <v>911</v>
      </c>
      <c r="N641" t="s">
        <v>817</v>
      </c>
      <c r="O641" t="s">
        <v>146</v>
      </c>
      <c r="P641" t="s">
        <v>724</v>
      </c>
      <c r="Q641" t="s">
        <v>158</v>
      </c>
      <c r="R641" t="s">
        <v>1261</v>
      </c>
      <c r="S641" t="s">
        <v>103</v>
      </c>
      <c r="T641" t="s">
        <v>732</v>
      </c>
      <c r="U641" t="s">
        <v>3248</v>
      </c>
      <c r="V641">
        <v>3001000</v>
      </c>
      <c r="W641">
        <v>0</v>
      </c>
      <c r="X641">
        <v>0</v>
      </c>
      <c r="Y641">
        <v>0</v>
      </c>
      <c r="Z641">
        <v>0</v>
      </c>
      <c r="AA641">
        <v>0</v>
      </c>
      <c r="AB641">
        <v>3001000</v>
      </c>
      <c r="AC641" t="s">
        <v>401</v>
      </c>
      <c r="AD641" t="s">
        <v>404</v>
      </c>
      <c r="AE641" t="s">
        <v>3249</v>
      </c>
      <c r="AF641" t="s">
        <v>3250</v>
      </c>
      <c r="AG641" t="s">
        <v>5648</v>
      </c>
      <c r="AH641" t="s">
        <v>847</v>
      </c>
      <c r="AI641" t="s">
        <v>1004</v>
      </c>
      <c r="AJ641" t="s">
        <v>1</v>
      </c>
      <c r="AK641" t="s">
        <v>848</v>
      </c>
      <c r="AL641" t="s">
        <v>846</v>
      </c>
    </row>
    <row r="642" spans="1:38" x14ac:dyDescent="0.3">
      <c r="A642" t="s">
        <v>728</v>
      </c>
      <c r="B642" t="s">
        <v>1457</v>
      </c>
      <c r="C642" t="s">
        <v>729</v>
      </c>
      <c r="D642" t="s">
        <v>1458</v>
      </c>
      <c r="E642" t="s">
        <v>841</v>
      </c>
      <c r="F642" t="s">
        <v>733</v>
      </c>
      <c r="G642" t="s">
        <v>750</v>
      </c>
      <c r="H642" t="s">
        <v>1013</v>
      </c>
      <c r="I642" t="s">
        <v>13</v>
      </c>
      <c r="J642" t="s">
        <v>751</v>
      </c>
      <c r="K642" t="s">
        <v>758</v>
      </c>
      <c r="L642" t="s">
        <v>759</v>
      </c>
      <c r="M642" t="s">
        <v>911</v>
      </c>
      <c r="N642" t="s">
        <v>817</v>
      </c>
      <c r="O642" t="s">
        <v>146</v>
      </c>
      <c r="P642" t="s">
        <v>724</v>
      </c>
      <c r="Q642" t="s">
        <v>158</v>
      </c>
      <c r="R642" t="s">
        <v>1261</v>
      </c>
      <c r="S642" t="s">
        <v>130</v>
      </c>
      <c r="T642" t="s">
        <v>748</v>
      </c>
      <c r="U642" t="s">
        <v>3251</v>
      </c>
      <c r="V642">
        <v>60000000</v>
      </c>
      <c r="W642">
        <v>0</v>
      </c>
      <c r="X642">
        <v>0</v>
      </c>
      <c r="Y642">
        <v>5000000</v>
      </c>
      <c r="Z642">
        <v>5000000</v>
      </c>
      <c r="AA642">
        <v>8.3333333333333329E-2</v>
      </c>
      <c r="AB642">
        <v>55000000</v>
      </c>
      <c r="AC642" t="s">
        <v>401</v>
      </c>
      <c r="AD642" t="s">
        <v>405</v>
      </c>
      <c r="AE642" t="s">
        <v>3252</v>
      </c>
      <c r="AF642" t="s">
        <v>3253</v>
      </c>
      <c r="AG642" t="s">
        <v>5649</v>
      </c>
      <c r="AH642" t="s">
        <v>847</v>
      </c>
      <c r="AI642" t="s">
        <v>1004</v>
      </c>
      <c r="AJ642" t="s">
        <v>901</v>
      </c>
      <c r="AK642" t="s">
        <v>848</v>
      </c>
      <c r="AL642" t="s">
        <v>846</v>
      </c>
    </row>
    <row r="643" spans="1:38" x14ac:dyDescent="0.3">
      <c r="A643" t="s">
        <v>728</v>
      </c>
      <c r="B643" t="s">
        <v>1457</v>
      </c>
      <c r="C643" t="s">
        <v>729</v>
      </c>
      <c r="D643" t="s">
        <v>1458</v>
      </c>
      <c r="E643" t="s">
        <v>841</v>
      </c>
      <c r="F643" t="s">
        <v>733</v>
      </c>
      <c r="G643" t="s">
        <v>750</v>
      </c>
      <c r="H643" t="s">
        <v>1013</v>
      </c>
      <c r="I643" t="s">
        <v>13</v>
      </c>
      <c r="J643" t="s">
        <v>751</v>
      </c>
      <c r="K643" t="s">
        <v>758</v>
      </c>
      <c r="L643" t="s">
        <v>759</v>
      </c>
      <c r="M643" t="s">
        <v>911</v>
      </c>
      <c r="N643" t="s">
        <v>817</v>
      </c>
      <c r="O643" t="s">
        <v>146</v>
      </c>
      <c r="P643" t="s">
        <v>724</v>
      </c>
      <c r="Q643" t="s">
        <v>1442</v>
      </c>
      <c r="R643" t="s">
        <v>1262</v>
      </c>
      <c r="S643" t="s">
        <v>148</v>
      </c>
      <c r="T643" t="s">
        <v>769</v>
      </c>
      <c r="U643" t="s">
        <v>3254</v>
      </c>
      <c r="V643">
        <v>27720000</v>
      </c>
      <c r="W643">
        <v>0</v>
      </c>
      <c r="X643">
        <v>0</v>
      </c>
      <c r="Y643">
        <v>0</v>
      </c>
      <c r="Z643">
        <v>0</v>
      </c>
      <c r="AA643">
        <v>0</v>
      </c>
      <c r="AB643">
        <v>27720000</v>
      </c>
      <c r="AC643" t="s">
        <v>1435</v>
      </c>
      <c r="AD643" t="s">
        <v>1373</v>
      </c>
      <c r="AE643" t="s">
        <v>3255</v>
      </c>
      <c r="AF643" t="s">
        <v>3256</v>
      </c>
      <c r="AG643" t="s">
        <v>5650</v>
      </c>
      <c r="AH643" t="s">
        <v>847</v>
      </c>
      <c r="AI643" t="s">
        <v>1004</v>
      </c>
      <c r="AJ643" t="s">
        <v>944</v>
      </c>
      <c r="AK643" t="s">
        <v>848</v>
      </c>
      <c r="AL643" t="s">
        <v>846</v>
      </c>
    </row>
    <row r="644" spans="1:38" x14ac:dyDescent="0.3">
      <c r="A644" t="s">
        <v>728</v>
      </c>
      <c r="B644" t="s">
        <v>1457</v>
      </c>
      <c r="C644" t="s">
        <v>729</v>
      </c>
      <c r="D644" t="s">
        <v>1458</v>
      </c>
      <c r="E644" t="s">
        <v>841</v>
      </c>
      <c r="F644" t="s">
        <v>733</v>
      </c>
      <c r="G644" t="s">
        <v>750</v>
      </c>
      <c r="H644" t="s">
        <v>1013</v>
      </c>
      <c r="I644" t="s">
        <v>13</v>
      </c>
      <c r="J644" t="s">
        <v>751</v>
      </c>
      <c r="K644" t="s">
        <v>758</v>
      </c>
      <c r="L644" t="s">
        <v>759</v>
      </c>
      <c r="M644" t="s">
        <v>911</v>
      </c>
      <c r="N644" t="s">
        <v>817</v>
      </c>
      <c r="O644" t="s">
        <v>146</v>
      </c>
      <c r="P644" t="s">
        <v>724</v>
      </c>
      <c r="Q644" t="s">
        <v>1442</v>
      </c>
      <c r="R644" t="s">
        <v>1262</v>
      </c>
      <c r="S644" t="s">
        <v>148</v>
      </c>
      <c r="T644" t="s">
        <v>769</v>
      </c>
      <c r="U644" t="s">
        <v>3257</v>
      </c>
      <c r="V644">
        <v>2274984000</v>
      </c>
      <c r="W644">
        <v>0</v>
      </c>
      <c r="X644">
        <v>0</v>
      </c>
      <c r="Y644">
        <v>0</v>
      </c>
      <c r="Z644">
        <v>0</v>
      </c>
      <c r="AA644">
        <v>0</v>
      </c>
      <c r="AB644">
        <v>2274984000</v>
      </c>
      <c r="AC644" t="s">
        <v>1435</v>
      </c>
      <c r="AD644" t="s">
        <v>1373</v>
      </c>
      <c r="AE644" t="s">
        <v>3258</v>
      </c>
      <c r="AF644" t="s">
        <v>3259</v>
      </c>
      <c r="AG644" t="s">
        <v>5651</v>
      </c>
      <c r="AH644" t="s">
        <v>847</v>
      </c>
      <c r="AI644" t="s">
        <v>1004</v>
      </c>
      <c r="AJ644" t="s">
        <v>944</v>
      </c>
      <c r="AK644" t="s">
        <v>848</v>
      </c>
      <c r="AL644" t="s">
        <v>846</v>
      </c>
    </row>
    <row r="645" spans="1:38" x14ac:dyDescent="0.3">
      <c r="A645" t="s">
        <v>728</v>
      </c>
      <c r="B645" t="s">
        <v>1457</v>
      </c>
      <c r="C645" t="s">
        <v>729</v>
      </c>
      <c r="D645" t="s">
        <v>1458</v>
      </c>
      <c r="E645" t="s">
        <v>841</v>
      </c>
      <c r="F645" t="s">
        <v>733</v>
      </c>
      <c r="G645" t="s">
        <v>750</v>
      </c>
      <c r="H645" t="s">
        <v>1013</v>
      </c>
      <c r="I645" t="s">
        <v>13</v>
      </c>
      <c r="J645" t="s">
        <v>751</v>
      </c>
      <c r="K645" t="s">
        <v>758</v>
      </c>
      <c r="L645" t="s">
        <v>759</v>
      </c>
      <c r="M645" t="s">
        <v>911</v>
      </c>
      <c r="N645" t="s">
        <v>817</v>
      </c>
      <c r="O645" t="s">
        <v>146</v>
      </c>
      <c r="P645" t="s">
        <v>724</v>
      </c>
      <c r="Q645" t="s">
        <v>1442</v>
      </c>
      <c r="R645" t="s">
        <v>1262</v>
      </c>
      <c r="S645" t="s">
        <v>148</v>
      </c>
      <c r="T645" t="s">
        <v>769</v>
      </c>
      <c r="U645" t="s">
        <v>3260</v>
      </c>
      <c r="V645">
        <v>2775204000</v>
      </c>
      <c r="W645">
        <v>0</v>
      </c>
      <c r="X645">
        <v>0</v>
      </c>
      <c r="Y645">
        <v>0</v>
      </c>
      <c r="Z645">
        <v>0</v>
      </c>
      <c r="AA645">
        <v>0</v>
      </c>
      <c r="AB645">
        <v>2775204000</v>
      </c>
      <c r="AC645" t="s">
        <v>1435</v>
      </c>
      <c r="AD645" t="s">
        <v>1373</v>
      </c>
      <c r="AE645" t="s">
        <v>3261</v>
      </c>
      <c r="AF645" t="s">
        <v>3262</v>
      </c>
      <c r="AG645" t="s">
        <v>5652</v>
      </c>
      <c r="AH645" t="s">
        <v>847</v>
      </c>
      <c r="AI645" t="s">
        <v>1004</v>
      </c>
      <c r="AJ645" t="s">
        <v>944</v>
      </c>
      <c r="AK645" t="s">
        <v>848</v>
      </c>
      <c r="AL645" t="s">
        <v>846</v>
      </c>
    </row>
    <row r="646" spans="1:38" x14ac:dyDescent="0.3">
      <c r="A646" t="s">
        <v>728</v>
      </c>
      <c r="B646" t="s">
        <v>1457</v>
      </c>
      <c r="C646" t="s">
        <v>729</v>
      </c>
      <c r="D646" t="s">
        <v>1458</v>
      </c>
      <c r="E646" t="s">
        <v>841</v>
      </c>
      <c r="F646" t="s">
        <v>733</v>
      </c>
      <c r="G646" t="s">
        <v>750</v>
      </c>
      <c r="H646" t="s">
        <v>1013</v>
      </c>
      <c r="I646" t="s">
        <v>13</v>
      </c>
      <c r="J646" t="s">
        <v>751</v>
      </c>
      <c r="K646" t="s">
        <v>758</v>
      </c>
      <c r="L646" t="s">
        <v>759</v>
      </c>
      <c r="M646" t="s">
        <v>911</v>
      </c>
      <c r="N646" t="s">
        <v>817</v>
      </c>
      <c r="O646" t="s">
        <v>146</v>
      </c>
      <c r="P646" t="s">
        <v>724</v>
      </c>
      <c r="Q646" t="s">
        <v>1461</v>
      </c>
      <c r="R646" t="s">
        <v>1263</v>
      </c>
      <c r="S646" t="s">
        <v>160</v>
      </c>
      <c r="T646" t="s">
        <v>996</v>
      </c>
      <c r="U646" t="s">
        <v>3263</v>
      </c>
      <c r="V646">
        <v>1920000000</v>
      </c>
      <c r="W646">
        <v>0</v>
      </c>
      <c r="X646">
        <v>149880784</v>
      </c>
      <c r="Y646">
        <v>1121690</v>
      </c>
      <c r="Z646">
        <v>151002474</v>
      </c>
      <c r="AA646">
        <v>7.8647121875000003E-2</v>
      </c>
      <c r="AB646">
        <v>1768997526</v>
      </c>
      <c r="AC646" t="s">
        <v>1436</v>
      </c>
      <c r="AD646" t="s">
        <v>1374</v>
      </c>
      <c r="AE646" t="s">
        <v>3264</v>
      </c>
      <c r="AF646" t="s">
        <v>3265</v>
      </c>
      <c r="AG646" t="s">
        <v>5653</v>
      </c>
      <c r="AH646" t="s">
        <v>847</v>
      </c>
      <c r="AI646" t="s">
        <v>1004</v>
      </c>
      <c r="AJ646" t="s">
        <v>978</v>
      </c>
      <c r="AK646" t="s">
        <v>848</v>
      </c>
      <c r="AL646" t="s">
        <v>846</v>
      </c>
    </row>
    <row r="647" spans="1:38" x14ac:dyDescent="0.3">
      <c r="A647" t="s">
        <v>728</v>
      </c>
      <c r="B647" t="s">
        <v>1457</v>
      </c>
      <c r="C647" t="s">
        <v>729</v>
      </c>
      <c r="D647" t="s">
        <v>1458</v>
      </c>
      <c r="E647" t="s">
        <v>841</v>
      </c>
      <c r="F647" t="s">
        <v>733</v>
      </c>
      <c r="G647" t="s">
        <v>750</v>
      </c>
      <c r="H647" t="s">
        <v>1013</v>
      </c>
      <c r="I647" t="s">
        <v>13</v>
      </c>
      <c r="J647" t="s">
        <v>751</v>
      </c>
      <c r="K647" t="s">
        <v>758</v>
      </c>
      <c r="L647" t="s">
        <v>759</v>
      </c>
      <c r="M647" t="s">
        <v>911</v>
      </c>
      <c r="N647" t="s">
        <v>817</v>
      </c>
      <c r="O647" t="s">
        <v>146</v>
      </c>
      <c r="P647" t="s">
        <v>724</v>
      </c>
      <c r="Q647" t="s">
        <v>1461</v>
      </c>
      <c r="R647" t="s">
        <v>1263</v>
      </c>
      <c r="S647" t="s">
        <v>161</v>
      </c>
      <c r="T647" t="s">
        <v>997</v>
      </c>
      <c r="U647" t="s">
        <v>3266</v>
      </c>
      <c r="V647">
        <v>90000000</v>
      </c>
      <c r="W647">
        <v>0</v>
      </c>
      <c r="X647">
        <v>0</v>
      </c>
      <c r="Y647">
        <v>4389794</v>
      </c>
      <c r="Z647">
        <v>4389794</v>
      </c>
      <c r="AA647">
        <v>4.8775488888888892E-2</v>
      </c>
      <c r="AB647">
        <v>85610206</v>
      </c>
      <c r="AC647" t="s">
        <v>1436</v>
      </c>
      <c r="AD647" t="s">
        <v>1375</v>
      </c>
      <c r="AE647" t="s">
        <v>3267</v>
      </c>
      <c r="AF647" t="s">
        <v>3268</v>
      </c>
      <c r="AG647" t="s">
        <v>5654</v>
      </c>
      <c r="AH647" t="s">
        <v>847</v>
      </c>
      <c r="AI647" t="s">
        <v>1004</v>
      </c>
      <c r="AJ647" t="s">
        <v>978</v>
      </c>
      <c r="AK647" t="s">
        <v>848</v>
      </c>
      <c r="AL647" t="s">
        <v>846</v>
      </c>
    </row>
    <row r="648" spans="1:38" x14ac:dyDescent="0.3">
      <c r="A648" t="s">
        <v>728</v>
      </c>
      <c r="B648" t="s">
        <v>1457</v>
      </c>
      <c r="C648" t="s">
        <v>729</v>
      </c>
      <c r="D648" t="s">
        <v>1458</v>
      </c>
      <c r="E648" t="s">
        <v>841</v>
      </c>
      <c r="F648" t="s">
        <v>733</v>
      </c>
      <c r="G648" t="s">
        <v>750</v>
      </c>
      <c r="H648" t="s">
        <v>1013</v>
      </c>
      <c r="I648" t="s">
        <v>13</v>
      </c>
      <c r="J648" t="s">
        <v>751</v>
      </c>
      <c r="K648" t="s">
        <v>758</v>
      </c>
      <c r="L648" t="s">
        <v>759</v>
      </c>
      <c r="M648" t="s">
        <v>911</v>
      </c>
      <c r="N648" t="s">
        <v>817</v>
      </c>
      <c r="O648" t="s">
        <v>146</v>
      </c>
      <c r="P648" t="s">
        <v>724</v>
      </c>
      <c r="Q648" t="s">
        <v>1461</v>
      </c>
      <c r="R648" t="s">
        <v>1263</v>
      </c>
      <c r="S648" t="s">
        <v>162</v>
      </c>
      <c r="T648" t="s">
        <v>998</v>
      </c>
      <c r="U648" t="s">
        <v>3269</v>
      </c>
      <c r="V648">
        <v>214200000</v>
      </c>
      <c r="W648">
        <v>0</v>
      </c>
      <c r="X648">
        <v>12252499</v>
      </c>
      <c r="Y648">
        <v>0</v>
      </c>
      <c r="Z648">
        <v>12252499</v>
      </c>
      <c r="AA648">
        <v>5.7201209150326796E-2</v>
      </c>
      <c r="AB648">
        <v>201947501</v>
      </c>
      <c r="AC648" t="s">
        <v>1436</v>
      </c>
      <c r="AD648" t="s">
        <v>1376</v>
      </c>
      <c r="AE648" t="s">
        <v>3270</v>
      </c>
      <c r="AF648" t="s">
        <v>3271</v>
      </c>
      <c r="AG648" t="s">
        <v>5655</v>
      </c>
      <c r="AH648" t="s">
        <v>847</v>
      </c>
      <c r="AI648" t="s">
        <v>1004</v>
      </c>
      <c r="AJ648" t="s">
        <v>978</v>
      </c>
      <c r="AK648" t="s">
        <v>848</v>
      </c>
      <c r="AL648" t="s">
        <v>846</v>
      </c>
    </row>
    <row r="649" spans="1:38" x14ac:dyDescent="0.3">
      <c r="A649" t="s">
        <v>728</v>
      </c>
      <c r="B649" t="s">
        <v>1457</v>
      </c>
      <c r="C649" t="s">
        <v>729</v>
      </c>
      <c r="D649" t="s">
        <v>1458</v>
      </c>
      <c r="E649" t="s">
        <v>841</v>
      </c>
      <c r="F649" t="s">
        <v>733</v>
      </c>
      <c r="G649" t="s">
        <v>750</v>
      </c>
      <c r="H649" t="s">
        <v>1013</v>
      </c>
      <c r="I649" t="s">
        <v>13</v>
      </c>
      <c r="J649" t="s">
        <v>751</v>
      </c>
      <c r="K649" t="s">
        <v>758</v>
      </c>
      <c r="L649" t="s">
        <v>759</v>
      </c>
      <c r="M649" t="s">
        <v>911</v>
      </c>
      <c r="N649" t="s">
        <v>817</v>
      </c>
      <c r="O649" t="s">
        <v>146</v>
      </c>
      <c r="P649" t="s">
        <v>724</v>
      </c>
      <c r="Q649" t="s">
        <v>1461</v>
      </c>
      <c r="R649" t="s">
        <v>1263</v>
      </c>
      <c r="S649" t="s">
        <v>163</v>
      </c>
      <c r="T649" t="s">
        <v>999</v>
      </c>
      <c r="U649" t="s">
        <v>3272</v>
      </c>
      <c r="V649">
        <v>636000000</v>
      </c>
      <c r="W649">
        <v>0</v>
      </c>
      <c r="X649">
        <v>0</v>
      </c>
      <c r="Y649">
        <v>0</v>
      </c>
      <c r="Z649">
        <v>0</v>
      </c>
      <c r="AA649">
        <v>0</v>
      </c>
      <c r="AB649">
        <v>636000000</v>
      </c>
      <c r="AC649" t="s">
        <v>1436</v>
      </c>
      <c r="AD649" t="s">
        <v>1377</v>
      </c>
      <c r="AE649" t="s">
        <v>3273</v>
      </c>
      <c r="AF649" t="s">
        <v>3274</v>
      </c>
      <c r="AG649" t="s">
        <v>5656</v>
      </c>
      <c r="AH649" t="s">
        <v>847</v>
      </c>
      <c r="AI649" t="s">
        <v>1004</v>
      </c>
      <c r="AJ649" t="s">
        <v>891</v>
      </c>
      <c r="AK649" t="s">
        <v>848</v>
      </c>
      <c r="AL649" t="s">
        <v>846</v>
      </c>
    </row>
    <row r="650" spans="1:38" x14ac:dyDescent="0.3">
      <c r="A650" t="s">
        <v>728</v>
      </c>
      <c r="B650" t="s">
        <v>1457</v>
      </c>
      <c r="C650" t="s">
        <v>729</v>
      </c>
      <c r="D650" t="s">
        <v>1458</v>
      </c>
      <c r="E650" t="s">
        <v>841</v>
      </c>
      <c r="F650" t="s">
        <v>733</v>
      </c>
      <c r="G650" t="s">
        <v>750</v>
      </c>
      <c r="H650" t="s">
        <v>1013</v>
      </c>
      <c r="I650" t="s">
        <v>13</v>
      </c>
      <c r="J650" t="s">
        <v>751</v>
      </c>
      <c r="K650" t="s">
        <v>758</v>
      </c>
      <c r="L650" t="s">
        <v>759</v>
      </c>
      <c r="M650" t="s">
        <v>911</v>
      </c>
      <c r="N650" t="s">
        <v>817</v>
      </c>
      <c r="O650" t="s">
        <v>146</v>
      </c>
      <c r="P650" t="s">
        <v>724</v>
      </c>
      <c r="Q650" t="s">
        <v>1462</v>
      </c>
      <c r="R650" t="s">
        <v>1264</v>
      </c>
      <c r="S650" t="s">
        <v>150</v>
      </c>
      <c r="T650" t="s">
        <v>977</v>
      </c>
      <c r="U650" t="s">
        <v>3275</v>
      </c>
      <c r="V650">
        <v>146820000</v>
      </c>
      <c r="W650">
        <v>0</v>
      </c>
      <c r="X650">
        <v>0</v>
      </c>
      <c r="Y650">
        <v>0</v>
      </c>
      <c r="Z650">
        <v>0</v>
      </c>
      <c r="AA650">
        <v>0</v>
      </c>
      <c r="AB650">
        <v>146820000</v>
      </c>
      <c r="AC650" t="s">
        <v>1430</v>
      </c>
      <c r="AD650" t="s">
        <v>1378</v>
      </c>
      <c r="AE650" t="s">
        <v>3276</v>
      </c>
      <c r="AF650" t="s">
        <v>3277</v>
      </c>
      <c r="AG650" t="s">
        <v>5657</v>
      </c>
      <c r="AH650" t="s">
        <v>847</v>
      </c>
      <c r="AI650" t="s">
        <v>1004</v>
      </c>
      <c r="AJ650" t="s">
        <v>978</v>
      </c>
      <c r="AK650" t="s">
        <v>848</v>
      </c>
      <c r="AL650" t="s">
        <v>846</v>
      </c>
    </row>
    <row r="651" spans="1:38" x14ac:dyDescent="0.3">
      <c r="A651" t="s">
        <v>728</v>
      </c>
      <c r="B651" t="s">
        <v>1457</v>
      </c>
      <c r="C651" t="s">
        <v>729</v>
      </c>
      <c r="D651" t="s">
        <v>1458</v>
      </c>
      <c r="E651" t="s">
        <v>841</v>
      </c>
      <c r="F651" t="s">
        <v>733</v>
      </c>
      <c r="G651" t="s">
        <v>750</v>
      </c>
      <c r="H651" t="s">
        <v>1013</v>
      </c>
      <c r="I651" t="s">
        <v>13</v>
      </c>
      <c r="J651" t="s">
        <v>751</v>
      </c>
      <c r="K651" t="s">
        <v>758</v>
      </c>
      <c r="L651" t="s">
        <v>759</v>
      </c>
      <c r="M651" t="s">
        <v>911</v>
      </c>
      <c r="N651" t="s">
        <v>817</v>
      </c>
      <c r="O651" t="s">
        <v>146</v>
      </c>
      <c r="P651" t="s">
        <v>724</v>
      </c>
      <c r="Q651" t="s">
        <v>1462</v>
      </c>
      <c r="R651" t="s">
        <v>1264</v>
      </c>
      <c r="S651" t="s">
        <v>150</v>
      </c>
      <c r="T651" t="s">
        <v>977</v>
      </c>
      <c r="U651" t="s">
        <v>3278</v>
      </c>
      <c r="V651">
        <v>100000000</v>
      </c>
      <c r="W651">
        <v>0</v>
      </c>
      <c r="X651">
        <v>0</v>
      </c>
      <c r="Y651">
        <v>0</v>
      </c>
      <c r="Z651">
        <v>0</v>
      </c>
      <c r="AA651">
        <v>0</v>
      </c>
      <c r="AB651">
        <v>100000000</v>
      </c>
      <c r="AC651" t="s">
        <v>1430</v>
      </c>
      <c r="AD651" t="s">
        <v>1378</v>
      </c>
      <c r="AE651" t="s">
        <v>3279</v>
      </c>
      <c r="AF651" t="s">
        <v>3280</v>
      </c>
      <c r="AG651" t="s">
        <v>5658</v>
      </c>
      <c r="AH651" t="s">
        <v>847</v>
      </c>
      <c r="AI651" t="s">
        <v>1004</v>
      </c>
      <c r="AJ651" t="s">
        <v>978</v>
      </c>
      <c r="AK651" t="s">
        <v>848</v>
      </c>
      <c r="AL651" t="s">
        <v>846</v>
      </c>
    </row>
    <row r="652" spans="1:38" x14ac:dyDescent="0.3">
      <c r="A652" t="s">
        <v>728</v>
      </c>
      <c r="B652" t="s">
        <v>1457</v>
      </c>
      <c r="C652" t="s">
        <v>729</v>
      </c>
      <c r="D652" t="s">
        <v>1458</v>
      </c>
      <c r="E652" t="s">
        <v>841</v>
      </c>
      <c r="F652" t="s">
        <v>733</v>
      </c>
      <c r="G652" t="s">
        <v>750</v>
      </c>
      <c r="H652" t="s">
        <v>1013</v>
      </c>
      <c r="I652" t="s">
        <v>13</v>
      </c>
      <c r="J652" t="s">
        <v>751</v>
      </c>
      <c r="K652" t="s">
        <v>758</v>
      </c>
      <c r="L652" t="s">
        <v>759</v>
      </c>
      <c r="M652" t="s">
        <v>911</v>
      </c>
      <c r="N652" t="s">
        <v>817</v>
      </c>
      <c r="O652" t="s">
        <v>146</v>
      </c>
      <c r="P652" t="s">
        <v>724</v>
      </c>
      <c r="Q652" t="s">
        <v>1462</v>
      </c>
      <c r="R652" t="s">
        <v>1264</v>
      </c>
      <c r="S652" t="s">
        <v>164</v>
      </c>
      <c r="T652" t="s">
        <v>1000</v>
      </c>
      <c r="U652" t="s">
        <v>3281</v>
      </c>
      <c r="V652">
        <v>2163412000</v>
      </c>
      <c r="W652">
        <v>0</v>
      </c>
      <c r="X652">
        <v>0</v>
      </c>
      <c r="Y652">
        <v>0</v>
      </c>
      <c r="Z652">
        <v>0</v>
      </c>
      <c r="AA652">
        <v>0</v>
      </c>
      <c r="AB652">
        <v>2163412000</v>
      </c>
      <c r="AC652" t="s">
        <v>1430</v>
      </c>
      <c r="AD652" t="s">
        <v>1379</v>
      </c>
      <c r="AE652" t="s">
        <v>3282</v>
      </c>
      <c r="AF652" t="s">
        <v>3283</v>
      </c>
      <c r="AG652" t="s">
        <v>5659</v>
      </c>
      <c r="AH652" t="s">
        <v>847</v>
      </c>
      <c r="AI652" t="s">
        <v>1004</v>
      </c>
      <c r="AJ652" t="s">
        <v>913</v>
      </c>
      <c r="AK652" t="s">
        <v>848</v>
      </c>
      <c r="AL652" t="s">
        <v>846</v>
      </c>
    </row>
    <row r="653" spans="1:38" x14ac:dyDescent="0.3">
      <c r="A653" t="s">
        <v>728</v>
      </c>
      <c r="B653" t="s">
        <v>1457</v>
      </c>
      <c r="C653" t="s">
        <v>729</v>
      </c>
      <c r="D653" t="s">
        <v>1458</v>
      </c>
      <c r="E653" t="s">
        <v>841</v>
      </c>
      <c r="F653" t="s">
        <v>733</v>
      </c>
      <c r="G653" t="s">
        <v>750</v>
      </c>
      <c r="H653" t="s">
        <v>1013</v>
      </c>
      <c r="I653" t="s">
        <v>13</v>
      </c>
      <c r="J653" t="s">
        <v>751</v>
      </c>
      <c r="K653" t="s">
        <v>758</v>
      </c>
      <c r="L653" t="s">
        <v>759</v>
      </c>
      <c r="M653" t="s">
        <v>911</v>
      </c>
      <c r="N653" t="s">
        <v>817</v>
      </c>
      <c r="O653" t="s">
        <v>146</v>
      </c>
      <c r="P653" t="s">
        <v>724</v>
      </c>
      <c r="Q653" t="s">
        <v>1462</v>
      </c>
      <c r="R653" t="s">
        <v>1264</v>
      </c>
      <c r="S653" t="s">
        <v>156</v>
      </c>
      <c r="T653" t="s">
        <v>773</v>
      </c>
      <c r="U653" t="s">
        <v>3284</v>
      </c>
      <c r="V653">
        <v>3450000</v>
      </c>
      <c r="W653">
        <v>0</v>
      </c>
      <c r="X653">
        <v>0</v>
      </c>
      <c r="Y653">
        <v>0</v>
      </c>
      <c r="Z653">
        <v>0</v>
      </c>
      <c r="AA653">
        <v>0</v>
      </c>
      <c r="AB653">
        <v>3450000</v>
      </c>
      <c r="AC653" t="s">
        <v>1430</v>
      </c>
      <c r="AD653" t="s">
        <v>1380</v>
      </c>
      <c r="AE653" t="s">
        <v>3285</v>
      </c>
      <c r="AF653" t="s">
        <v>3286</v>
      </c>
      <c r="AG653" t="s">
        <v>5660</v>
      </c>
      <c r="AH653" t="s">
        <v>847</v>
      </c>
      <c r="AI653" t="s">
        <v>1004</v>
      </c>
      <c r="AJ653" t="s">
        <v>913</v>
      </c>
      <c r="AK653" t="s">
        <v>848</v>
      </c>
      <c r="AL653" t="s">
        <v>846</v>
      </c>
    </row>
    <row r="654" spans="1:38" x14ac:dyDescent="0.3">
      <c r="A654" t="s">
        <v>728</v>
      </c>
      <c r="B654" t="s">
        <v>1457</v>
      </c>
      <c r="C654" t="s">
        <v>729</v>
      </c>
      <c r="D654" t="s">
        <v>1458</v>
      </c>
      <c r="E654" t="s">
        <v>841</v>
      </c>
      <c r="F654" t="s">
        <v>733</v>
      </c>
      <c r="G654" t="s">
        <v>750</v>
      </c>
      <c r="H654" t="s">
        <v>1013</v>
      </c>
      <c r="I654" t="s">
        <v>13</v>
      </c>
      <c r="J654" t="s">
        <v>751</v>
      </c>
      <c r="K654" t="s">
        <v>758</v>
      </c>
      <c r="L654" t="s">
        <v>759</v>
      </c>
      <c r="M654" t="s">
        <v>911</v>
      </c>
      <c r="N654" t="s">
        <v>817</v>
      </c>
      <c r="O654" t="s">
        <v>146</v>
      </c>
      <c r="P654" t="s">
        <v>724</v>
      </c>
      <c r="Q654" t="s">
        <v>1462</v>
      </c>
      <c r="R654" t="s">
        <v>1264</v>
      </c>
      <c r="S654" t="s">
        <v>156</v>
      </c>
      <c r="T654" t="s">
        <v>773</v>
      </c>
      <c r="U654" t="s">
        <v>3287</v>
      </c>
      <c r="V654">
        <v>16500000</v>
      </c>
      <c r="W654">
        <v>0</v>
      </c>
      <c r="X654">
        <v>0</v>
      </c>
      <c r="Y654">
        <v>0</v>
      </c>
      <c r="Z654">
        <v>0</v>
      </c>
      <c r="AA654">
        <v>0</v>
      </c>
      <c r="AB654">
        <v>16500000</v>
      </c>
      <c r="AC654" t="s">
        <v>1430</v>
      </c>
      <c r="AD654" t="s">
        <v>1380</v>
      </c>
      <c r="AE654" t="s">
        <v>3288</v>
      </c>
      <c r="AF654" t="s">
        <v>3289</v>
      </c>
      <c r="AG654" t="s">
        <v>5661</v>
      </c>
      <c r="AH654" t="s">
        <v>847</v>
      </c>
      <c r="AI654" t="s">
        <v>1004</v>
      </c>
      <c r="AJ654" t="s">
        <v>913</v>
      </c>
      <c r="AK654" t="s">
        <v>848</v>
      </c>
      <c r="AL654" t="s">
        <v>846</v>
      </c>
    </row>
    <row r="655" spans="1:38" x14ac:dyDescent="0.3">
      <c r="A655" t="s">
        <v>728</v>
      </c>
      <c r="B655" t="s">
        <v>1457</v>
      </c>
      <c r="C655" t="s">
        <v>729</v>
      </c>
      <c r="D655" t="s">
        <v>1458</v>
      </c>
      <c r="E655" t="s">
        <v>841</v>
      </c>
      <c r="F655" t="s">
        <v>733</v>
      </c>
      <c r="G655" t="s">
        <v>750</v>
      </c>
      <c r="H655" t="s">
        <v>1013</v>
      </c>
      <c r="I655" t="s">
        <v>13</v>
      </c>
      <c r="J655" t="s">
        <v>751</v>
      </c>
      <c r="K655" t="s">
        <v>758</v>
      </c>
      <c r="L655" t="s">
        <v>759</v>
      </c>
      <c r="M655" t="s">
        <v>911</v>
      </c>
      <c r="N655" t="s">
        <v>817</v>
      </c>
      <c r="O655" t="s">
        <v>146</v>
      </c>
      <c r="P655" t="s">
        <v>724</v>
      </c>
      <c r="Q655" t="s">
        <v>1462</v>
      </c>
      <c r="R655" t="s">
        <v>1264</v>
      </c>
      <c r="S655" t="s">
        <v>156</v>
      </c>
      <c r="T655" t="s">
        <v>773</v>
      </c>
      <c r="U655" t="s">
        <v>3290</v>
      </c>
      <c r="V655">
        <v>60000000</v>
      </c>
      <c r="W655">
        <v>0</v>
      </c>
      <c r="X655">
        <v>0</v>
      </c>
      <c r="Y655">
        <v>0</v>
      </c>
      <c r="Z655">
        <v>0</v>
      </c>
      <c r="AA655">
        <v>0</v>
      </c>
      <c r="AB655">
        <v>60000000</v>
      </c>
      <c r="AC655" t="s">
        <v>1430</v>
      </c>
      <c r="AD655" t="s">
        <v>1380</v>
      </c>
      <c r="AE655" t="s">
        <v>3291</v>
      </c>
      <c r="AF655" t="s">
        <v>3292</v>
      </c>
      <c r="AG655" t="s">
        <v>5662</v>
      </c>
      <c r="AH655" t="s">
        <v>847</v>
      </c>
      <c r="AI655" t="s">
        <v>1004</v>
      </c>
      <c r="AJ655" t="s">
        <v>913</v>
      </c>
      <c r="AK655" t="s">
        <v>848</v>
      </c>
      <c r="AL655" t="s">
        <v>846</v>
      </c>
    </row>
    <row r="656" spans="1:38" x14ac:dyDescent="0.3">
      <c r="A656" t="s">
        <v>728</v>
      </c>
      <c r="B656" t="s">
        <v>1457</v>
      </c>
      <c r="C656" t="s">
        <v>729</v>
      </c>
      <c r="D656" t="s">
        <v>1458</v>
      </c>
      <c r="E656" t="s">
        <v>841</v>
      </c>
      <c r="F656" t="s">
        <v>733</v>
      </c>
      <c r="G656" t="s">
        <v>750</v>
      </c>
      <c r="H656" t="s">
        <v>1013</v>
      </c>
      <c r="I656" t="s">
        <v>13</v>
      </c>
      <c r="J656" t="s">
        <v>751</v>
      </c>
      <c r="K656" t="s">
        <v>758</v>
      </c>
      <c r="L656" t="s">
        <v>759</v>
      </c>
      <c r="M656" t="s">
        <v>911</v>
      </c>
      <c r="N656" t="s">
        <v>817</v>
      </c>
      <c r="O656" t="s">
        <v>146</v>
      </c>
      <c r="P656" t="s">
        <v>724</v>
      </c>
      <c r="Q656" t="s">
        <v>1462</v>
      </c>
      <c r="R656" t="s">
        <v>1264</v>
      </c>
      <c r="S656" t="s">
        <v>156</v>
      </c>
      <c r="T656" t="s">
        <v>773</v>
      </c>
      <c r="U656" t="s">
        <v>3293</v>
      </c>
      <c r="V656">
        <v>250000000</v>
      </c>
      <c r="W656">
        <v>0</v>
      </c>
      <c r="X656">
        <v>0</v>
      </c>
      <c r="Y656">
        <v>0</v>
      </c>
      <c r="Z656">
        <v>0</v>
      </c>
      <c r="AA656">
        <v>0</v>
      </c>
      <c r="AB656">
        <v>250000000</v>
      </c>
      <c r="AC656" t="s">
        <v>1430</v>
      </c>
      <c r="AD656" t="s">
        <v>1380</v>
      </c>
      <c r="AE656" t="s">
        <v>3294</v>
      </c>
      <c r="AF656" t="s">
        <v>3295</v>
      </c>
      <c r="AG656" t="s">
        <v>5663</v>
      </c>
      <c r="AH656" t="s">
        <v>847</v>
      </c>
      <c r="AI656" t="s">
        <v>1004</v>
      </c>
      <c r="AJ656" t="s">
        <v>913</v>
      </c>
      <c r="AK656" t="s">
        <v>848</v>
      </c>
      <c r="AL656" t="s">
        <v>846</v>
      </c>
    </row>
    <row r="657" spans="1:38" x14ac:dyDescent="0.3">
      <c r="A657" t="s">
        <v>728</v>
      </c>
      <c r="B657" t="s">
        <v>1457</v>
      </c>
      <c r="C657" t="s">
        <v>729</v>
      </c>
      <c r="D657" t="s">
        <v>1458</v>
      </c>
      <c r="E657" t="s">
        <v>841</v>
      </c>
      <c r="F657" t="s">
        <v>733</v>
      </c>
      <c r="G657" t="s">
        <v>750</v>
      </c>
      <c r="H657" t="s">
        <v>1013</v>
      </c>
      <c r="I657" t="s">
        <v>13</v>
      </c>
      <c r="J657" t="s">
        <v>751</v>
      </c>
      <c r="K657" t="s">
        <v>758</v>
      </c>
      <c r="L657" t="s">
        <v>759</v>
      </c>
      <c r="M657" t="s">
        <v>911</v>
      </c>
      <c r="N657" t="s">
        <v>817</v>
      </c>
      <c r="O657" t="s">
        <v>146</v>
      </c>
      <c r="P657" t="s">
        <v>724</v>
      </c>
      <c r="Q657" t="s">
        <v>1462</v>
      </c>
      <c r="R657" t="s">
        <v>1264</v>
      </c>
      <c r="S657" t="s">
        <v>156</v>
      </c>
      <c r="T657" t="s">
        <v>773</v>
      </c>
      <c r="U657" t="s">
        <v>3296</v>
      </c>
      <c r="V657">
        <v>100000000</v>
      </c>
      <c r="W657">
        <v>0</v>
      </c>
      <c r="X657">
        <v>0</v>
      </c>
      <c r="Y657">
        <v>0</v>
      </c>
      <c r="Z657">
        <v>0</v>
      </c>
      <c r="AA657">
        <v>0</v>
      </c>
      <c r="AB657">
        <v>100000000</v>
      </c>
      <c r="AC657" t="s">
        <v>1430</v>
      </c>
      <c r="AD657" t="s">
        <v>1380</v>
      </c>
      <c r="AE657" t="s">
        <v>3297</v>
      </c>
      <c r="AF657" t="s">
        <v>3298</v>
      </c>
      <c r="AG657" t="s">
        <v>5664</v>
      </c>
      <c r="AH657" t="s">
        <v>847</v>
      </c>
      <c r="AI657" t="s">
        <v>1004</v>
      </c>
      <c r="AJ657" t="s">
        <v>913</v>
      </c>
      <c r="AK657" t="s">
        <v>848</v>
      </c>
      <c r="AL657" t="s">
        <v>846</v>
      </c>
    </row>
    <row r="658" spans="1:38" x14ac:dyDescent="0.3">
      <c r="A658" t="s">
        <v>728</v>
      </c>
      <c r="B658" t="s">
        <v>1457</v>
      </c>
      <c r="C658" t="s">
        <v>729</v>
      </c>
      <c r="D658" t="s">
        <v>1458</v>
      </c>
      <c r="E658" t="s">
        <v>841</v>
      </c>
      <c r="F658" t="s">
        <v>733</v>
      </c>
      <c r="G658" t="s">
        <v>750</v>
      </c>
      <c r="H658" t="s">
        <v>1013</v>
      </c>
      <c r="I658" t="s">
        <v>13</v>
      </c>
      <c r="J658" t="s">
        <v>751</v>
      </c>
      <c r="K658" t="s">
        <v>758</v>
      </c>
      <c r="L658" t="s">
        <v>759</v>
      </c>
      <c r="M658" t="s">
        <v>911</v>
      </c>
      <c r="N658" t="s">
        <v>817</v>
      </c>
      <c r="O658" t="s">
        <v>146</v>
      </c>
      <c r="P658" t="s">
        <v>724</v>
      </c>
      <c r="Q658" t="s">
        <v>1462</v>
      </c>
      <c r="R658" t="s">
        <v>1264</v>
      </c>
      <c r="S658" t="s">
        <v>156</v>
      </c>
      <c r="T658" t="s">
        <v>773</v>
      </c>
      <c r="U658" t="s">
        <v>3299</v>
      </c>
      <c r="V658">
        <v>75000000</v>
      </c>
      <c r="W658">
        <v>0</v>
      </c>
      <c r="X658">
        <v>0</v>
      </c>
      <c r="Y658">
        <v>0</v>
      </c>
      <c r="Z658">
        <v>0</v>
      </c>
      <c r="AA658">
        <v>0</v>
      </c>
      <c r="AB658">
        <v>75000000</v>
      </c>
      <c r="AC658" t="s">
        <v>1430</v>
      </c>
      <c r="AD658" t="s">
        <v>1380</v>
      </c>
      <c r="AE658" t="s">
        <v>3300</v>
      </c>
      <c r="AF658" t="s">
        <v>3301</v>
      </c>
      <c r="AG658" t="s">
        <v>5665</v>
      </c>
      <c r="AH658" t="s">
        <v>847</v>
      </c>
      <c r="AI658" t="s">
        <v>1004</v>
      </c>
      <c r="AJ658" t="s">
        <v>913</v>
      </c>
      <c r="AK658" t="s">
        <v>848</v>
      </c>
      <c r="AL658" t="s">
        <v>846</v>
      </c>
    </row>
    <row r="659" spans="1:38" x14ac:dyDescent="0.3">
      <c r="A659" t="s">
        <v>728</v>
      </c>
      <c r="B659" t="s">
        <v>1457</v>
      </c>
      <c r="C659" t="s">
        <v>729</v>
      </c>
      <c r="D659" t="s">
        <v>1458</v>
      </c>
      <c r="E659" t="s">
        <v>841</v>
      </c>
      <c r="F659" t="s">
        <v>733</v>
      </c>
      <c r="G659" t="s">
        <v>750</v>
      </c>
      <c r="H659" t="s">
        <v>1013</v>
      </c>
      <c r="I659" t="s">
        <v>13</v>
      </c>
      <c r="J659" t="s">
        <v>751</v>
      </c>
      <c r="K659" t="s">
        <v>758</v>
      </c>
      <c r="L659" t="s">
        <v>759</v>
      </c>
      <c r="M659" t="s">
        <v>911</v>
      </c>
      <c r="N659" t="s">
        <v>817</v>
      </c>
      <c r="O659" t="s">
        <v>146</v>
      </c>
      <c r="P659" t="s">
        <v>724</v>
      </c>
      <c r="Q659" t="s">
        <v>1462</v>
      </c>
      <c r="R659" t="s">
        <v>1264</v>
      </c>
      <c r="S659" t="s">
        <v>156</v>
      </c>
      <c r="T659" t="s">
        <v>773</v>
      </c>
      <c r="U659" t="s">
        <v>3302</v>
      </c>
      <c r="V659">
        <v>75000000</v>
      </c>
      <c r="W659">
        <v>0</v>
      </c>
      <c r="X659">
        <v>0</v>
      </c>
      <c r="Y659">
        <v>0</v>
      </c>
      <c r="Z659">
        <v>0</v>
      </c>
      <c r="AA659">
        <v>0</v>
      </c>
      <c r="AB659">
        <v>75000000</v>
      </c>
      <c r="AC659" t="s">
        <v>1430</v>
      </c>
      <c r="AD659" t="s">
        <v>1380</v>
      </c>
      <c r="AE659" t="s">
        <v>3303</v>
      </c>
      <c r="AF659" t="s">
        <v>3304</v>
      </c>
      <c r="AG659" t="s">
        <v>5666</v>
      </c>
      <c r="AH659" t="s">
        <v>847</v>
      </c>
      <c r="AI659" t="s">
        <v>1004</v>
      </c>
      <c r="AJ659" t="s">
        <v>913</v>
      </c>
      <c r="AK659" t="s">
        <v>848</v>
      </c>
      <c r="AL659" t="s">
        <v>846</v>
      </c>
    </row>
    <row r="660" spans="1:38" x14ac:dyDescent="0.3">
      <c r="A660" t="s">
        <v>728</v>
      </c>
      <c r="B660" t="s">
        <v>1457</v>
      </c>
      <c r="C660" t="s">
        <v>729</v>
      </c>
      <c r="D660" t="s">
        <v>1458</v>
      </c>
      <c r="E660" t="s">
        <v>841</v>
      </c>
      <c r="F660" t="s">
        <v>733</v>
      </c>
      <c r="G660" t="s">
        <v>750</v>
      </c>
      <c r="H660" t="s">
        <v>1013</v>
      </c>
      <c r="I660" t="s">
        <v>13</v>
      </c>
      <c r="J660" t="s">
        <v>751</v>
      </c>
      <c r="K660" t="s">
        <v>758</v>
      </c>
      <c r="L660" t="s">
        <v>759</v>
      </c>
      <c r="M660" t="s">
        <v>911</v>
      </c>
      <c r="N660" t="s">
        <v>817</v>
      </c>
      <c r="O660" t="s">
        <v>146</v>
      </c>
      <c r="P660" t="s">
        <v>724</v>
      </c>
      <c r="Q660" t="s">
        <v>1462</v>
      </c>
      <c r="R660" t="s">
        <v>1264</v>
      </c>
      <c r="S660" t="s">
        <v>156</v>
      </c>
      <c r="T660" t="s">
        <v>773</v>
      </c>
      <c r="U660" t="s">
        <v>3305</v>
      </c>
      <c r="V660">
        <v>25000000</v>
      </c>
      <c r="W660">
        <v>0</v>
      </c>
      <c r="X660">
        <v>0</v>
      </c>
      <c r="Y660">
        <v>0</v>
      </c>
      <c r="Z660">
        <v>0</v>
      </c>
      <c r="AA660">
        <v>0</v>
      </c>
      <c r="AB660">
        <v>25000000</v>
      </c>
      <c r="AC660" t="s">
        <v>1430</v>
      </c>
      <c r="AD660" t="s">
        <v>1380</v>
      </c>
      <c r="AE660" t="s">
        <v>3306</v>
      </c>
      <c r="AF660" t="s">
        <v>3307</v>
      </c>
      <c r="AG660" t="s">
        <v>5667</v>
      </c>
      <c r="AH660" t="s">
        <v>847</v>
      </c>
      <c r="AI660" t="s">
        <v>1004</v>
      </c>
      <c r="AJ660" t="s">
        <v>913</v>
      </c>
      <c r="AK660" t="s">
        <v>848</v>
      </c>
      <c r="AL660" t="s">
        <v>846</v>
      </c>
    </row>
    <row r="661" spans="1:38" x14ac:dyDescent="0.3">
      <c r="A661" t="s">
        <v>728</v>
      </c>
      <c r="B661" t="s">
        <v>1457</v>
      </c>
      <c r="C661" t="s">
        <v>729</v>
      </c>
      <c r="D661" t="s">
        <v>1458</v>
      </c>
      <c r="E661" t="s">
        <v>841</v>
      </c>
      <c r="F661" t="s">
        <v>733</v>
      </c>
      <c r="G661" t="s">
        <v>750</v>
      </c>
      <c r="H661" t="s">
        <v>1013</v>
      </c>
      <c r="I661" t="s">
        <v>13</v>
      </c>
      <c r="J661" t="s">
        <v>751</v>
      </c>
      <c r="K661" t="s">
        <v>758</v>
      </c>
      <c r="L661" t="s">
        <v>759</v>
      </c>
      <c r="M661" t="s">
        <v>911</v>
      </c>
      <c r="N661" t="s">
        <v>817</v>
      </c>
      <c r="O661" t="s">
        <v>146</v>
      </c>
      <c r="P661" t="s">
        <v>724</v>
      </c>
      <c r="Q661" t="s">
        <v>1462</v>
      </c>
      <c r="R661" t="s">
        <v>1264</v>
      </c>
      <c r="S661" t="s">
        <v>156</v>
      </c>
      <c r="T661" t="s">
        <v>773</v>
      </c>
      <c r="U661" t="s">
        <v>3308</v>
      </c>
      <c r="V661">
        <v>300000000</v>
      </c>
      <c r="W661">
        <v>0</v>
      </c>
      <c r="X661">
        <v>0</v>
      </c>
      <c r="Y661">
        <v>0</v>
      </c>
      <c r="Z661">
        <v>0</v>
      </c>
      <c r="AA661">
        <v>0</v>
      </c>
      <c r="AB661">
        <v>300000000</v>
      </c>
      <c r="AC661" t="s">
        <v>1430</v>
      </c>
      <c r="AD661" t="s">
        <v>1380</v>
      </c>
      <c r="AE661" t="s">
        <v>3309</v>
      </c>
      <c r="AF661" t="s">
        <v>3310</v>
      </c>
      <c r="AG661" t="s">
        <v>5668</v>
      </c>
      <c r="AH661" t="s">
        <v>847</v>
      </c>
      <c r="AI661" t="s">
        <v>1004</v>
      </c>
      <c r="AJ661" t="s">
        <v>913</v>
      </c>
      <c r="AK661" t="s">
        <v>848</v>
      </c>
      <c r="AL661" t="s">
        <v>846</v>
      </c>
    </row>
    <row r="662" spans="1:38" x14ac:dyDescent="0.3">
      <c r="A662" t="s">
        <v>728</v>
      </c>
      <c r="B662" t="s">
        <v>1457</v>
      </c>
      <c r="C662" t="s">
        <v>729</v>
      </c>
      <c r="D662" t="s">
        <v>1458</v>
      </c>
      <c r="E662" t="s">
        <v>841</v>
      </c>
      <c r="F662" t="s">
        <v>733</v>
      </c>
      <c r="G662" t="s">
        <v>750</v>
      </c>
      <c r="H662" t="s">
        <v>1013</v>
      </c>
      <c r="I662" t="s">
        <v>13</v>
      </c>
      <c r="J662" t="s">
        <v>751</v>
      </c>
      <c r="K662" t="s">
        <v>758</v>
      </c>
      <c r="L662" t="s">
        <v>759</v>
      </c>
      <c r="M662" t="s">
        <v>911</v>
      </c>
      <c r="N662" t="s">
        <v>817</v>
      </c>
      <c r="O662" t="s">
        <v>146</v>
      </c>
      <c r="P662" t="s">
        <v>724</v>
      </c>
      <c r="Q662" t="s">
        <v>1462</v>
      </c>
      <c r="R662" t="s">
        <v>1264</v>
      </c>
      <c r="S662" t="s">
        <v>156</v>
      </c>
      <c r="T662" t="s">
        <v>773</v>
      </c>
      <c r="U662" t="s">
        <v>3311</v>
      </c>
      <c r="V662">
        <v>50000000</v>
      </c>
      <c r="W662">
        <v>0</v>
      </c>
      <c r="X662">
        <v>0</v>
      </c>
      <c r="Y662">
        <v>0</v>
      </c>
      <c r="Z662">
        <v>0</v>
      </c>
      <c r="AA662">
        <v>0</v>
      </c>
      <c r="AB662">
        <v>50000000</v>
      </c>
      <c r="AC662" t="s">
        <v>1430</v>
      </c>
      <c r="AD662" t="s">
        <v>1380</v>
      </c>
      <c r="AE662" t="s">
        <v>3312</v>
      </c>
      <c r="AF662" t="s">
        <v>3313</v>
      </c>
      <c r="AG662" t="s">
        <v>5669</v>
      </c>
      <c r="AH662" t="s">
        <v>847</v>
      </c>
      <c r="AI662" t="s">
        <v>1004</v>
      </c>
      <c r="AJ662" t="s">
        <v>913</v>
      </c>
      <c r="AK662" t="s">
        <v>848</v>
      </c>
      <c r="AL662" t="s">
        <v>846</v>
      </c>
    </row>
    <row r="663" spans="1:38" x14ac:dyDescent="0.3">
      <c r="A663" t="s">
        <v>728</v>
      </c>
      <c r="B663" t="s">
        <v>1457</v>
      </c>
      <c r="C663" t="s">
        <v>729</v>
      </c>
      <c r="D663" t="s">
        <v>1458</v>
      </c>
      <c r="E663" t="s">
        <v>841</v>
      </c>
      <c r="F663" t="s">
        <v>733</v>
      </c>
      <c r="G663" t="s">
        <v>750</v>
      </c>
      <c r="H663" t="s">
        <v>1013</v>
      </c>
      <c r="I663" t="s">
        <v>13</v>
      </c>
      <c r="J663" t="s">
        <v>751</v>
      </c>
      <c r="K663" t="s">
        <v>758</v>
      </c>
      <c r="L663" t="s">
        <v>759</v>
      </c>
      <c r="M663" t="s">
        <v>911</v>
      </c>
      <c r="N663" t="s">
        <v>817</v>
      </c>
      <c r="O663" t="s">
        <v>146</v>
      </c>
      <c r="P663" t="s">
        <v>724</v>
      </c>
      <c r="Q663" t="s">
        <v>1462</v>
      </c>
      <c r="R663" t="s">
        <v>1264</v>
      </c>
      <c r="S663" t="s">
        <v>156</v>
      </c>
      <c r="T663" t="s">
        <v>773</v>
      </c>
      <c r="U663" t="s">
        <v>3314</v>
      </c>
      <c r="V663">
        <v>67300000</v>
      </c>
      <c r="W663">
        <v>0</v>
      </c>
      <c r="X663">
        <v>0</v>
      </c>
      <c r="Y663">
        <v>0</v>
      </c>
      <c r="Z663">
        <v>0</v>
      </c>
      <c r="AA663">
        <v>0</v>
      </c>
      <c r="AB663">
        <v>67300000</v>
      </c>
      <c r="AC663" t="s">
        <v>1430</v>
      </c>
      <c r="AD663" t="s">
        <v>1380</v>
      </c>
      <c r="AE663" t="s">
        <v>3315</v>
      </c>
      <c r="AF663" t="s">
        <v>3316</v>
      </c>
      <c r="AG663" t="s">
        <v>5670</v>
      </c>
      <c r="AH663" t="s">
        <v>847</v>
      </c>
      <c r="AI663" t="s">
        <v>1004</v>
      </c>
      <c r="AJ663" t="s">
        <v>913</v>
      </c>
      <c r="AK663" t="s">
        <v>848</v>
      </c>
      <c r="AL663" t="s">
        <v>846</v>
      </c>
    </row>
    <row r="664" spans="1:38" x14ac:dyDescent="0.3">
      <c r="A664" t="s">
        <v>728</v>
      </c>
      <c r="B664" t="s">
        <v>1457</v>
      </c>
      <c r="C664" t="s">
        <v>729</v>
      </c>
      <c r="D664" t="s">
        <v>1458</v>
      </c>
      <c r="E664" t="s">
        <v>841</v>
      </c>
      <c r="F664" t="s">
        <v>733</v>
      </c>
      <c r="G664" t="s">
        <v>750</v>
      </c>
      <c r="H664" t="s">
        <v>1013</v>
      </c>
      <c r="I664" t="s">
        <v>13</v>
      </c>
      <c r="J664" t="s">
        <v>751</v>
      </c>
      <c r="K664" t="s">
        <v>758</v>
      </c>
      <c r="L664" t="s">
        <v>759</v>
      </c>
      <c r="M664" t="s">
        <v>911</v>
      </c>
      <c r="N664" t="s">
        <v>817</v>
      </c>
      <c r="O664" t="s">
        <v>146</v>
      </c>
      <c r="P664" t="s">
        <v>724</v>
      </c>
      <c r="Q664" t="s">
        <v>1462</v>
      </c>
      <c r="R664" t="s">
        <v>1264</v>
      </c>
      <c r="S664" t="s">
        <v>156</v>
      </c>
      <c r="T664" t="s">
        <v>773</v>
      </c>
      <c r="U664" t="s">
        <v>3317</v>
      </c>
      <c r="V664">
        <v>200000000</v>
      </c>
      <c r="W664">
        <v>0</v>
      </c>
      <c r="X664">
        <v>0</v>
      </c>
      <c r="Y664">
        <v>0</v>
      </c>
      <c r="Z664">
        <v>0</v>
      </c>
      <c r="AA664">
        <v>0</v>
      </c>
      <c r="AB664">
        <v>200000000</v>
      </c>
      <c r="AC664" t="s">
        <v>1430</v>
      </c>
      <c r="AD664" t="s">
        <v>1380</v>
      </c>
      <c r="AE664" t="s">
        <v>3318</v>
      </c>
      <c r="AF664" t="s">
        <v>3319</v>
      </c>
      <c r="AG664" t="s">
        <v>5671</v>
      </c>
      <c r="AH664" t="s">
        <v>847</v>
      </c>
      <c r="AI664" t="s">
        <v>1004</v>
      </c>
      <c r="AJ664" t="s">
        <v>913</v>
      </c>
      <c r="AK664" t="s">
        <v>848</v>
      </c>
      <c r="AL664" t="s">
        <v>846</v>
      </c>
    </row>
    <row r="665" spans="1:38" x14ac:dyDescent="0.3">
      <c r="A665" t="s">
        <v>728</v>
      </c>
      <c r="B665" t="s">
        <v>1457</v>
      </c>
      <c r="C665" t="s">
        <v>729</v>
      </c>
      <c r="D665" t="s">
        <v>1458</v>
      </c>
      <c r="E665" t="s">
        <v>841</v>
      </c>
      <c r="F665" t="s">
        <v>733</v>
      </c>
      <c r="G665" t="s">
        <v>750</v>
      </c>
      <c r="H665" t="s">
        <v>1013</v>
      </c>
      <c r="I665" t="s">
        <v>13</v>
      </c>
      <c r="J665" t="s">
        <v>751</v>
      </c>
      <c r="K665" t="s">
        <v>758</v>
      </c>
      <c r="L665" t="s">
        <v>759</v>
      </c>
      <c r="M665" t="s">
        <v>911</v>
      </c>
      <c r="N665" t="s">
        <v>817</v>
      </c>
      <c r="O665" t="s">
        <v>146</v>
      </c>
      <c r="P665" t="s">
        <v>724</v>
      </c>
      <c r="Q665" t="s">
        <v>1462</v>
      </c>
      <c r="R665" t="s">
        <v>1264</v>
      </c>
      <c r="S665" t="s">
        <v>156</v>
      </c>
      <c r="T665" t="s">
        <v>773</v>
      </c>
      <c r="U665" t="s">
        <v>3320</v>
      </c>
      <c r="V665">
        <v>72406000</v>
      </c>
      <c r="W665">
        <v>0</v>
      </c>
      <c r="X665">
        <v>0</v>
      </c>
      <c r="Y665">
        <v>0</v>
      </c>
      <c r="Z665">
        <v>0</v>
      </c>
      <c r="AA665">
        <v>0</v>
      </c>
      <c r="AB665">
        <v>72406000</v>
      </c>
      <c r="AC665" t="s">
        <v>1430</v>
      </c>
      <c r="AD665" t="s">
        <v>1380</v>
      </c>
      <c r="AE665" t="s">
        <v>3321</v>
      </c>
      <c r="AF665" t="s">
        <v>3322</v>
      </c>
      <c r="AG665" t="s">
        <v>5672</v>
      </c>
      <c r="AH665" t="s">
        <v>847</v>
      </c>
      <c r="AI665" t="s">
        <v>1004</v>
      </c>
      <c r="AJ665" t="s">
        <v>913</v>
      </c>
      <c r="AK665" t="s">
        <v>848</v>
      </c>
      <c r="AL665" t="s">
        <v>846</v>
      </c>
    </row>
    <row r="666" spans="1:38" x14ac:dyDescent="0.3">
      <c r="A666" t="s">
        <v>728</v>
      </c>
      <c r="B666" t="s">
        <v>1457</v>
      </c>
      <c r="C666" t="s">
        <v>729</v>
      </c>
      <c r="D666" t="s">
        <v>1458</v>
      </c>
      <c r="E666" t="s">
        <v>841</v>
      </c>
      <c r="F666" t="s">
        <v>733</v>
      </c>
      <c r="G666" t="s">
        <v>750</v>
      </c>
      <c r="H666" t="s">
        <v>1013</v>
      </c>
      <c r="I666" t="s">
        <v>13</v>
      </c>
      <c r="J666" t="s">
        <v>751</v>
      </c>
      <c r="K666" t="s">
        <v>758</v>
      </c>
      <c r="L666" t="s">
        <v>759</v>
      </c>
      <c r="M666" t="s">
        <v>911</v>
      </c>
      <c r="N666" t="s">
        <v>817</v>
      </c>
      <c r="O666" t="s">
        <v>146</v>
      </c>
      <c r="P666" t="s">
        <v>724</v>
      </c>
      <c r="Q666" t="s">
        <v>1462</v>
      </c>
      <c r="R666" t="s">
        <v>1264</v>
      </c>
      <c r="S666" t="s">
        <v>156</v>
      </c>
      <c r="T666" t="s">
        <v>773</v>
      </c>
      <c r="U666" t="s">
        <v>3323</v>
      </c>
      <c r="V666">
        <v>15000000</v>
      </c>
      <c r="W666">
        <v>0</v>
      </c>
      <c r="X666">
        <v>0</v>
      </c>
      <c r="Y666">
        <v>0</v>
      </c>
      <c r="Z666">
        <v>0</v>
      </c>
      <c r="AA666">
        <v>0</v>
      </c>
      <c r="AB666">
        <v>15000000</v>
      </c>
      <c r="AC666" t="s">
        <v>1430</v>
      </c>
      <c r="AD666" t="s">
        <v>1380</v>
      </c>
      <c r="AE666" t="s">
        <v>3324</v>
      </c>
      <c r="AF666" t="s">
        <v>3325</v>
      </c>
      <c r="AG666" t="s">
        <v>5673</v>
      </c>
      <c r="AH666" t="s">
        <v>847</v>
      </c>
      <c r="AI666" t="s">
        <v>1004</v>
      </c>
      <c r="AJ666" t="s">
        <v>913</v>
      </c>
      <c r="AK666" t="s">
        <v>848</v>
      </c>
      <c r="AL666" t="s">
        <v>846</v>
      </c>
    </row>
    <row r="667" spans="1:38" x14ac:dyDescent="0.3">
      <c r="A667" t="s">
        <v>728</v>
      </c>
      <c r="B667" t="s">
        <v>1457</v>
      </c>
      <c r="C667" t="s">
        <v>729</v>
      </c>
      <c r="D667" t="s">
        <v>1458</v>
      </c>
      <c r="E667" t="s">
        <v>841</v>
      </c>
      <c r="F667" t="s">
        <v>733</v>
      </c>
      <c r="G667" t="s">
        <v>750</v>
      </c>
      <c r="H667" t="s">
        <v>1013</v>
      </c>
      <c r="I667" t="s">
        <v>13</v>
      </c>
      <c r="J667" t="s">
        <v>751</v>
      </c>
      <c r="K667" t="s">
        <v>758</v>
      </c>
      <c r="L667" t="s">
        <v>759</v>
      </c>
      <c r="M667" t="s">
        <v>911</v>
      </c>
      <c r="N667" t="s">
        <v>817</v>
      </c>
      <c r="O667" t="s">
        <v>146</v>
      </c>
      <c r="P667" t="s">
        <v>724</v>
      </c>
      <c r="Q667" t="s">
        <v>1462</v>
      </c>
      <c r="R667" t="s">
        <v>1264</v>
      </c>
      <c r="S667" t="s">
        <v>156</v>
      </c>
      <c r="T667" t="s">
        <v>773</v>
      </c>
      <c r="U667" t="s">
        <v>3326</v>
      </c>
      <c r="V667">
        <v>250000000</v>
      </c>
      <c r="W667">
        <v>0</v>
      </c>
      <c r="X667">
        <v>0</v>
      </c>
      <c r="Y667">
        <v>0</v>
      </c>
      <c r="Z667">
        <v>0</v>
      </c>
      <c r="AA667">
        <v>0</v>
      </c>
      <c r="AB667">
        <v>250000000</v>
      </c>
      <c r="AC667" t="s">
        <v>1430</v>
      </c>
      <c r="AD667" t="s">
        <v>1380</v>
      </c>
      <c r="AE667" t="s">
        <v>3327</v>
      </c>
      <c r="AF667" t="s">
        <v>3328</v>
      </c>
      <c r="AG667" t="s">
        <v>5674</v>
      </c>
      <c r="AH667" t="s">
        <v>847</v>
      </c>
      <c r="AI667" t="s">
        <v>1004</v>
      </c>
      <c r="AJ667" t="s">
        <v>913</v>
      </c>
      <c r="AK667" t="s">
        <v>848</v>
      </c>
      <c r="AL667" t="s">
        <v>846</v>
      </c>
    </row>
    <row r="668" spans="1:38" x14ac:dyDescent="0.3">
      <c r="A668" t="s">
        <v>728</v>
      </c>
      <c r="B668" t="s">
        <v>1457</v>
      </c>
      <c r="C668" t="s">
        <v>729</v>
      </c>
      <c r="D668" t="s">
        <v>1458</v>
      </c>
      <c r="E668" t="s">
        <v>841</v>
      </c>
      <c r="F668" t="s">
        <v>733</v>
      </c>
      <c r="G668" t="s">
        <v>750</v>
      </c>
      <c r="H668" t="s">
        <v>1013</v>
      </c>
      <c r="I668" t="s">
        <v>13</v>
      </c>
      <c r="J668" t="s">
        <v>751</v>
      </c>
      <c r="K668" t="s">
        <v>758</v>
      </c>
      <c r="L668" t="s">
        <v>759</v>
      </c>
      <c r="M668" t="s">
        <v>911</v>
      </c>
      <c r="N668" t="s">
        <v>817</v>
      </c>
      <c r="O668" t="s">
        <v>146</v>
      </c>
      <c r="P668" t="s">
        <v>724</v>
      </c>
      <c r="Q668" t="s">
        <v>1462</v>
      </c>
      <c r="R668" t="s">
        <v>1264</v>
      </c>
      <c r="S668" t="s">
        <v>156</v>
      </c>
      <c r="T668" t="s">
        <v>773</v>
      </c>
      <c r="U668" t="s">
        <v>3329</v>
      </c>
      <c r="V668">
        <v>350000000</v>
      </c>
      <c r="W668">
        <v>0</v>
      </c>
      <c r="X668">
        <v>0</v>
      </c>
      <c r="Y668">
        <v>0</v>
      </c>
      <c r="Z668">
        <v>0</v>
      </c>
      <c r="AA668">
        <v>0</v>
      </c>
      <c r="AB668">
        <v>350000000</v>
      </c>
      <c r="AC668" t="s">
        <v>1430</v>
      </c>
      <c r="AD668" t="s">
        <v>1380</v>
      </c>
      <c r="AE668" t="s">
        <v>3330</v>
      </c>
      <c r="AF668" t="s">
        <v>3331</v>
      </c>
      <c r="AG668" t="s">
        <v>5675</v>
      </c>
      <c r="AH668" t="s">
        <v>847</v>
      </c>
      <c r="AI668" t="s">
        <v>1004</v>
      </c>
      <c r="AJ668" t="s">
        <v>913</v>
      </c>
      <c r="AK668" t="s">
        <v>848</v>
      </c>
      <c r="AL668" t="s">
        <v>846</v>
      </c>
    </row>
    <row r="669" spans="1:38" x14ac:dyDescent="0.3">
      <c r="A669" t="s">
        <v>728</v>
      </c>
      <c r="B669" t="s">
        <v>1457</v>
      </c>
      <c r="C669" t="s">
        <v>729</v>
      </c>
      <c r="D669" t="s">
        <v>1458</v>
      </c>
      <c r="E669" t="s">
        <v>841</v>
      </c>
      <c r="F669" t="s">
        <v>733</v>
      </c>
      <c r="G669" t="s">
        <v>750</v>
      </c>
      <c r="H669" t="s">
        <v>1013</v>
      </c>
      <c r="I669" t="s">
        <v>13</v>
      </c>
      <c r="J669" t="s">
        <v>751</v>
      </c>
      <c r="K669" t="s">
        <v>758</v>
      </c>
      <c r="L669" t="s">
        <v>759</v>
      </c>
      <c r="M669" t="s">
        <v>911</v>
      </c>
      <c r="N669" t="s">
        <v>817</v>
      </c>
      <c r="O669" t="s">
        <v>146</v>
      </c>
      <c r="P669" t="s">
        <v>724</v>
      </c>
      <c r="Q669" t="s">
        <v>1462</v>
      </c>
      <c r="R669" t="s">
        <v>1264</v>
      </c>
      <c r="S669" t="s">
        <v>156</v>
      </c>
      <c r="T669" t="s">
        <v>773</v>
      </c>
      <c r="U669" t="s">
        <v>3332</v>
      </c>
      <c r="V669">
        <v>75640000</v>
      </c>
      <c r="W669">
        <v>0</v>
      </c>
      <c r="X669">
        <v>0</v>
      </c>
      <c r="Y669">
        <v>0</v>
      </c>
      <c r="Z669">
        <v>0</v>
      </c>
      <c r="AA669">
        <v>0</v>
      </c>
      <c r="AB669">
        <v>75640000</v>
      </c>
      <c r="AC669" t="s">
        <v>1430</v>
      </c>
      <c r="AD669" t="s">
        <v>1380</v>
      </c>
      <c r="AE669" t="s">
        <v>3333</v>
      </c>
      <c r="AF669" t="s">
        <v>3334</v>
      </c>
      <c r="AG669" t="s">
        <v>5676</v>
      </c>
      <c r="AH669" t="s">
        <v>847</v>
      </c>
      <c r="AI669" t="s">
        <v>1004</v>
      </c>
      <c r="AJ669" t="s">
        <v>913</v>
      </c>
      <c r="AK669" t="s">
        <v>848</v>
      </c>
      <c r="AL669" t="s">
        <v>846</v>
      </c>
    </row>
    <row r="670" spans="1:38" x14ac:dyDescent="0.3">
      <c r="A670" t="s">
        <v>728</v>
      </c>
      <c r="B670" t="s">
        <v>1457</v>
      </c>
      <c r="C670" t="s">
        <v>729</v>
      </c>
      <c r="D670" t="s">
        <v>1458</v>
      </c>
      <c r="E670" t="s">
        <v>841</v>
      </c>
      <c r="F670" t="s">
        <v>733</v>
      </c>
      <c r="G670" t="s">
        <v>750</v>
      </c>
      <c r="H670" t="s">
        <v>1013</v>
      </c>
      <c r="I670" t="s">
        <v>13</v>
      </c>
      <c r="J670" t="s">
        <v>751</v>
      </c>
      <c r="K670" t="s">
        <v>758</v>
      </c>
      <c r="L670" t="s">
        <v>759</v>
      </c>
      <c r="M670" t="s">
        <v>911</v>
      </c>
      <c r="N670" t="s">
        <v>817</v>
      </c>
      <c r="O670" t="s">
        <v>146</v>
      </c>
      <c r="P670" t="s">
        <v>724</v>
      </c>
      <c r="Q670" t="s">
        <v>1462</v>
      </c>
      <c r="R670" t="s">
        <v>1264</v>
      </c>
      <c r="S670" t="s">
        <v>156</v>
      </c>
      <c r="T670" t="s">
        <v>773</v>
      </c>
      <c r="U670" t="s">
        <v>3335</v>
      </c>
      <c r="V670">
        <v>400000000</v>
      </c>
      <c r="W670">
        <v>0</v>
      </c>
      <c r="X670">
        <v>0</v>
      </c>
      <c r="Y670">
        <v>0</v>
      </c>
      <c r="Z670">
        <v>0</v>
      </c>
      <c r="AA670">
        <v>0</v>
      </c>
      <c r="AB670">
        <v>400000000</v>
      </c>
      <c r="AC670" t="s">
        <v>1430</v>
      </c>
      <c r="AD670" t="s">
        <v>1380</v>
      </c>
      <c r="AE670" t="s">
        <v>3336</v>
      </c>
      <c r="AF670" t="s">
        <v>3337</v>
      </c>
      <c r="AG670" t="s">
        <v>5677</v>
      </c>
      <c r="AH670" t="s">
        <v>847</v>
      </c>
      <c r="AI670" t="s">
        <v>1004</v>
      </c>
      <c r="AJ670" t="s">
        <v>913</v>
      </c>
      <c r="AK670" t="s">
        <v>848</v>
      </c>
      <c r="AL670" t="s">
        <v>846</v>
      </c>
    </row>
    <row r="671" spans="1:38" x14ac:dyDescent="0.3">
      <c r="A671" t="s">
        <v>728</v>
      </c>
      <c r="B671" t="s">
        <v>1457</v>
      </c>
      <c r="C671" t="s">
        <v>729</v>
      </c>
      <c r="D671" t="s">
        <v>1458</v>
      </c>
      <c r="E671" t="s">
        <v>841</v>
      </c>
      <c r="F671" t="s">
        <v>733</v>
      </c>
      <c r="G671" t="s">
        <v>750</v>
      </c>
      <c r="H671" t="s">
        <v>1013</v>
      </c>
      <c r="I671" t="s">
        <v>13</v>
      </c>
      <c r="J671" t="s">
        <v>751</v>
      </c>
      <c r="K671" t="s">
        <v>758</v>
      </c>
      <c r="L671" t="s">
        <v>759</v>
      </c>
      <c r="M671" t="s">
        <v>911</v>
      </c>
      <c r="N671" t="s">
        <v>817</v>
      </c>
      <c r="O671" t="s">
        <v>146</v>
      </c>
      <c r="P671" t="s">
        <v>724</v>
      </c>
      <c r="Q671" t="s">
        <v>1462</v>
      </c>
      <c r="R671" t="s">
        <v>1264</v>
      </c>
      <c r="S671" t="s">
        <v>156</v>
      </c>
      <c r="T671" t="s">
        <v>773</v>
      </c>
      <c r="U671" t="s">
        <v>3338</v>
      </c>
      <c r="V671">
        <v>200000000</v>
      </c>
      <c r="W671">
        <v>0</v>
      </c>
      <c r="X671">
        <v>0</v>
      </c>
      <c r="Y671">
        <v>0</v>
      </c>
      <c r="Z671">
        <v>0</v>
      </c>
      <c r="AA671">
        <v>0</v>
      </c>
      <c r="AB671">
        <v>200000000</v>
      </c>
      <c r="AC671" t="s">
        <v>1430</v>
      </c>
      <c r="AD671" t="s">
        <v>1380</v>
      </c>
      <c r="AE671" t="s">
        <v>3339</v>
      </c>
      <c r="AF671" t="s">
        <v>3340</v>
      </c>
      <c r="AG671" t="s">
        <v>5678</v>
      </c>
      <c r="AH671" t="s">
        <v>847</v>
      </c>
      <c r="AI671" t="s">
        <v>1004</v>
      </c>
      <c r="AJ671" t="s">
        <v>913</v>
      </c>
      <c r="AK671" t="s">
        <v>848</v>
      </c>
      <c r="AL671" t="s">
        <v>846</v>
      </c>
    </row>
    <row r="672" spans="1:38" x14ac:dyDescent="0.3">
      <c r="A672" t="s">
        <v>728</v>
      </c>
      <c r="B672" t="s">
        <v>1457</v>
      </c>
      <c r="C672" t="s">
        <v>729</v>
      </c>
      <c r="D672" t="s">
        <v>1458</v>
      </c>
      <c r="E672" t="s">
        <v>841</v>
      </c>
      <c r="F672" t="s">
        <v>733</v>
      </c>
      <c r="G672" t="s">
        <v>750</v>
      </c>
      <c r="H672" t="s">
        <v>1013</v>
      </c>
      <c r="I672" t="s">
        <v>13</v>
      </c>
      <c r="J672" t="s">
        <v>751</v>
      </c>
      <c r="K672" t="s">
        <v>758</v>
      </c>
      <c r="L672" t="s">
        <v>759</v>
      </c>
      <c r="M672" t="s">
        <v>911</v>
      </c>
      <c r="N672" t="s">
        <v>817</v>
      </c>
      <c r="O672" t="s">
        <v>146</v>
      </c>
      <c r="P672" t="s">
        <v>724</v>
      </c>
      <c r="Q672" t="s">
        <v>1462</v>
      </c>
      <c r="R672" t="s">
        <v>1264</v>
      </c>
      <c r="S672" t="s">
        <v>157</v>
      </c>
      <c r="T672" t="s">
        <v>774</v>
      </c>
      <c r="U672" t="s">
        <v>3341</v>
      </c>
      <c r="V672">
        <v>50000000</v>
      </c>
      <c r="W672">
        <v>0</v>
      </c>
      <c r="X672">
        <v>0</v>
      </c>
      <c r="Y672">
        <v>0</v>
      </c>
      <c r="Z672">
        <v>0</v>
      </c>
      <c r="AA672">
        <v>0</v>
      </c>
      <c r="AB672">
        <v>50000000</v>
      </c>
      <c r="AC672" t="s">
        <v>1430</v>
      </c>
      <c r="AD672" t="s">
        <v>1381</v>
      </c>
      <c r="AE672" t="s">
        <v>3342</v>
      </c>
      <c r="AF672" t="s">
        <v>3343</v>
      </c>
      <c r="AG672" t="s">
        <v>5679</v>
      </c>
      <c r="AH672" t="s">
        <v>847</v>
      </c>
      <c r="AI672" t="s">
        <v>1004</v>
      </c>
      <c r="AJ672" t="s">
        <v>913</v>
      </c>
      <c r="AK672" t="s">
        <v>848</v>
      </c>
      <c r="AL672" t="s">
        <v>846</v>
      </c>
    </row>
    <row r="673" spans="1:38" x14ac:dyDescent="0.3">
      <c r="A673" t="s">
        <v>728</v>
      </c>
      <c r="B673" t="s">
        <v>1457</v>
      </c>
      <c r="C673" t="s">
        <v>729</v>
      </c>
      <c r="D673" t="s">
        <v>1458</v>
      </c>
      <c r="E673" t="s">
        <v>841</v>
      </c>
      <c r="F673" t="s">
        <v>733</v>
      </c>
      <c r="G673" t="s">
        <v>750</v>
      </c>
      <c r="H673" t="s">
        <v>1013</v>
      </c>
      <c r="I673" t="s">
        <v>13</v>
      </c>
      <c r="J673" t="s">
        <v>751</v>
      </c>
      <c r="K673" t="s">
        <v>758</v>
      </c>
      <c r="L673" t="s">
        <v>759</v>
      </c>
      <c r="M673" t="s">
        <v>911</v>
      </c>
      <c r="N673" t="s">
        <v>817</v>
      </c>
      <c r="O673" t="s">
        <v>146</v>
      </c>
      <c r="P673" t="s">
        <v>724</v>
      </c>
      <c r="Q673" t="s">
        <v>1462</v>
      </c>
      <c r="R673" t="s">
        <v>1264</v>
      </c>
      <c r="S673" t="s">
        <v>157</v>
      </c>
      <c r="T673" t="s">
        <v>774</v>
      </c>
      <c r="U673" t="s">
        <v>3344</v>
      </c>
      <c r="V673">
        <v>150000000</v>
      </c>
      <c r="W673">
        <v>0</v>
      </c>
      <c r="X673">
        <v>0</v>
      </c>
      <c r="Y673">
        <v>0</v>
      </c>
      <c r="Z673">
        <v>0</v>
      </c>
      <c r="AA673">
        <v>0</v>
      </c>
      <c r="AB673">
        <v>150000000</v>
      </c>
      <c r="AC673" t="s">
        <v>1430</v>
      </c>
      <c r="AD673" t="s">
        <v>1381</v>
      </c>
      <c r="AE673" t="s">
        <v>3345</v>
      </c>
      <c r="AF673" t="s">
        <v>3346</v>
      </c>
      <c r="AG673" t="s">
        <v>5680</v>
      </c>
      <c r="AH673" t="s">
        <v>847</v>
      </c>
      <c r="AI673" t="s">
        <v>1004</v>
      </c>
      <c r="AJ673" t="s">
        <v>913</v>
      </c>
      <c r="AK673" t="s">
        <v>848</v>
      </c>
      <c r="AL673" t="s">
        <v>846</v>
      </c>
    </row>
    <row r="674" spans="1:38" x14ac:dyDescent="0.3">
      <c r="A674" t="s">
        <v>728</v>
      </c>
      <c r="B674" t="s">
        <v>1457</v>
      </c>
      <c r="C674" t="s">
        <v>729</v>
      </c>
      <c r="D674" t="s">
        <v>1458</v>
      </c>
      <c r="E674" t="s">
        <v>841</v>
      </c>
      <c r="F674" t="s">
        <v>733</v>
      </c>
      <c r="G674" t="s">
        <v>750</v>
      </c>
      <c r="H674" t="s">
        <v>1013</v>
      </c>
      <c r="I674" t="s">
        <v>13</v>
      </c>
      <c r="J674" t="s">
        <v>751</v>
      </c>
      <c r="K674" t="s">
        <v>758</v>
      </c>
      <c r="L674" t="s">
        <v>759</v>
      </c>
      <c r="M674" t="s">
        <v>911</v>
      </c>
      <c r="N674" t="s">
        <v>817</v>
      </c>
      <c r="O674" t="s">
        <v>146</v>
      </c>
      <c r="P674" t="s">
        <v>724</v>
      </c>
      <c r="Q674" t="s">
        <v>1462</v>
      </c>
      <c r="R674" t="s">
        <v>1264</v>
      </c>
      <c r="S674" t="s">
        <v>157</v>
      </c>
      <c r="T674" t="s">
        <v>774</v>
      </c>
      <c r="U674" t="s">
        <v>3347</v>
      </c>
      <c r="V674">
        <v>108000000</v>
      </c>
      <c r="W674">
        <v>0</v>
      </c>
      <c r="X674">
        <v>0</v>
      </c>
      <c r="Y674">
        <v>0</v>
      </c>
      <c r="Z674">
        <v>0</v>
      </c>
      <c r="AA674">
        <v>0</v>
      </c>
      <c r="AB674">
        <v>108000000</v>
      </c>
      <c r="AC674" t="s">
        <v>1430</v>
      </c>
      <c r="AD674" t="s">
        <v>1381</v>
      </c>
      <c r="AE674" t="s">
        <v>3348</v>
      </c>
      <c r="AF674" t="s">
        <v>3349</v>
      </c>
      <c r="AG674" t="s">
        <v>5681</v>
      </c>
      <c r="AH674" t="s">
        <v>847</v>
      </c>
      <c r="AI674" t="s">
        <v>1004</v>
      </c>
      <c r="AJ674" t="s">
        <v>913</v>
      </c>
      <c r="AK674" t="s">
        <v>848</v>
      </c>
      <c r="AL674" t="s">
        <v>846</v>
      </c>
    </row>
    <row r="675" spans="1:38" x14ac:dyDescent="0.3">
      <c r="A675" t="s">
        <v>728</v>
      </c>
      <c r="B675" t="s">
        <v>1457</v>
      </c>
      <c r="C675" t="s">
        <v>729</v>
      </c>
      <c r="D675" t="s">
        <v>1458</v>
      </c>
      <c r="E675" t="s">
        <v>841</v>
      </c>
      <c r="F675" t="s">
        <v>733</v>
      </c>
      <c r="G675" t="s">
        <v>750</v>
      </c>
      <c r="H675" t="s">
        <v>1013</v>
      </c>
      <c r="I675" t="s">
        <v>13</v>
      </c>
      <c r="J675" t="s">
        <v>751</v>
      </c>
      <c r="K675" t="s">
        <v>758</v>
      </c>
      <c r="L675" t="s">
        <v>759</v>
      </c>
      <c r="M675" t="s">
        <v>911</v>
      </c>
      <c r="N675" t="s">
        <v>817</v>
      </c>
      <c r="O675" t="s">
        <v>146</v>
      </c>
      <c r="P675" t="s">
        <v>724</v>
      </c>
      <c r="Q675" t="s">
        <v>1462</v>
      </c>
      <c r="R675" t="s">
        <v>1264</v>
      </c>
      <c r="S675" t="s">
        <v>157</v>
      </c>
      <c r="T675" t="s">
        <v>774</v>
      </c>
      <c r="U675" t="s">
        <v>3350</v>
      </c>
      <c r="V675">
        <v>240000000</v>
      </c>
      <c r="W675">
        <v>0</v>
      </c>
      <c r="X675">
        <v>0</v>
      </c>
      <c r="Y675">
        <v>0</v>
      </c>
      <c r="Z675">
        <v>0</v>
      </c>
      <c r="AA675">
        <v>0</v>
      </c>
      <c r="AB675">
        <v>240000000</v>
      </c>
      <c r="AC675" t="s">
        <v>1430</v>
      </c>
      <c r="AD675" t="s">
        <v>1381</v>
      </c>
      <c r="AE675" t="s">
        <v>3351</v>
      </c>
      <c r="AF675" t="s">
        <v>3352</v>
      </c>
      <c r="AG675" t="s">
        <v>5682</v>
      </c>
      <c r="AH675" t="s">
        <v>847</v>
      </c>
      <c r="AI675" t="s">
        <v>1004</v>
      </c>
      <c r="AJ675" t="s">
        <v>913</v>
      </c>
      <c r="AK675" t="s">
        <v>848</v>
      </c>
      <c r="AL675" t="s">
        <v>846</v>
      </c>
    </row>
    <row r="676" spans="1:38" x14ac:dyDescent="0.3">
      <c r="A676" t="s">
        <v>728</v>
      </c>
      <c r="B676" t="s">
        <v>1457</v>
      </c>
      <c r="C676" t="s">
        <v>729</v>
      </c>
      <c r="D676" t="s">
        <v>1458</v>
      </c>
      <c r="E676" t="s">
        <v>841</v>
      </c>
      <c r="F676" t="s">
        <v>733</v>
      </c>
      <c r="G676" t="s">
        <v>750</v>
      </c>
      <c r="H676" t="s">
        <v>1013</v>
      </c>
      <c r="I676" t="s">
        <v>13</v>
      </c>
      <c r="J676" t="s">
        <v>751</v>
      </c>
      <c r="K676" t="s">
        <v>758</v>
      </c>
      <c r="L676" t="s">
        <v>759</v>
      </c>
      <c r="M676" t="s">
        <v>911</v>
      </c>
      <c r="N676" t="s">
        <v>817</v>
      </c>
      <c r="O676" t="s">
        <v>146</v>
      </c>
      <c r="P676" t="s">
        <v>724</v>
      </c>
      <c r="Q676" t="s">
        <v>376</v>
      </c>
      <c r="R676" t="s">
        <v>975</v>
      </c>
      <c r="S676" t="s">
        <v>148</v>
      </c>
      <c r="T676" t="s">
        <v>769</v>
      </c>
      <c r="U676" t="s">
        <v>3353</v>
      </c>
      <c r="V676">
        <v>76000000</v>
      </c>
      <c r="W676">
        <v>0</v>
      </c>
      <c r="X676">
        <v>0</v>
      </c>
      <c r="Y676">
        <v>0</v>
      </c>
      <c r="Z676">
        <v>0</v>
      </c>
      <c r="AA676">
        <v>0</v>
      </c>
      <c r="AB676">
        <v>76000000</v>
      </c>
      <c r="AC676" t="s">
        <v>406</v>
      </c>
      <c r="AD676" t="s">
        <v>407</v>
      </c>
      <c r="AE676" t="s">
        <v>3354</v>
      </c>
      <c r="AF676" t="s">
        <v>3355</v>
      </c>
      <c r="AG676" t="s">
        <v>5683</v>
      </c>
      <c r="AH676" t="s">
        <v>847</v>
      </c>
      <c r="AI676" t="s">
        <v>1004</v>
      </c>
      <c r="AJ676" t="s">
        <v>944</v>
      </c>
      <c r="AK676" t="s">
        <v>848</v>
      </c>
      <c r="AL676" t="s">
        <v>917</v>
      </c>
    </row>
    <row r="677" spans="1:38" x14ac:dyDescent="0.3">
      <c r="A677" t="s">
        <v>728</v>
      </c>
      <c r="B677" t="s">
        <v>1457</v>
      </c>
      <c r="C677" t="s">
        <v>729</v>
      </c>
      <c r="D677" t="s">
        <v>1458</v>
      </c>
      <c r="E677" t="s">
        <v>841</v>
      </c>
      <c r="F677" t="s">
        <v>733</v>
      </c>
      <c r="G677" t="s">
        <v>750</v>
      </c>
      <c r="H677" t="s">
        <v>1013</v>
      </c>
      <c r="I677" t="s">
        <v>13</v>
      </c>
      <c r="J677" t="s">
        <v>751</v>
      </c>
      <c r="K677" t="s">
        <v>758</v>
      </c>
      <c r="L677" t="s">
        <v>759</v>
      </c>
      <c r="M677" t="s">
        <v>911</v>
      </c>
      <c r="N677" t="s">
        <v>817</v>
      </c>
      <c r="O677" t="s">
        <v>146</v>
      </c>
      <c r="P677" t="s">
        <v>724</v>
      </c>
      <c r="Q677" t="s">
        <v>376</v>
      </c>
      <c r="R677" t="s">
        <v>975</v>
      </c>
      <c r="S677" t="s">
        <v>148</v>
      </c>
      <c r="T677" t="s">
        <v>769</v>
      </c>
      <c r="U677" t="s">
        <v>3356</v>
      </c>
      <c r="V677">
        <v>994500000</v>
      </c>
      <c r="W677">
        <v>0</v>
      </c>
      <c r="X677">
        <v>0</v>
      </c>
      <c r="Y677">
        <v>76500000</v>
      </c>
      <c r="Z677">
        <v>76500000</v>
      </c>
      <c r="AA677">
        <v>7.6923076923076927E-2</v>
      </c>
      <c r="AB677">
        <v>918000000</v>
      </c>
      <c r="AC677" t="s">
        <v>406</v>
      </c>
      <c r="AD677" t="s">
        <v>407</v>
      </c>
      <c r="AE677" t="s">
        <v>3357</v>
      </c>
      <c r="AF677" t="s">
        <v>3358</v>
      </c>
      <c r="AG677" t="s">
        <v>5684</v>
      </c>
      <c r="AH677" t="s">
        <v>847</v>
      </c>
      <c r="AI677" t="s">
        <v>1004</v>
      </c>
      <c r="AJ677" t="s">
        <v>944</v>
      </c>
      <c r="AK677" t="s">
        <v>848</v>
      </c>
      <c r="AL677" t="s">
        <v>917</v>
      </c>
    </row>
    <row r="678" spans="1:38" x14ac:dyDescent="0.3">
      <c r="A678" t="s">
        <v>728</v>
      </c>
      <c r="B678" t="s">
        <v>1457</v>
      </c>
      <c r="C678" t="s">
        <v>729</v>
      </c>
      <c r="D678" t="s">
        <v>1458</v>
      </c>
      <c r="E678" t="s">
        <v>841</v>
      </c>
      <c r="F678" t="s">
        <v>733</v>
      </c>
      <c r="G678" t="s">
        <v>750</v>
      </c>
      <c r="H678" t="s">
        <v>1013</v>
      </c>
      <c r="I678" t="s">
        <v>13</v>
      </c>
      <c r="J678" t="s">
        <v>751</v>
      </c>
      <c r="K678" t="s">
        <v>758</v>
      </c>
      <c r="L678" t="s">
        <v>759</v>
      </c>
      <c r="M678" t="s">
        <v>911</v>
      </c>
      <c r="N678" t="s">
        <v>817</v>
      </c>
      <c r="O678" t="s">
        <v>146</v>
      </c>
      <c r="P678" t="s">
        <v>724</v>
      </c>
      <c r="Q678" t="s">
        <v>376</v>
      </c>
      <c r="R678" t="s">
        <v>975</v>
      </c>
      <c r="S678" t="s">
        <v>148</v>
      </c>
      <c r="T678" t="s">
        <v>769</v>
      </c>
      <c r="U678" t="s">
        <v>3359</v>
      </c>
      <c r="V678">
        <v>72800000</v>
      </c>
      <c r="W678">
        <v>0</v>
      </c>
      <c r="X678">
        <v>0</v>
      </c>
      <c r="Y678">
        <v>5600000</v>
      </c>
      <c r="Z678">
        <v>5600000</v>
      </c>
      <c r="AA678">
        <v>7.6923076923076927E-2</v>
      </c>
      <c r="AB678">
        <v>67200000</v>
      </c>
      <c r="AC678" t="s">
        <v>406</v>
      </c>
      <c r="AD678" t="s">
        <v>407</v>
      </c>
      <c r="AE678" t="s">
        <v>3360</v>
      </c>
      <c r="AF678" t="s">
        <v>3361</v>
      </c>
      <c r="AG678" t="s">
        <v>5685</v>
      </c>
      <c r="AH678" t="s">
        <v>847</v>
      </c>
      <c r="AI678" t="s">
        <v>1004</v>
      </c>
      <c r="AJ678" t="s">
        <v>944</v>
      </c>
      <c r="AK678" t="s">
        <v>848</v>
      </c>
      <c r="AL678" t="s">
        <v>917</v>
      </c>
    </row>
    <row r="679" spans="1:38" x14ac:dyDescent="0.3">
      <c r="A679" t="s">
        <v>728</v>
      </c>
      <c r="B679" t="s">
        <v>1457</v>
      </c>
      <c r="C679" t="s">
        <v>729</v>
      </c>
      <c r="D679" t="s">
        <v>1458</v>
      </c>
      <c r="E679" t="s">
        <v>841</v>
      </c>
      <c r="F679" t="s">
        <v>733</v>
      </c>
      <c r="G679" t="s">
        <v>750</v>
      </c>
      <c r="H679" t="s">
        <v>1013</v>
      </c>
      <c r="I679" t="s">
        <v>13</v>
      </c>
      <c r="J679" t="s">
        <v>751</v>
      </c>
      <c r="K679" t="s">
        <v>758</v>
      </c>
      <c r="L679" t="s">
        <v>759</v>
      </c>
      <c r="M679" t="s">
        <v>911</v>
      </c>
      <c r="N679" t="s">
        <v>817</v>
      </c>
      <c r="O679" t="s">
        <v>146</v>
      </c>
      <c r="P679" t="s">
        <v>724</v>
      </c>
      <c r="Q679" t="s">
        <v>376</v>
      </c>
      <c r="R679" t="s">
        <v>975</v>
      </c>
      <c r="S679" t="s">
        <v>148</v>
      </c>
      <c r="T679" t="s">
        <v>769</v>
      </c>
      <c r="U679" t="s">
        <v>3362</v>
      </c>
      <c r="V679">
        <v>4500000</v>
      </c>
      <c r="W679">
        <v>0</v>
      </c>
      <c r="X679">
        <v>0</v>
      </c>
      <c r="Y679">
        <v>0</v>
      </c>
      <c r="Z679">
        <v>0</v>
      </c>
      <c r="AA679">
        <v>0</v>
      </c>
      <c r="AB679">
        <v>4500000</v>
      </c>
      <c r="AC679" t="s">
        <v>406</v>
      </c>
      <c r="AD679" t="s">
        <v>407</v>
      </c>
      <c r="AE679" t="s">
        <v>3363</v>
      </c>
      <c r="AF679" t="s">
        <v>3364</v>
      </c>
      <c r="AG679" t="s">
        <v>5686</v>
      </c>
      <c r="AH679" t="s">
        <v>847</v>
      </c>
      <c r="AI679" t="s">
        <v>1004</v>
      </c>
      <c r="AJ679" t="s">
        <v>944</v>
      </c>
      <c r="AK679" t="s">
        <v>848</v>
      </c>
      <c r="AL679" t="s">
        <v>917</v>
      </c>
    </row>
    <row r="680" spans="1:38" x14ac:dyDescent="0.3">
      <c r="A680" t="s">
        <v>728</v>
      </c>
      <c r="B680" t="s">
        <v>1457</v>
      </c>
      <c r="C680" t="s">
        <v>729</v>
      </c>
      <c r="D680" t="s">
        <v>1458</v>
      </c>
      <c r="E680" t="s">
        <v>841</v>
      </c>
      <c r="F680" t="s">
        <v>733</v>
      </c>
      <c r="G680" t="s">
        <v>750</v>
      </c>
      <c r="H680" t="s">
        <v>1013</v>
      </c>
      <c r="I680" t="s">
        <v>13</v>
      </c>
      <c r="J680" t="s">
        <v>751</v>
      </c>
      <c r="K680" t="s">
        <v>758</v>
      </c>
      <c r="L680" t="s">
        <v>759</v>
      </c>
      <c r="M680" t="s">
        <v>911</v>
      </c>
      <c r="N680" t="s">
        <v>817</v>
      </c>
      <c r="O680" t="s">
        <v>146</v>
      </c>
      <c r="P680" t="s">
        <v>724</v>
      </c>
      <c r="Q680" t="s">
        <v>376</v>
      </c>
      <c r="R680" t="s">
        <v>975</v>
      </c>
      <c r="S680" t="s">
        <v>148</v>
      </c>
      <c r="T680" t="s">
        <v>769</v>
      </c>
      <c r="U680" t="s">
        <v>3365</v>
      </c>
      <c r="V680">
        <v>300000</v>
      </c>
      <c r="W680">
        <v>0</v>
      </c>
      <c r="X680">
        <v>0</v>
      </c>
      <c r="Y680">
        <v>0</v>
      </c>
      <c r="Z680">
        <v>0</v>
      </c>
      <c r="AA680">
        <v>0</v>
      </c>
      <c r="AB680">
        <v>300000</v>
      </c>
      <c r="AC680" t="s">
        <v>406</v>
      </c>
      <c r="AD680" t="s">
        <v>407</v>
      </c>
      <c r="AE680" t="s">
        <v>3366</v>
      </c>
      <c r="AF680" t="s">
        <v>3367</v>
      </c>
      <c r="AG680" t="s">
        <v>5687</v>
      </c>
      <c r="AH680" t="s">
        <v>847</v>
      </c>
      <c r="AI680" t="s">
        <v>1004</v>
      </c>
      <c r="AJ680" t="s">
        <v>944</v>
      </c>
      <c r="AK680" t="s">
        <v>848</v>
      </c>
      <c r="AL680" t="s">
        <v>917</v>
      </c>
    </row>
    <row r="681" spans="1:38" x14ac:dyDescent="0.3">
      <c r="A681" t="s">
        <v>728</v>
      </c>
      <c r="B681" t="s">
        <v>1457</v>
      </c>
      <c r="C681" t="s">
        <v>729</v>
      </c>
      <c r="D681" t="s">
        <v>1458</v>
      </c>
      <c r="E681" t="s">
        <v>841</v>
      </c>
      <c r="F681" t="s">
        <v>733</v>
      </c>
      <c r="G681" t="s">
        <v>750</v>
      </c>
      <c r="H681" t="s">
        <v>1013</v>
      </c>
      <c r="I681" t="s">
        <v>13</v>
      </c>
      <c r="J681" t="s">
        <v>751</v>
      </c>
      <c r="K681" t="s">
        <v>758</v>
      </c>
      <c r="L681" t="s">
        <v>759</v>
      </c>
      <c r="M681" t="s">
        <v>911</v>
      </c>
      <c r="N681" t="s">
        <v>817</v>
      </c>
      <c r="O681" t="s">
        <v>146</v>
      </c>
      <c r="P681" t="s">
        <v>724</v>
      </c>
      <c r="Q681" t="s">
        <v>376</v>
      </c>
      <c r="R681" t="s">
        <v>975</v>
      </c>
      <c r="S681" t="s">
        <v>150</v>
      </c>
      <c r="T681" t="s">
        <v>977</v>
      </c>
      <c r="U681" t="s">
        <v>3368</v>
      </c>
      <c r="V681">
        <v>28800000</v>
      </c>
      <c r="W681">
        <v>0</v>
      </c>
      <c r="X681">
        <v>0</v>
      </c>
      <c r="Y681">
        <v>0</v>
      </c>
      <c r="Z681">
        <v>0</v>
      </c>
      <c r="AA681">
        <v>0</v>
      </c>
      <c r="AB681">
        <v>28800000</v>
      </c>
      <c r="AC681" t="s">
        <v>406</v>
      </c>
      <c r="AD681" t="s">
        <v>1382</v>
      </c>
      <c r="AE681" t="s">
        <v>3369</v>
      </c>
      <c r="AF681" t="s">
        <v>3370</v>
      </c>
      <c r="AG681" t="s">
        <v>5688</v>
      </c>
      <c r="AH681" t="s">
        <v>847</v>
      </c>
      <c r="AI681" t="s">
        <v>1004</v>
      </c>
      <c r="AJ681" t="s">
        <v>978</v>
      </c>
      <c r="AK681" t="s">
        <v>848</v>
      </c>
      <c r="AL681" t="s">
        <v>917</v>
      </c>
    </row>
    <row r="682" spans="1:38" x14ac:dyDescent="0.3">
      <c r="A682" t="s">
        <v>728</v>
      </c>
      <c r="B682" t="s">
        <v>1457</v>
      </c>
      <c r="C682" t="s">
        <v>729</v>
      </c>
      <c r="D682" t="s">
        <v>1458</v>
      </c>
      <c r="E682" t="s">
        <v>841</v>
      </c>
      <c r="F682" t="s">
        <v>733</v>
      </c>
      <c r="G682" t="s">
        <v>750</v>
      </c>
      <c r="H682" t="s">
        <v>1013</v>
      </c>
      <c r="I682" t="s">
        <v>13</v>
      </c>
      <c r="J682" t="s">
        <v>751</v>
      </c>
      <c r="K682" t="s">
        <v>758</v>
      </c>
      <c r="L682" t="s">
        <v>759</v>
      </c>
      <c r="M682" t="s">
        <v>911</v>
      </c>
      <c r="N682" t="s">
        <v>817</v>
      </c>
      <c r="O682" t="s">
        <v>146</v>
      </c>
      <c r="P682" t="s">
        <v>724</v>
      </c>
      <c r="Q682" t="s">
        <v>376</v>
      </c>
      <c r="R682" t="s">
        <v>975</v>
      </c>
      <c r="S682" t="s">
        <v>155</v>
      </c>
      <c r="T682" t="s">
        <v>979</v>
      </c>
      <c r="U682" t="s">
        <v>3371</v>
      </c>
      <c r="V682">
        <v>50000000</v>
      </c>
      <c r="W682">
        <v>0</v>
      </c>
      <c r="X682">
        <v>0</v>
      </c>
      <c r="Y682">
        <v>0</v>
      </c>
      <c r="Z682">
        <v>0</v>
      </c>
      <c r="AA682">
        <v>0</v>
      </c>
      <c r="AB682">
        <v>50000000</v>
      </c>
      <c r="AC682" t="s">
        <v>406</v>
      </c>
      <c r="AD682" t="s">
        <v>408</v>
      </c>
      <c r="AE682" t="s">
        <v>3372</v>
      </c>
      <c r="AF682" t="s">
        <v>3373</v>
      </c>
      <c r="AG682" t="s">
        <v>5689</v>
      </c>
      <c r="AH682" t="s">
        <v>847</v>
      </c>
      <c r="AI682" t="s">
        <v>1004</v>
      </c>
      <c r="AJ682" t="s">
        <v>978</v>
      </c>
      <c r="AK682" t="s">
        <v>907</v>
      </c>
      <c r="AL682" t="s">
        <v>917</v>
      </c>
    </row>
    <row r="683" spans="1:38" x14ac:dyDescent="0.3">
      <c r="A683" t="s">
        <v>728</v>
      </c>
      <c r="B683" t="s">
        <v>1457</v>
      </c>
      <c r="C683" t="s">
        <v>729</v>
      </c>
      <c r="D683" t="s">
        <v>1458</v>
      </c>
      <c r="E683" t="s">
        <v>841</v>
      </c>
      <c r="F683" t="s">
        <v>733</v>
      </c>
      <c r="G683" t="s">
        <v>750</v>
      </c>
      <c r="H683" t="s">
        <v>1013</v>
      </c>
      <c r="I683" t="s">
        <v>13</v>
      </c>
      <c r="J683" t="s">
        <v>751</v>
      </c>
      <c r="K683" t="s">
        <v>758</v>
      </c>
      <c r="L683" t="s">
        <v>759</v>
      </c>
      <c r="M683" t="s">
        <v>911</v>
      </c>
      <c r="N683" t="s">
        <v>817</v>
      </c>
      <c r="O683" t="s">
        <v>146</v>
      </c>
      <c r="P683" t="s">
        <v>724</v>
      </c>
      <c r="Q683" t="s">
        <v>376</v>
      </c>
      <c r="R683" t="s">
        <v>975</v>
      </c>
      <c r="S683" t="s">
        <v>130</v>
      </c>
      <c r="T683" t="s">
        <v>748</v>
      </c>
      <c r="U683" t="s">
        <v>3374</v>
      </c>
      <c r="V683">
        <v>12000000</v>
      </c>
      <c r="W683">
        <v>0</v>
      </c>
      <c r="X683">
        <v>0</v>
      </c>
      <c r="Y683">
        <v>0</v>
      </c>
      <c r="Z683">
        <v>0</v>
      </c>
      <c r="AA683">
        <v>0</v>
      </c>
      <c r="AB683">
        <v>12000000</v>
      </c>
      <c r="AC683" t="s">
        <v>406</v>
      </c>
      <c r="AD683" t="s">
        <v>409</v>
      </c>
      <c r="AE683" t="s">
        <v>3375</v>
      </c>
      <c r="AF683" t="s">
        <v>3376</v>
      </c>
      <c r="AG683" t="s">
        <v>5501</v>
      </c>
      <c r="AH683" t="s">
        <v>847</v>
      </c>
      <c r="AI683" t="s">
        <v>1004</v>
      </c>
      <c r="AJ683" t="s">
        <v>901</v>
      </c>
      <c r="AK683" t="s">
        <v>848</v>
      </c>
      <c r="AL683" t="s">
        <v>917</v>
      </c>
    </row>
    <row r="684" spans="1:38" x14ac:dyDescent="0.3">
      <c r="A684" t="s">
        <v>728</v>
      </c>
      <c r="B684" t="s">
        <v>1457</v>
      </c>
      <c r="C684" t="s">
        <v>729</v>
      </c>
      <c r="D684" t="s">
        <v>1458</v>
      </c>
      <c r="E684" t="s">
        <v>841</v>
      </c>
      <c r="F684" t="s">
        <v>733</v>
      </c>
      <c r="G684" t="s">
        <v>750</v>
      </c>
      <c r="H684" t="s">
        <v>1013</v>
      </c>
      <c r="I684" t="s">
        <v>13</v>
      </c>
      <c r="J684" t="s">
        <v>751</v>
      </c>
      <c r="K684" t="s">
        <v>758</v>
      </c>
      <c r="L684" t="s">
        <v>759</v>
      </c>
      <c r="M684" t="s">
        <v>911</v>
      </c>
      <c r="N684" t="s">
        <v>817</v>
      </c>
      <c r="O684" t="s">
        <v>146</v>
      </c>
      <c r="P684" t="s">
        <v>724</v>
      </c>
      <c r="Q684" t="s">
        <v>376</v>
      </c>
      <c r="R684" t="s">
        <v>975</v>
      </c>
      <c r="S684" t="s">
        <v>130</v>
      </c>
      <c r="T684" t="s">
        <v>748</v>
      </c>
      <c r="U684" t="s">
        <v>3377</v>
      </c>
      <c r="V684">
        <v>12000000</v>
      </c>
      <c r="W684">
        <v>0</v>
      </c>
      <c r="X684">
        <v>0</v>
      </c>
      <c r="Y684">
        <v>0</v>
      </c>
      <c r="Z684">
        <v>0</v>
      </c>
      <c r="AA684">
        <v>0</v>
      </c>
      <c r="AB684">
        <v>12000000</v>
      </c>
      <c r="AC684" t="s">
        <v>406</v>
      </c>
      <c r="AD684" t="s">
        <v>409</v>
      </c>
      <c r="AE684" t="s">
        <v>3378</v>
      </c>
      <c r="AF684" t="s">
        <v>3379</v>
      </c>
      <c r="AG684" t="s">
        <v>5325</v>
      </c>
      <c r="AH684" t="s">
        <v>847</v>
      </c>
      <c r="AI684" t="s">
        <v>1004</v>
      </c>
      <c r="AJ684" t="s">
        <v>901</v>
      </c>
      <c r="AK684" t="s">
        <v>848</v>
      </c>
      <c r="AL684" t="s">
        <v>917</v>
      </c>
    </row>
    <row r="685" spans="1:38" x14ac:dyDescent="0.3">
      <c r="A685" t="s">
        <v>728</v>
      </c>
      <c r="B685" t="s">
        <v>1457</v>
      </c>
      <c r="C685" t="s">
        <v>729</v>
      </c>
      <c r="D685" t="s">
        <v>1458</v>
      </c>
      <c r="E685" t="s">
        <v>841</v>
      </c>
      <c r="F685" t="s">
        <v>733</v>
      </c>
      <c r="G685" t="s">
        <v>750</v>
      </c>
      <c r="H685" t="s">
        <v>1013</v>
      </c>
      <c r="I685" t="s">
        <v>13</v>
      </c>
      <c r="J685" t="s">
        <v>751</v>
      </c>
      <c r="K685" t="s">
        <v>758</v>
      </c>
      <c r="L685" t="s">
        <v>759</v>
      </c>
      <c r="M685" t="s">
        <v>911</v>
      </c>
      <c r="N685" t="s">
        <v>817</v>
      </c>
      <c r="O685" t="s">
        <v>146</v>
      </c>
      <c r="P685" t="s">
        <v>724</v>
      </c>
      <c r="Q685" t="s">
        <v>376</v>
      </c>
      <c r="R685" t="s">
        <v>975</v>
      </c>
      <c r="S685" t="s">
        <v>130</v>
      </c>
      <c r="T685" t="s">
        <v>748</v>
      </c>
      <c r="U685" t="s">
        <v>3380</v>
      </c>
      <c r="V685">
        <v>100000000</v>
      </c>
      <c r="W685">
        <v>0</v>
      </c>
      <c r="X685">
        <v>0</v>
      </c>
      <c r="Y685">
        <v>0</v>
      </c>
      <c r="Z685">
        <v>0</v>
      </c>
      <c r="AA685">
        <v>0</v>
      </c>
      <c r="AB685">
        <v>100000000</v>
      </c>
      <c r="AC685" t="s">
        <v>406</v>
      </c>
      <c r="AD685" t="s">
        <v>409</v>
      </c>
      <c r="AE685" t="s">
        <v>3381</v>
      </c>
      <c r="AF685" t="s">
        <v>3382</v>
      </c>
      <c r="AG685" t="s">
        <v>5690</v>
      </c>
      <c r="AH685" t="s">
        <v>847</v>
      </c>
      <c r="AI685" t="s">
        <v>1004</v>
      </c>
      <c r="AJ685" t="s">
        <v>901</v>
      </c>
      <c r="AK685" t="s">
        <v>848</v>
      </c>
      <c r="AL685" t="s">
        <v>917</v>
      </c>
    </row>
    <row r="686" spans="1:38" x14ac:dyDescent="0.3">
      <c r="A686" t="s">
        <v>728</v>
      </c>
      <c r="B686" t="s">
        <v>1457</v>
      </c>
      <c r="C686" t="s">
        <v>729</v>
      </c>
      <c r="D686" t="s">
        <v>1458</v>
      </c>
      <c r="E686" t="s">
        <v>841</v>
      </c>
      <c r="F686" t="s">
        <v>733</v>
      </c>
      <c r="G686" t="s">
        <v>750</v>
      </c>
      <c r="H686" t="s">
        <v>1013</v>
      </c>
      <c r="I686" t="s">
        <v>13</v>
      </c>
      <c r="J686" t="s">
        <v>751</v>
      </c>
      <c r="K686" t="s">
        <v>758</v>
      </c>
      <c r="L686" t="s">
        <v>759</v>
      </c>
      <c r="M686" t="s">
        <v>911</v>
      </c>
      <c r="N686" t="s">
        <v>817</v>
      </c>
      <c r="O686" t="s">
        <v>146</v>
      </c>
      <c r="P686" t="s">
        <v>724</v>
      </c>
      <c r="Q686" t="s">
        <v>376</v>
      </c>
      <c r="R686" t="s">
        <v>975</v>
      </c>
      <c r="S686" t="s">
        <v>130</v>
      </c>
      <c r="T686" t="s">
        <v>748</v>
      </c>
      <c r="U686" t="s">
        <v>3383</v>
      </c>
      <c r="V686">
        <v>43440000</v>
      </c>
      <c r="W686">
        <v>0</v>
      </c>
      <c r="X686">
        <v>0</v>
      </c>
      <c r="Y686">
        <v>0</v>
      </c>
      <c r="Z686">
        <v>0</v>
      </c>
      <c r="AA686">
        <v>0</v>
      </c>
      <c r="AB686">
        <v>43440000</v>
      </c>
      <c r="AC686" t="s">
        <v>406</v>
      </c>
      <c r="AD686" t="s">
        <v>409</v>
      </c>
      <c r="AE686" t="s">
        <v>3384</v>
      </c>
      <c r="AF686" t="s">
        <v>3385</v>
      </c>
      <c r="AG686" t="s">
        <v>5691</v>
      </c>
      <c r="AH686" t="s">
        <v>847</v>
      </c>
      <c r="AI686" t="s">
        <v>1004</v>
      </c>
      <c r="AJ686" t="s">
        <v>901</v>
      </c>
      <c r="AK686" t="s">
        <v>848</v>
      </c>
      <c r="AL686" t="s">
        <v>917</v>
      </c>
    </row>
    <row r="687" spans="1:38" x14ac:dyDescent="0.3">
      <c r="A687" t="s">
        <v>728</v>
      </c>
      <c r="B687" t="s">
        <v>1457</v>
      </c>
      <c r="C687" t="s">
        <v>729</v>
      </c>
      <c r="D687" t="s">
        <v>1458</v>
      </c>
      <c r="E687" t="s">
        <v>841</v>
      </c>
      <c r="F687" t="s">
        <v>733</v>
      </c>
      <c r="G687" t="s">
        <v>750</v>
      </c>
      <c r="H687" t="s">
        <v>1013</v>
      </c>
      <c r="I687" t="s">
        <v>13</v>
      </c>
      <c r="J687" t="s">
        <v>751</v>
      </c>
      <c r="K687" t="s">
        <v>758</v>
      </c>
      <c r="L687" t="s">
        <v>759</v>
      </c>
      <c r="M687" t="s">
        <v>911</v>
      </c>
      <c r="N687" t="s">
        <v>817</v>
      </c>
      <c r="O687" t="s">
        <v>146</v>
      </c>
      <c r="P687" t="s">
        <v>724</v>
      </c>
      <c r="Q687" t="s">
        <v>376</v>
      </c>
      <c r="R687" t="s">
        <v>975</v>
      </c>
      <c r="S687" t="s">
        <v>114</v>
      </c>
      <c r="T687" t="s">
        <v>793</v>
      </c>
      <c r="U687" t="s">
        <v>3386</v>
      </c>
      <c r="V687">
        <v>396706000</v>
      </c>
      <c r="W687">
        <v>0</v>
      </c>
      <c r="X687">
        <v>0</v>
      </c>
      <c r="Y687">
        <v>37368335</v>
      </c>
      <c r="Z687">
        <v>37368335</v>
      </c>
      <c r="AA687">
        <v>9.4196546056777561E-2</v>
      </c>
      <c r="AB687">
        <v>359337665</v>
      </c>
      <c r="AC687" t="s">
        <v>406</v>
      </c>
      <c r="AD687" t="s">
        <v>1383</v>
      </c>
      <c r="AE687" t="s">
        <v>3387</v>
      </c>
      <c r="AF687" t="s">
        <v>3388</v>
      </c>
      <c r="AG687" t="s">
        <v>5692</v>
      </c>
      <c r="AH687" t="s">
        <v>847</v>
      </c>
      <c r="AI687" t="s">
        <v>1004</v>
      </c>
      <c r="AJ687" t="s">
        <v>891</v>
      </c>
      <c r="AK687" t="s">
        <v>848</v>
      </c>
      <c r="AL687" t="s">
        <v>917</v>
      </c>
    </row>
    <row r="688" spans="1:38" x14ac:dyDescent="0.3">
      <c r="A688" t="s">
        <v>728</v>
      </c>
      <c r="B688" t="s">
        <v>1457</v>
      </c>
      <c r="C688" t="s">
        <v>729</v>
      </c>
      <c r="D688" t="s">
        <v>1458</v>
      </c>
      <c r="E688" t="s">
        <v>841</v>
      </c>
      <c r="F688" t="s">
        <v>733</v>
      </c>
      <c r="G688" t="s">
        <v>750</v>
      </c>
      <c r="H688" t="s">
        <v>1013</v>
      </c>
      <c r="I688" t="s">
        <v>13</v>
      </c>
      <c r="J688" t="s">
        <v>751</v>
      </c>
      <c r="K688" t="s">
        <v>758</v>
      </c>
      <c r="L688" t="s">
        <v>759</v>
      </c>
      <c r="M688" t="s">
        <v>911</v>
      </c>
      <c r="N688" t="s">
        <v>817</v>
      </c>
      <c r="O688" t="s">
        <v>146</v>
      </c>
      <c r="P688" t="s">
        <v>724</v>
      </c>
      <c r="Q688" t="s">
        <v>376</v>
      </c>
      <c r="R688" t="s">
        <v>975</v>
      </c>
      <c r="S688" t="s">
        <v>114</v>
      </c>
      <c r="T688" t="s">
        <v>793</v>
      </c>
      <c r="U688" t="s">
        <v>3389</v>
      </c>
      <c r="V688">
        <v>396706000</v>
      </c>
      <c r="W688">
        <v>0</v>
      </c>
      <c r="X688">
        <v>0</v>
      </c>
      <c r="Y688">
        <v>37249665</v>
      </c>
      <c r="Z688">
        <v>37249665</v>
      </c>
      <c r="AA688">
        <v>9.3897407652014334E-2</v>
      </c>
      <c r="AB688">
        <v>359456335</v>
      </c>
      <c r="AC688" t="s">
        <v>406</v>
      </c>
      <c r="AD688" t="s">
        <v>1383</v>
      </c>
      <c r="AE688" t="s">
        <v>3390</v>
      </c>
      <c r="AF688" t="s">
        <v>3391</v>
      </c>
      <c r="AG688" t="s">
        <v>5693</v>
      </c>
      <c r="AH688" t="s">
        <v>847</v>
      </c>
      <c r="AI688" t="s">
        <v>1004</v>
      </c>
      <c r="AJ688" t="s">
        <v>891</v>
      </c>
      <c r="AK688" t="s">
        <v>848</v>
      </c>
      <c r="AL688" t="s">
        <v>917</v>
      </c>
    </row>
    <row r="689" spans="1:38" x14ac:dyDescent="0.3">
      <c r="A689" t="s">
        <v>728</v>
      </c>
      <c r="B689" t="s">
        <v>1457</v>
      </c>
      <c r="C689" t="s">
        <v>729</v>
      </c>
      <c r="D689" t="s">
        <v>1458</v>
      </c>
      <c r="E689" t="s">
        <v>841</v>
      </c>
      <c r="F689" t="s">
        <v>733</v>
      </c>
      <c r="G689" t="s">
        <v>750</v>
      </c>
      <c r="H689" t="s">
        <v>1013</v>
      </c>
      <c r="I689" t="s">
        <v>13</v>
      </c>
      <c r="J689" t="s">
        <v>751</v>
      </c>
      <c r="K689" t="s">
        <v>758</v>
      </c>
      <c r="L689" t="s">
        <v>759</v>
      </c>
      <c r="M689" t="s">
        <v>911</v>
      </c>
      <c r="N689" t="s">
        <v>817</v>
      </c>
      <c r="O689" t="s">
        <v>146</v>
      </c>
      <c r="P689" t="s">
        <v>724</v>
      </c>
      <c r="Q689" t="s">
        <v>411</v>
      </c>
      <c r="R689" t="s">
        <v>974</v>
      </c>
      <c r="S689" t="s">
        <v>152</v>
      </c>
      <c r="T689" t="s">
        <v>771</v>
      </c>
      <c r="U689" t="s">
        <v>3392</v>
      </c>
      <c r="V689">
        <v>24000000</v>
      </c>
      <c r="W689">
        <v>0</v>
      </c>
      <c r="X689">
        <v>0</v>
      </c>
      <c r="Y689">
        <v>0</v>
      </c>
      <c r="Z689">
        <v>0</v>
      </c>
      <c r="AA689">
        <v>0</v>
      </c>
      <c r="AB689">
        <v>24000000</v>
      </c>
      <c r="AC689" t="s">
        <v>410</v>
      </c>
      <c r="AD689" t="s">
        <v>412</v>
      </c>
      <c r="AE689" t="s">
        <v>3393</v>
      </c>
      <c r="AF689" t="s">
        <v>3394</v>
      </c>
      <c r="AG689" t="s">
        <v>5694</v>
      </c>
      <c r="AH689" t="s">
        <v>847</v>
      </c>
      <c r="AI689" t="s">
        <v>1004</v>
      </c>
      <c r="AJ689" t="s">
        <v>965</v>
      </c>
      <c r="AK689" t="s">
        <v>848</v>
      </c>
      <c r="AL689" t="s">
        <v>917</v>
      </c>
    </row>
    <row r="690" spans="1:38" x14ac:dyDescent="0.3">
      <c r="A690" t="s">
        <v>728</v>
      </c>
      <c r="B690" t="s">
        <v>1457</v>
      </c>
      <c r="C690" t="s">
        <v>729</v>
      </c>
      <c r="D690" t="s">
        <v>1458</v>
      </c>
      <c r="E690" t="s">
        <v>841</v>
      </c>
      <c r="F690" t="s">
        <v>733</v>
      </c>
      <c r="G690" t="s">
        <v>750</v>
      </c>
      <c r="H690" t="s">
        <v>1013</v>
      </c>
      <c r="I690" t="s">
        <v>13</v>
      </c>
      <c r="J690" t="s">
        <v>751</v>
      </c>
      <c r="K690" t="s">
        <v>758</v>
      </c>
      <c r="L690" t="s">
        <v>759</v>
      </c>
      <c r="M690" t="s">
        <v>911</v>
      </c>
      <c r="N690" t="s">
        <v>817</v>
      </c>
      <c r="O690" t="s">
        <v>146</v>
      </c>
      <c r="P690" t="s">
        <v>724</v>
      </c>
      <c r="Q690" t="s">
        <v>411</v>
      </c>
      <c r="R690" t="s">
        <v>974</v>
      </c>
      <c r="S690" t="s">
        <v>155</v>
      </c>
      <c r="T690" t="s">
        <v>979</v>
      </c>
      <c r="U690" t="s">
        <v>3395</v>
      </c>
      <c r="V690">
        <v>18900000</v>
      </c>
      <c r="W690">
        <v>0</v>
      </c>
      <c r="X690">
        <v>0</v>
      </c>
      <c r="Y690">
        <v>0</v>
      </c>
      <c r="Z690">
        <v>0</v>
      </c>
      <c r="AA690">
        <v>0</v>
      </c>
      <c r="AB690">
        <v>18900000</v>
      </c>
      <c r="AC690" t="s">
        <v>410</v>
      </c>
      <c r="AD690" t="s">
        <v>1384</v>
      </c>
      <c r="AE690" t="s">
        <v>3396</v>
      </c>
      <c r="AF690" t="s">
        <v>3397</v>
      </c>
      <c r="AG690" t="s">
        <v>5695</v>
      </c>
      <c r="AH690" t="s">
        <v>847</v>
      </c>
      <c r="AI690" t="s">
        <v>1004</v>
      </c>
      <c r="AJ690" t="s">
        <v>978</v>
      </c>
      <c r="AK690" t="s">
        <v>907</v>
      </c>
      <c r="AL690" t="s">
        <v>917</v>
      </c>
    </row>
    <row r="691" spans="1:38" x14ac:dyDescent="0.3">
      <c r="A691" t="s">
        <v>728</v>
      </c>
      <c r="B691" t="s">
        <v>1457</v>
      </c>
      <c r="C691" t="s">
        <v>729</v>
      </c>
      <c r="D691" t="s">
        <v>1458</v>
      </c>
      <c r="E691" t="s">
        <v>841</v>
      </c>
      <c r="F691" t="s">
        <v>733</v>
      </c>
      <c r="G691" t="s">
        <v>750</v>
      </c>
      <c r="H691" t="s">
        <v>1013</v>
      </c>
      <c r="I691" t="s">
        <v>13</v>
      </c>
      <c r="J691" t="s">
        <v>751</v>
      </c>
      <c r="K691" t="s">
        <v>758</v>
      </c>
      <c r="L691" t="s">
        <v>759</v>
      </c>
      <c r="M691" t="s">
        <v>911</v>
      </c>
      <c r="N691" t="s">
        <v>817</v>
      </c>
      <c r="O691" t="s">
        <v>146</v>
      </c>
      <c r="P691" t="s">
        <v>724</v>
      </c>
      <c r="Q691" t="s">
        <v>411</v>
      </c>
      <c r="R691" t="s">
        <v>974</v>
      </c>
      <c r="S691" t="s">
        <v>155</v>
      </c>
      <c r="T691" t="s">
        <v>979</v>
      </c>
      <c r="U691" t="s">
        <v>3398</v>
      </c>
      <c r="V691">
        <v>15000000</v>
      </c>
      <c r="W691">
        <v>0</v>
      </c>
      <c r="X691">
        <v>0</v>
      </c>
      <c r="Y691">
        <v>0</v>
      </c>
      <c r="Z691">
        <v>0</v>
      </c>
      <c r="AA691">
        <v>0</v>
      </c>
      <c r="AB691">
        <v>15000000</v>
      </c>
      <c r="AC691" t="s">
        <v>410</v>
      </c>
      <c r="AD691" t="s">
        <v>1384</v>
      </c>
      <c r="AE691" t="s">
        <v>3399</v>
      </c>
      <c r="AF691" t="s">
        <v>3400</v>
      </c>
      <c r="AG691" t="s">
        <v>5696</v>
      </c>
      <c r="AH691" t="s">
        <v>847</v>
      </c>
      <c r="AI691" t="s">
        <v>1004</v>
      </c>
      <c r="AJ691" t="s">
        <v>978</v>
      </c>
      <c r="AK691" t="s">
        <v>907</v>
      </c>
      <c r="AL691" t="s">
        <v>917</v>
      </c>
    </row>
    <row r="692" spans="1:38" x14ac:dyDescent="0.3">
      <c r="A692" t="s">
        <v>728</v>
      </c>
      <c r="B692" t="s">
        <v>1457</v>
      </c>
      <c r="C692" t="s">
        <v>729</v>
      </c>
      <c r="D692" t="s">
        <v>1458</v>
      </c>
      <c r="E692" t="s">
        <v>841</v>
      </c>
      <c r="F692" t="s">
        <v>733</v>
      </c>
      <c r="G692" t="s">
        <v>750</v>
      </c>
      <c r="H692" t="s">
        <v>1013</v>
      </c>
      <c r="I692" t="s">
        <v>13</v>
      </c>
      <c r="J692" t="s">
        <v>751</v>
      </c>
      <c r="K692" t="s">
        <v>758</v>
      </c>
      <c r="L692" t="s">
        <v>759</v>
      </c>
      <c r="M692" t="s">
        <v>911</v>
      </c>
      <c r="N692" t="s">
        <v>817</v>
      </c>
      <c r="O692" t="s">
        <v>146</v>
      </c>
      <c r="P692" t="s">
        <v>724</v>
      </c>
      <c r="Q692" t="s">
        <v>411</v>
      </c>
      <c r="R692" t="s">
        <v>974</v>
      </c>
      <c r="S692" t="s">
        <v>155</v>
      </c>
      <c r="T692" t="s">
        <v>979</v>
      </c>
      <c r="U692" t="s">
        <v>3401</v>
      </c>
      <c r="V692">
        <v>22328000</v>
      </c>
      <c r="W692">
        <v>0</v>
      </c>
      <c r="X692">
        <v>0</v>
      </c>
      <c r="Y692">
        <v>0</v>
      </c>
      <c r="Z692">
        <v>0</v>
      </c>
      <c r="AA692">
        <v>0</v>
      </c>
      <c r="AB692">
        <v>22328000</v>
      </c>
      <c r="AC692" t="s">
        <v>410</v>
      </c>
      <c r="AD692" t="s">
        <v>1384</v>
      </c>
      <c r="AE692" t="s">
        <v>3402</v>
      </c>
      <c r="AF692" t="s">
        <v>3403</v>
      </c>
      <c r="AG692" t="s">
        <v>5697</v>
      </c>
      <c r="AH692" t="s">
        <v>847</v>
      </c>
      <c r="AI692" t="s">
        <v>1004</v>
      </c>
      <c r="AJ692" t="s">
        <v>978</v>
      </c>
      <c r="AK692" t="s">
        <v>907</v>
      </c>
      <c r="AL692" t="s">
        <v>917</v>
      </c>
    </row>
    <row r="693" spans="1:38" x14ac:dyDescent="0.3">
      <c r="A693" t="s">
        <v>728</v>
      </c>
      <c r="B693" t="s">
        <v>1457</v>
      </c>
      <c r="C693" t="s">
        <v>729</v>
      </c>
      <c r="D693" t="s">
        <v>1458</v>
      </c>
      <c r="E693" t="s">
        <v>841</v>
      </c>
      <c r="F693" t="s">
        <v>733</v>
      </c>
      <c r="G693" t="s">
        <v>750</v>
      </c>
      <c r="H693" t="s">
        <v>1013</v>
      </c>
      <c r="I693" t="s">
        <v>13</v>
      </c>
      <c r="J693" t="s">
        <v>751</v>
      </c>
      <c r="K693" t="s">
        <v>758</v>
      </c>
      <c r="L693" t="s">
        <v>759</v>
      </c>
      <c r="M693" t="s">
        <v>911</v>
      </c>
      <c r="N693" t="s">
        <v>817</v>
      </c>
      <c r="O693" t="s">
        <v>146</v>
      </c>
      <c r="P693" t="s">
        <v>724</v>
      </c>
      <c r="Q693" t="s">
        <v>411</v>
      </c>
      <c r="R693" t="s">
        <v>974</v>
      </c>
      <c r="S693" t="s">
        <v>153</v>
      </c>
      <c r="T693" t="s">
        <v>737</v>
      </c>
      <c r="U693" t="s">
        <v>3404</v>
      </c>
      <c r="V693">
        <v>49200000</v>
      </c>
      <c r="W693">
        <v>0</v>
      </c>
      <c r="X693">
        <v>0</v>
      </c>
      <c r="Y693">
        <v>0</v>
      </c>
      <c r="Z693">
        <v>0</v>
      </c>
      <c r="AA693">
        <v>0</v>
      </c>
      <c r="AB693">
        <v>49200000</v>
      </c>
      <c r="AC693" t="s">
        <v>410</v>
      </c>
      <c r="AD693" t="s">
        <v>413</v>
      </c>
      <c r="AE693" t="s">
        <v>3405</v>
      </c>
      <c r="AF693" t="s">
        <v>3406</v>
      </c>
      <c r="AG693" t="s">
        <v>5698</v>
      </c>
      <c r="AH693" t="s">
        <v>847</v>
      </c>
      <c r="AI693" t="s">
        <v>1004</v>
      </c>
      <c r="AJ693" t="s">
        <v>9</v>
      </c>
      <c r="AK693" t="s">
        <v>848</v>
      </c>
      <c r="AL693" t="s">
        <v>917</v>
      </c>
    </row>
    <row r="694" spans="1:38" x14ac:dyDescent="0.3">
      <c r="A694" t="s">
        <v>728</v>
      </c>
      <c r="B694" t="s">
        <v>1457</v>
      </c>
      <c r="C694" t="s">
        <v>729</v>
      </c>
      <c r="D694" t="s">
        <v>1458</v>
      </c>
      <c r="E694" t="s">
        <v>841</v>
      </c>
      <c r="F694" t="s">
        <v>733</v>
      </c>
      <c r="G694" t="s">
        <v>750</v>
      </c>
      <c r="H694" t="s">
        <v>1013</v>
      </c>
      <c r="I694" t="s">
        <v>13</v>
      </c>
      <c r="J694" t="s">
        <v>751</v>
      </c>
      <c r="K694" t="s">
        <v>758</v>
      </c>
      <c r="L694" t="s">
        <v>759</v>
      </c>
      <c r="M694" t="s">
        <v>911</v>
      </c>
      <c r="N694" t="s">
        <v>817</v>
      </c>
      <c r="O694" t="s">
        <v>146</v>
      </c>
      <c r="P694" t="s">
        <v>724</v>
      </c>
      <c r="Q694" t="s">
        <v>411</v>
      </c>
      <c r="R694" t="s">
        <v>974</v>
      </c>
      <c r="S694" t="s">
        <v>153</v>
      </c>
      <c r="T694" t="s">
        <v>737</v>
      </c>
      <c r="U694" t="s">
        <v>3407</v>
      </c>
      <c r="V694">
        <v>36000000</v>
      </c>
      <c r="W694">
        <v>0</v>
      </c>
      <c r="X694">
        <v>0</v>
      </c>
      <c r="Y694">
        <v>0</v>
      </c>
      <c r="Z694">
        <v>0</v>
      </c>
      <c r="AA694">
        <v>0</v>
      </c>
      <c r="AB694">
        <v>36000000</v>
      </c>
      <c r="AC694" t="s">
        <v>410</v>
      </c>
      <c r="AD694" t="s">
        <v>413</v>
      </c>
      <c r="AE694" t="s">
        <v>3408</v>
      </c>
      <c r="AF694" t="s">
        <v>3409</v>
      </c>
      <c r="AG694" t="s">
        <v>5699</v>
      </c>
      <c r="AH694" t="s">
        <v>847</v>
      </c>
      <c r="AI694" t="s">
        <v>1004</v>
      </c>
      <c r="AJ694" t="s">
        <v>9</v>
      </c>
      <c r="AK694" t="s">
        <v>848</v>
      </c>
      <c r="AL694" t="s">
        <v>917</v>
      </c>
    </row>
    <row r="695" spans="1:38" x14ac:dyDescent="0.3">
      <c r="A695" t="s">
        <v>728</v>
      </c>
      <c r="B695" t="s">
        <v>1457</v>
      </c>
      <c r="C695" t="s">
        <v>729</v>
      </c>
      <c r="D695" t="s">
        <v>1458</v>
      </c>
      <c r="E695" t="s">
        <v>841</v>
      </c>
      <c r="F695" t="s">
        <v>733</v>
      </c>
      <c r="G695" t="s">
        <v>750</v>
      </c>
      <c r="H695" t="s">
        <v>1013</v>
      </c>
      <c r="I695" t="s">
        <v>13</v>
      </c>
      <c r="J695" t="s">
        <v>751</v>
      </c>
      <c r="K695" t="s">
        <v>758</v>
      </c>
      <c r="L695" t="s">
        <v>759</v>
      </c>
      <c r="M695" t="s">
        <v>911</v>
      </c>
      <c r="N695" t="s">
        <v>817</v>
      </c>
      <c r="O695" t="s">
        <v>146</v>
      </c>
      <c r="P695" t="s">
        <v>724</v>
      </c>
      <c r="Q695" t="s">
        <v>411</v>
      </c>
      <c r="R695" t="s">
        <v>974</v>
      </c>
      <c r="S695" t="s">
        <v>153</v>
      </c>
      <c r="T695" t="s">
        <v>737</v>
      </c>
      <c r="U695" t="s">
        <v>3410</v>
      </c>
      <c r="V695">
        <v>50000000</v>
      </c>
      <c r="W695">
        <v>0</v>
      </c>
      <c r="X695">
        <v>0</v>
      </c>
      <c r="Y695">
        <v>0</v>
      </c>
      <c r="Z695">
        <v>0</v>
      </c>
      <c r="AA695">
        <v>0</v>
      </c>
      <c r="AB695">
        <v>50000000</v>
      </c>
      <c r="AC695" t="s">
        <v>410</v>
      </c>
      <c r="AD695" t="s">
        <v>413</v>
      </c>
      <c r="AE695" t="s">
        <v>3411</v>
      </c>
      <c r="AF695" t="s">
        <v>3412</v>
      </c>
      <c r="AG695" t="s">
        <v>5700</v>
      </c>
      <c r="AH695" t="s">
        <v>847</v>
      </c>
      <c r="AI695" t="s">
        <v>1004</v>
      </c>
      <c r="AJ695" t="s">
        <v>9</v>
      </c>
      <c r="AK695" t="s">
        <v>848</v>
      </c>
      <c r="AL695" t="s">
        <v>917</v>
      </c>
    </row>
    <row r="696" spans="1:38" x14ac:dyDescent="0.3">
      <c r="A696" t="s">
        <v>728</v>
      </c>
      <c r="B696" t="s">
        <v>1457</v>
      </c>
      <c r="C696" t="s">
        <v>729</v>
      </c>
      <c r="D696" t="s">
        <v>1458</v>
      </c>
      <c r="E696" t="s">
        <v>841</v>
      </c>
      <c r="F696" t="s">
        <v>733</v>
      </c>
      <c r="G696" t="s">
        <v>750</v>
      </c>
      <c r="H696" t="s">
        <v>1013</v>
      </c>
      <c r="I696" t="s">
        <v>13</v>
      </c>
      <c r="J696" t="s">
        <v>751</v>
      </c>
      <c r="K696" t="s">
        <v>758</v>
      </c>
      <c r="L696" t="s">
        <v>759</v>
      </c>
      <c r="M696" t="s">
        <v>911</v>
      </c>
      <c r="N696" t="s">
        <v>817</v>
      </c>
      <c r="O696" t="s">
        <v>146</v>
      </c>
      <c r="P696" t="s">
        <v>724</v>
      </c>
      <c r="Q696" t="s">
        <v>411</v>
      </c>
      <c r="R696" t="s">
        <v>974</v>
      </c>
      <c r="S696" t="s">
        <v>153</v>
      </c>
      <c r="T696" t="s">
        <v>737</v>
      </c>
      <c r="U696" t="s">
        <v>3413</v>
      </c>
      <c r="V696">
        <v>0</v>
      </c>
      <c r="W696">
        <v>0</v>
      </c>
      <c r="X696">
        <v>0</v>
      </c>
      <c r="Y696">
        <v>0</v>
      </c>
      <c r="Z696">
        <v>0</v>
      </c>
      <c r="AA696">
        <v>0</v>
      </c>
      <c r="AB696">
        <v>0</v>
      </c>
      <c r="AC696" t="s">
        <v>410</v>
      </c>
      <c r="AD696" t="s">
        <v>413</v>
      </c>
      <c r="AE696" t="s">
        <v>3414</v>
      </c>
      <c r="AF696" t="s">
        <v>3415</v>
      </c>
      <c r="AG696" t="s">
        <v>5701</v>
      </c>
      <c r="AH696" t="s">
        <v>847</v>
      </c>
      <c r="AI696" t="s">
        <v>1004</v>
      </c>
      <c r="AJ696" t="s">
        <v>9</v>
      </c>
      <c r="AK696" t="s">
        <v>848</v>
      </c>
      <c r="AL696" t="s">
        <v>917</v>
      </c>
    </row>
    <row r="697" spans="1:38" x14ac:dyDescent="0.3">
      <c r="A697" t="s">
        <v>728</v>
      </c>
      <c r="B697" t="s">
        <v>1457</v>
      </c>
      <c r="C697" t="s">
        <v>729</v>
      </c>
      <c r="D697" t="s">
        <v>1458</v>
      </c>
      <c r="E697" t="s">
        <v>841</v>
      </c>
      <c r="F697" t="s">
        <v>733</v>
      </c>
      <c r="G697" t="s">
        <v>750</v>
      </c>
      <c r="H697" t="s">
        <v>1013</v>
      </c>
      <c r="I697" t="s">
        <v>13</v>
      </c>
      <c r="J697" t="s">
        <v>751</v>
      </c>
      <c r="K697" t="s">
        <v>758</v>
      </c>
      <c r="L697" t="s">
        <v>759</v>
      </c>
      <c r="M697" t="s">
        <v>911</v>
      </c>
      <c r="N697" t="s">
        <v>817</v>
      </c>
      <c r="O697" t="s">
        <v>146</v>
      </c>
      <c r="P697" t="s">
        <v>724</v>
      </c>
      <c r="Q697" t="s">
        <v>411</v>
      </c>
      <c r="R697" t="s">
        <v>974</v>
      </c>
      <c r="S697" t="s">
        <v>156</v>
      </c>
      <c r="T697" t="s">
        <v>773</v>
      </c>
      <c r="U697" t="s">
        <v>3416</v>
      </c>
      <c r="V697">
        <v>12000000</v>
      </c>
      <c r="W697">
        <v>0</v>
      </c>
      <c r="X697">
        <v>0</v>
      </c>
      <c r="Y697">
        <v>0</v>
      </c>
      <c r="Z697">
        <v>0</v>
      </c>
      <c r="AA697">
        <v>0</v>
      </c>
      <c r="AB697">
        <v>12000000</v>
      </c>
      <c r="AC697" t="s">
        <v>410</v>
      </c>
      <c r="AD697" t="s">
        <v>414</v>
      </c>
      <c r="AE697" t="s">
        <v>3417</v>
      </c>
      <c r="AF697" t="s">
        <v>3418</v>
      </c>
      <c r="AG697" t="s">
        <v>5702</v>
      </c>
      <c r="AH697" t="s">
        <v>847</v>
      </c>
      <c r="AI697" t="s">
        <v>1004</v>
      </c>
      <c r="AJ697" t="s">
        <v>913</v>
      </c>
      <c r="AK697" t="s">
        <v>848</v>
      </c>
      <c r="AL697" t="s">
        <v>917</v>
      </c>
    </row>
    <row r="698" spans="1:38" x14ac:dyDescent="0.3">
      <c r="A698" t="s">
        <v>728</v>
      </c>
      <c r="B698" t="s">
        <v>1457</v>
      </c>
      <c r="C698" t="s">
        <v>729</v>
      </c>
      <c r="D698" t="s">
        <v>1458</v>
      </c>
      <c r="E698" t="s">
        <v>841</v>
      </c>
      <c r="F698" t="s">
        <v>733</v>
      </c>
      <c r="G698" t="s">
        <v>750</v>
      </c>
      <c r="H698" t="s">
        <v>1013</v>
      </c>
      <c r="I698" t="s">
        <v>13</v>
      </c>
      <c r="J698" t="s">
        <v>751</v>
      </c>
      <c r="K698" t="s">
        <v>758</v>
      </c>
      <c r="L698" t="s">
        <v>759</v>
      </c>
      <c r="M698" t="s">
        <v>911</v>
      </c>
      <c r="N698" t="s">
        <v>817</v>
      </c>
      <c r="O698" t="s">
        <v>146</v>
      </c>
      <c r="P698" t="s">
        <v>724</v>
      </c>
      <c r="Q698" t="s">
        <v>416</v>
      </c>
      <c r="R698" t="s">
        <v>980</v>
      </c>
      <c r="S698" t="s">
        <v>156</v>
      </c>
      <c r="T698" t="s">
        <v>773</v>
      </c>
      <c r="U698" t="s">
        <v>3419</v>
      </c>
      <c r="V698">
        <v>21000000</v>
      </c>
      <c r="W698">
        <v>0</v>
      </c>
      <c r="X698">
        <v>0</v>
      </c>
      <c r="Y698">
        <v>0</v>
      </c>
      <c r="Z698">
        <v>0</v>
      </c>
      <c r="AA698">
        <v>0</v>
      </c>
      <c r="AB698">
        <v>21000000</v>
      </c>
      <c r="AC698" t="s">
        <v>415</v>
      </c>
      <c r="AD698" t="s">
        <v>417</v>
      </c>
      <c r="AE698" t="s">
        <v>3420</v>
      </c>
      <c r="AF698" t="s">
        <v>3421</v>
      </c>
      <c r="AG698" t="s">
        <v>5703</v>
      </c>
      <c r="AH698" t="s">
        <v>847</v>
      </c>
      <c r="AI698" t="s">
        <v>1004</v>
      </c>
      <c r="AJ698" t="s">
        <v>913</v>
      </c>
      <c r="AK698" t="s">
        <v>848</v>
      </c>
      <c r="AL698" t="s">
        <v>917</v>
      </c>
    </row>
    <row r="699" spans="1:38" x14ac:dyDescent="0.3">
      <c r="A699" t="s">
        <v>728</v>
      </c>
      <c r="B699" t="s">
        <v>1457</v>
      </c>
      <c r="C699" t="s">
        <v>729</v>
      </c>
      <c r="D699" t="s">
        <v>1458</v>
      </c>
      <c r="E699" t="s">
        <v>841</v>
      </c>
      <c r="F699" t="s">
        <v>733</v>
      </c>
      <c r="G699" t="s">
        <v>750</v>
      </c>
      <c r="H699" t="s">
        <v>1013</v>
      </c>
      <c r="I699" t="s">
        <v>13</v>
      </c>
      <c r="J699" t="s">
        <v>751</v>
      </c>
      <c r="K699" t="s">
        <v>758</v>
      </c>
      <c r="L699" t="s">
        <v>759</v>
      </c>
      <c r="M699" t="s">
        <v>911</v>
      </c>
      <c r="N699" t="s">
        <v>817</v>
      </c>
      <c r="O699" t="s">
        <v>146</v>
      </c>
      <c r="P699" t="s">
        <v>724</v>
      </c>
      <c r="Q699" t="s">
        <v>416</v>
      </c>
      <c r="R699" t="s">
        <v>980</v>
      </c>
      <c r="S699" t="s">
        <v>156</v>
      </c>
      <c r="T699" t="s">
        <v>773</v>
      </c>
      <c r="U699" t="s">
        <v>3422</v>
      </c>
      <c r="V699">
        <v>21000000</v>
      </c>
      <c r="W699">
        <v>0</v>
      </c>
      <c r="X699">
        <v>0</v>
      </c>
      <c r="Y699">
        <v>0</v>
      </c>
      <c r="Z699">
        <v>0</v>
      </c>
      <c r="AA699">
        <v>0</v>
      </c>
      <c r="AB699">
        <v>21000000</v>
      </c>
      <c r="AC699" t="s">
        <v>415</v>
      </c>
      <c r="AD699" t="s">
        <v>417</v>
      </c>
      <c r="AE699" t="s">
        <v>3423</v>
      </c>
      <c r="AF699" t="s">
        <v>3424</v>
      </c>
      <c r="AG699" t="s">
        <v>5704</v>
      </c>
      <c r="AH699" t="s">
        <v>847</v>
      </c>
      <c r="AI699" t="s">
        <v>1004</v>
      </c>
      <c r="AJ699" t="s">
        <v>913</v>
      </c>
      <c r="AK699" t="s">
        <v>848</v>
      </c>
      <c r="AL699" t="s">
        <v>917</v>
      </c>
    </row>
    <row r="700" spans="1:38" x14ac:dyDescent="0.3">
      <c r="A700" t="s">
        <v>728</v>
      </c>
      <c r="B700" t="s">
        <v>1457</v>
      </c>
      <c r="C700" t="s">
        <v>729</v>
      </c>
      <c r="D700" t="s">
        <v>1458</v>
      </c>
      <c r="E700" t="s">
        <v>841</v>
      </c>
      <c r="F700" t="s">
        <v>733</v>
      </c>
      <c r="G700" t="s">
        <v>750</v>
      </c>
      <c r="H700" t="s">
        <v>1013</v>
      </c>
      <c r="I700" t="s">
        <v>13</v>
      </c>
      <c r="J700" t="s">
        <v>751</v>
      </c>
      <c r="K700" t="s">
        <v>758</v>
      </c>
      <c r="L700" t="s">
        <v>759</v>
      </c>
      <c r="M700" t="s">
        <v>911</v>
      </c>
      <c r="N700" t="s">
        <v>817</v>
      </c>
      <c r="O700" t="s">
        <v>146</v>
      </c>
      <c r="P700" t="s">
        <v>724</v>
      </c>
      <c r="Q700" t="s">
        <v>416</v>
      </c>
      <c r="R700" t="s">
        <v>980</v>
      </c>
      <c r="S700" t="s">
        <v>156</v>
      </c>
      <c r="T700" t="s">
        <v>773</v>
      </c>
      <c r="U700" t="s">
        <v>3425</v>
      </c>
      <c r="V700">
        <v>18000000</v>
      </c>
      <c r="W700">
        <v>0</v>
      </c>
      <c r="X700">
        <v>0</v>
      </c>
      <c r="Y700">
        <v>0</v>
      </c>
      <c r="Z700">
        <v>0</v>
      </c>
      <c r="AA700">
        <v>0</v>
      </c>
      <c r="AB700">
        <v>18000000</v>
      </c>
      <c r="AC700" t="s">
        <v>415</v>
      </c>
      <c r="AD700" t="s">
        <v>417</v>
      </c>
      <c r="AE700" t="s">
        <v>3426</v>
      </c>
      <c r="AF700" t="s">
        <v>3427</v>
      </c>
      <c r="AG700" t="s">
        <v>5705</v>
      </c>
      <c r="AH700" t="s">
        <v>847</v>
      </c>
      <c r="AI700" t="s">
        <v>1004</v>
      </c>
      <c r="AJ700" t="s">
        <v>913</v>
      </c>
      <c r="AK700" t="s">
        <v>848</v>
      </c>
      <c r="AL700" t="s">
        <v>917</v>
      </c>
    </row>
    <row r="701" spans="1:38" x14ac:dyDescent="0.3">
      <c r="A701" t="s">
        <v>728</v>
      </c>
      <c r="B701" t="s">
        <v>1457</v>
      </c>
      <c r="C701" t="s">
        <v>729</v>
      </c>
      <c r="D701" t="s">
        <v>1458</v>
      </c>
      <c r="E701" t="s">
        <v>841</v>
      </c>
      <c r="F701" t="s">
        <v>733</v>
      </c>
      <c r="G701" t="s">
        <v>750</v>
      </c>
      <c r="H701" t="s">
        <v>1013</v>
      </c>
      <c r="I701" t="s">
        <v>13</v>
      </c>
      <c r="J701" t="s">
        <v>751</v>
      </c>
      <c r="K701" t="s">
        <v>758</v>
      </c>
      <c r="L701" t="s">
        <v>759</v>
      </c>
      <c r="M701" t="s">
        <v>911</v>
      </c>
      <c r="N701" t="s">
        <v>817</v>
      </c>
      <c r="O701" t="s">
        <v>146</v>
      </c>
      <c r="P701" t="s">
        <v>724</v>
      </c>
      <c r="Q701" t="s">
        <v>416</v>
      </c>
      <c r="R701" t="s">
        <v>980</v>
      </c>
      <c r="S701" t="s">
        <v>156</v>
      </c>
      <c r="T701" t="s">
        <v>773</v>
      </c>
      <c r="U701" t="s">
        <v>3428</v>
      </c>
      <c r="V701">
        <v>27000000</v>
      </c>
      <c r="W701">
        <v>0</v>
      </c>
      <c r="X701">
        <v>0</v>
      </c>
      <c r="Y701">
        <v>0</v>
      </c>
      <c r="Z701">
        <v>0</v>
      </c>
      <c r="AA701">
        <v>0</v>
      </c>
      <c r="AB701">
        <v>27000000</v>
      </c>
      <c r="AC701" t="s">
        <v>415</v>
      </c>
      <c r="AD701" t="s">
        <v>417</v>
      </c>
      <c r="AE701" t="s">
        <v>3429</v>
      </c>
      <c r="AF701" t="s">
        <v>3430</v>
      </c>
      <c r="AG701" t="s">
        <v>5706</v>
      </c>
      <c r="AH701" t="s">
        <v>847</v>
      </c>
      <c r="AI701" t="s">
        <v>1004</v>
      </c>
      <c r="AJ701" t="s">
        <v>913</v>
      </c>
      <c r="AK701" t="s">
        <v>848</v>
      </c>
      <c r="AL701" t="s">
        <v>917</v>
      </c>
    </row>
    <row r="702" spans="1:38" x14ac:dyDescent="0.3">
      <c r="A702" t="s">
        <v>728</v>
      </c>
      <c r="B702" t="s">
        <v>1457</v>
      </c>
      <c r="C702" t="s">
        <v>729</v>
      </c>
      <c r="D702" t="s">
        <v>1458</v>
      </c>
      <c r="E702" t="s">
        <v>841</v>
      </c>
      <c r="F702" t="s">
        <v>733</v>
      </c>
      <c r="G702" t="s">
        <v>750</v>
      </c>
      <c r="H702" t="s">
        <v>1013</v>
      </c>
      <c r="I702" t="s">
        <v>13</v>
      </c>
      <c r="J702" t="s">
        <v>751</v>
      </c>
      <c r="K702" t="s">
        <v>758</v>
      </c>
      <c r="L702" t="s">
        <v>759</v>
      </c>
      <c r="M702" t="s">
        <v>911</v>
      </c>
      <c r="N702" t="s">
        <v>817</v>
      </c>
      <c r="O702" t="s">
        <v>146</v>
      </c>
      <c r="P702" t="s">
        <v>724</v>
      </c>
      <c r="Q702" t="s">
        <v>416</v>
      </c>
      <c r="R702" t="s">
        <v>980</v>
      </c>
      <c r="S702" t="s">
        <v>156</v>
      </c>
      <c r="T702" t="s">
        <v>773</v>
      </c>
      <c r="U702" t="s">
        <v>3431</v>
      </c>
      <c r="V702">
        <v>201900000</v>
      </c>
      <c r="W702">
        <v>0</v>
      </c>
      <c r="X702">
        <v>0</v>
      </c>
      <c r="Y702">
        <v>0</v>
      </c>
      <c r="Z702">
        <v>0</v>
      </c>
      <c r="AA702">
        <v>0</v>
      </c>
      <c r="AB702">
        <v>201900000</v>
      </c>
      <c r="AC702" t="s">
        <v>415</v>
      </c>
      <c r="AD702" t="s">
        <v>417</v>
      </c>
      <c r="AE702" t="s">
        <v>3432</v>
      </c>
      <c r="AF702" t="s">
        <v>3433</v>
      </c>
      <c r="AG702" t="s">
        <v>5707</v>
      </c>
      <c r="AH702" t="s">
        <v>847</v>
      </c>
      <c r="AI702" t="s">
        <v>1004</v>
      </c>
      <c r="AJ702" t="s">
        <v>913</v>
      </c>
      <c r="AK702" t="s">
        <v>848</v>
      </c>
      <c r="AL702" t="s">
        <v>917</v>
      </c>
    </row>
    <row r="703" spans="1:38" x14ac:dyDescent="0.3">
      <c r="A703" t="s">
        <v>728</v>
      </c>
      <c r="B703" t="s">
        <v>1457</v>
      </c>
      <c r="C703" t="s">
        <v>729</v>
      </c>
      <c r="D703" t="s">
        <v>1458</v>
      </c>
      <c r="E703" t="s">
        <v>841</v>
      </c>
      <c r="F703" t="s">
        <v>733</v>
      </c>
      <c r="G703" t="s">
        <v>750</v>
      </c>
      <c r="H703" t="s">
        <v>1013</v>
      </c>
      <c r="I703" t="s">
        <v>13</v>
      </c>
      <c r="J703" t="s">
        <v>751</v>
      </c>
      <c r="K703" t="s">
        <v>758</v>
      </c>
      <c r="L703" t="s">
        <v>759</v>
      </c>
      <c r="M703" t="s">
        <v>911</v>
      </c>
      <c r="N703" t="s">
        <v>817</v>
      </c>
      <c r="O703" t="s">
        <v>146</v>
      </c>
      <c r="P703" t="s">
        <v>724</v>
      </c>
      <c r="Q703" t="s">
        <v>416</v>
      </c>
      <c r="R703" t="s">
        <v>980</v>
      </c>
      <c r="S703" t="s">
        <v>156</v>
      </c>
      <c r="T703" t="s">
        <v>773</v>
      </c>
      <c r="U703" t="s">
        <v>3434</v>
      </c>
      <c r="V703">
        <v>48750000</v>
      </c>
      <c r="W703">
        <v>0</v>
      </c>
      <c r="X703">
        <v>0</v>
      </c>
      <c r="Y703">
        <v>0</v>
      </c>
      <c r="Z703">
        <v>0</v>
      </c>
      <c r="AA703">
        <v>0</v>
      </c>
      <c r="AB703">
        <v>48750000</v>
      </c>
      <c r="AC703" t="s">
        <v>415</v>
      </c>
      <c r="AD703" t="s">
        <v>417</v>
      </c>
      <c r="AE703" t="s">
        <v>3435</v>
      </c>
      <c r="AF703" t="s">
        <v>3436</v>
      </c>
      <c r="AG703" t="s">
        <v>5708</v>
      </c>
      <c r="AH703" t="s">
        <v>847</v>
      </c>
      <c r="AI703" t="s">
        <v>1004</v>
      </c>
      <c r="AJ703" t="s">
        <v>913</v>
      </c>
      <c r="AK703" t="s">
        <v>848</v>
      </c>
      <c r="AL703" t="s">
        <v>917</v>
      </c>
    </row>
    <row r="704" spans="1:38" x14ac:dyDescent="0.3">
      <c r="A704" t="s">
        <v>728</v>
      </c>
      <c r="B704" t="s">
        <v>1457</v>
      </c>
      <c r="C704" t="s">
        <v>729</v>
      </c>
      <c r="D704" t="s">
        <v>1458</v>
      </c>
      <c r="E704" t="s">
        <v>841</v>
      </c>
      <c r="F704" t="s">
        <v>733</v>
      </c>
      <c r="G704" t="s">
        <v>750</v>
      </c>
      <c r="H704" t="s">
        <v>1013</v>
      </c>
      <c r="I704" t="s">
        <v>13</v>
      </c>
      <c r="J704" t="s">
        <v>751</v>
      </c>
      <c r="K704" t="s">
        <v>758</v>
      </c>
      <c r="L704" t="s">
        <v>759</v>
      </c>
      <c r="M704" t="s">
        <v>911</v>
      </c>
      <c r="N704" t="s">
        <v>817</v>
      </c>
      <c r="O704" t="s">
        <v>146</v>
      </c>
      <c r="P704" t="s">
        <v>724</v>
      </c>
      <c r="Q704" t="s">
        <v>416</v>
      </c>
      <c r="R704" t="s">
        <v>980</v>
      </c>
      <c r="S704" t="s">
        <v>156</v>
      </c>
      <c r="T704" t="s">
        <v>773</v>
      </c>
      <c r="U704" t="s">
        <v>3437</v>
      </c>
      <c r="V704">
        <v>50000000</v>
      </c>
      <c r="W704">
        <v>0</v>
      </c>
      <c r="X704">
        <v>0</v>
      </c>
      <c r="Y704">
        <v>0</v>
      </c>
      <c r="Z704">
        <v>0</v>
      </c>
      <c r="AA704">
        <v>0</v>
      </c>
      <c r="AB704">
        <v>50000000</v>
      </c>
      <c r="AC704" t="s">
        <v>415</v>
      </c>
      <c r="AD704" t="s">
        <v>417</v>
      </c>
      <c r="AE704" t="s">
        <v>3438</v>
      </c>
      <c r="AF704" t="s">
        <v>3439</v>
      </c>
      <c r="AG704" t="s">
        <v>5709</v>
      </c>
      <c r="AH704" t="s">
        <v>847</v>
      </c>
      <c r="AI704" t="s">
        <v>1004</v>
      </c>
      <c r="AJ704" t="s">
        <v>913</v>
      </c>
      <c r="AK704" t="s">
        <v>848</v>
      </c>
      <c r="AL704" t="s">
        <v>917</v>
      </c>
    </row>
    <row r="705" spans="1:40" x14ac:dyDescent="0.3">
      <c r="A705" t="s">
        <v>728</v>
      </c>
      <c r="B705" t="s">
        <v>1457</v>
      </c>
      <c r="C705" t="s">
        <v>729</v>
      </c>
      <c r="D705" t="s">
        <v>1458</v>
      </c>
      <c r="E705" t="s">
        <v>841</v>
      </c>
      <c r="F705" t="s">
        <v>733</v>
      </c>
      <c r="G705" t="s">
        <v>750</v>
      </c>
      <c r="H705" t="s">
        <v>1013</v>
      </c>
      <c r="I705" t="s">
        <v>13</v>
      </c>
      <c r="J705" t="s">
        <v>751</v>
      </c>
      <c r="K705" t="s">
        <v>758</v>
      </c>
      <c r="L705" t="s">
        <v>759</v>
      </c>
      <c r="M705" t="s">
        <v>911</v>
      </c>
      <c r="N705" t="s">
        <v>817</v>
      </c>
      <c r="O705" t="s">
        <v>146</v>
      </c>
      <c r="P705" t="s">
        <v>724</v>
      </c>
      <c r="Q705" t="s">
        <v>416</v>
      </c>
      <c r="R705" t="s">
        <v>980</v>
      </c>
      <c r="S705" t="s">
        <v>156</v>
      </c>
      <c r="T705" t="s">
        <v>773</v>
      </c>
      <c r="U705" t="s">
        <v>3440</v>
      </c>
      <c r="V705">
        <v>20000000</v>
      </c>
      <c r="W705">
        <v>0</v>
      </c>
      <c r="X705">
        <v>0</v>
      </c>
      <c r="Y705">
        <v>0</v>
      </c>
      <c r="Z705">
        <v>0</v>
      </c>
      <c r="AA705">
        <v>0</v>
      </c>
      <c r="AB705">
        <v>20000000</v>
      </c>
      <c r="AC705" t="s">
        <v>415</v>
      </c>
      <c r="AD705" t="s">
        <v>417</v>
      </c>
      <c r="AE705" t="s">
        <v>3441</v>
      </c>
      <c r="AF705" t="s">
        <v>3442</v>
      </c>
      <c r="AG705" t="s">
        <v>5710</v>
      </c>
      <c r="AH705" t="s">
        <v>847</v>
      </c>
      <c r="AI705" t="s">
        <v>1004</v>
      </c>
      <c r="AJ705" t="s">
        <v>913</v>
      </c>
      <c r="AK705" t="s">
        <v>848</v>
      </c>
      <c r="AL705" t="s">
        <v>917</v>
      </c>
    </row>
    <row r="706" spans="1:40" x14ac:dyDescent="0.3">
      <c r="A706" t="s">
        <v>728</v>
      </c>
      <c r="B706" t="s">
        <v>1457</v>
      </c>
      <c r="C706" t="s">
        <v>729</v>
      </c>
      <c r="D706" t="s">
        <v>1458</v>
      </c>
      <c r="E706" t="s">
        <v>841</v>
      </c>
      <c r="F706" t="s">
        <v>733</v>
      </c>
      <c r="G706" t="s">
        <v>750</v>
      </c>
      <c r="H706" t="s">
        <v>1013</v>
      </c>
      <c r="I706" t="s">
        <v>13</v>
      </c>
      <c r="J706" t="s">
        <v>751</v>
      </c>
      <c r="K706" t="s">
        <v>758</v>
      </c>
      <c r="L706" t="s">
        <v>759</v>
      </c>
      <c r="M706" t="s">
        <v>911</v>
      </c>
      <c r="N706" t="s">
        <v>817</v>
      </c>
      <c r="O706" t="s">
        <v>146</v>
      </c>
      <c r="P706" t="s">
        <v>724</v>
      </c>
      <c r="Q706" t="s">
        <v>419</v>
      </c>
      <c r="R706" t="s">
        <v>976</v>
      </c>
      <c r="S706" t="s">
        <v>148</v>
      </c>
      <c r="T706" t="s">
        <v>769</v>
      </c>
      <c r="U706" t="s">
        <v>3443</v>
      </c>
      <c r="V706">
        <v>30000000</v>
      </c>
      <c r="W706">
        <v>0</v>
      </c>
      <c r="X706">
        <v>0</v>
      </c>
      <c r="Y706">
        <v>0</v>
      </c>
      <c r="Z706">
        <v>0</v>
      </c>
      <c r="AA706">
        <v>0</v>
      </c>
      <c r="AB706">
        <v>30000000</v>
      </c>
      <c r="AC706" t="s">
        <v>418</v>
      </c>
      <c r="AD706" t="s">
        <v>420</v>
      </c>
      <c r="AE706" t="s">
        <v>3444</v>
      </c>
      <c r="AF706" t="s">
        <v>3445</v>
      </c>
      <c r="AG706" t="s">
        <v>5711</v>
      </c>
      <c r="AH706" t="s">
        <v>847</v>
      </c>
      <c r="AI706" t="s">
        <v>1004</v>
      </c>
      <c r="AJ706" t="s">
        <v>944</v>
      </c>
      <c r="AK706" t="s">
        <v>848</v>
      </c>
      <c r="AL706" t="s">
        <v>917</v>
      </c>
    </row>
    <row r="707" spans="1:40" x14ac:dyDescent="0.3">
      <c r="A707" t="s">
        <v>728</v>
      </c>
      <c r="B707" t="s">
        <v>1457</v>
      </c>
      <c r="C707" t="s">
        <v>729</v>
      </c>
      <c r="D707" t="s">
        <v>1458</v>
      </c>
      <c r="E707" t="s">
        <v>841</v>
      </c>
      <c r="F707" t="s">
        <v>733</v>
      </c>
      <c r="G707" t="s">
        <v>750</v>
      </c>
      <c r="H707" t="s">
        <v>1013</v>
      </c>
      <c r="I707" t="s">
        <v>13</v>
      </c>
      <c r="J707" t="s">
        <v>751</v>
      </c>
      <c r="K707" t="s">
        <v>758</v>
      </c>
      <c r="L707" t="s">
        <v>759</v>
      </c>
      <c r="M707" t="s">
        <v>911</v>
      </c>
      <c r="N707" t="s">
        <v>817</v>
      </c>
      <c r="O707" t="s">
        <v>146</v>
      </c>
      <c r="P707" t="s">
        <v>724</v>
      </c>
      <c r="Q707" t="s">
        <v>419</v>
      </c>
      <c r="R707" t="s">
        <v>976</v>
      </c>
      <c r="S707" t="s">
        <v>159</v>
      </c>
      <c r="T707" t="s">
        <v>776</v>
      </c>
      <c r="U707" t="s">
        <v>3446</v>
      </c>
      <c r="V707">
        <v>35040000</v>
      </c>
      <c r="W707">
        <v>0</v>
      </c>
      <c r="X707">
        <v>0</v>
      </c>
      <c r="Y707">
        <v>0</v>
      </c>
      <c r="Z707">
        <v>0</v>
      </c>
      <c r="AA707">
        <v>0</v>
      </c>
      <c r="AB707">
        <v>35040000</v>
      </c>
      <c r="AC707" t="s">
        <v>418</v>
      </c>
      <c r="AD707" t="s">
        <v>421</v>
      </c>
      <c r="AE707" t="s">
        <v>3447</v>
      </c>
      <c r="AF707" t="s">
        <v>3448</v>
      </c>
      <c r="AG707" t="s">
        <v>5712</v>
      </c>
      <c r="AH707" t="s">
        <v>847</v>
      </c>
      <c r="AI707" t="s">
        <v>1004</v>
      </c>
      <c r="AJ707" t="s">
        <v>912</v>
      </c>
      <c r="AK707" t="s">
        <v>848</v>
      </c>
      <c r="AL707" t="s">
        <v>917</v>
      </c>
    </row>
    <row r="708" spans="1:40" x14ac:dyDescent="0.3">
      <c r="A708" t="s">
        <v>728</v>
      </c>
      <c r="B708" t="s">
        <v>1457</v>
      </c>
      <c r="C708" t="s">
        <v>729</v>
      </c>
      <c r="D708" t="s">
        <v>1458</v>
      </c>
      <c r="E708" t="s">
        <v>841</v>
      </c>
      <c r="F708" t="s">
        <v>733</v>
      </c>
      <c r="G708" t="s">
        <v>750</v>
      </c>
      <c r="H708" t="s">
        <v>1013</v>
      </c>
      <c r="I708" t="s">
        <v>13</v>
      </c>
      <c r="J708" t="s">
        <v>751</v>
      </c>
      <c r="K708" t="s">
        <v>758</v>
      </c>
      <c r="L708" t="s">
        <v>759</v>
      </c>
      <c r="M708" t="s">
        <v>911</v>
      </c>
      <c r="N708" t="s">
        <v>817</v>
      </c>
      <c r="O708" t="s">
        <v>146</v>
      </c>
      <c r="P708" t="s">
        <v>724</v>
      </c>
      <c r="Q708" t="s">
        <v>419</v>
      </c>
      <c r="R708" t="s">
        <v>976</v>
      </c>
      <c r="S708" t="s">
        <v>159</v>
      </c>
      <c r="T708" t="s">
        <v>776</v>
      </c>
      <c r="U708" t="s">
        <v>3449</v>
      </c>
      <c r="V708">
        <v>7776000</v>
      </c>
      <c r="W708">
        <v>0</v>
      </c>
      <c r="X708">
        <v>0</v>
      </c>
      <c r="Y708">
        <v>0</v>
      </c>
      <c r="Z708">
        <v>0</v>
      </c>
      <c r="AA708">
        <v>0</v>
      </c>
      <c r="AB708">
        <v>7776000</v>
      </c>
      <c r="AC708" t="s">
        <v>418</v>
      </c>
      <c r="AD708" t="s">
        <v>421</v>
      </c>
      <c r="AE708" t="s">
        <v>3450</v>
      </c>
      <c r="AF708" t="s">
        <v>3451</v>
      </c>
      <c r="AG708" t="s">
        <v>5713</v>
      </c>
      <c r="AH708" t="s">
        <v>847</v>
      </c>
      <c r="AI708" t="s">
        <v>1004</v>
      </c>
      <c r="AJ708" t="s">
        <v>912</v>
      </c>
      <c r="AK708" t="s">
        <v>848</v>
      </c>
      <c r="AL708" t="s">
        <v>917</v>
      </c>
    </row>
    <row r="709" spans="1:40" x14ac:dyDescent="0.3">
      <c r="A709" t="s">
        <v>728</v>
      </c>
      <c r="B709" t="s">
        <v>1457</v>
      </c>
      <c r="C709" t="s">
        <v>729</v>
      </c>
      <c r="D709" t="s">
        <v>1458</v>
      </c>
      <c r="E709" t="s">
        <v>841</v>
      </c>
      <c r="F709" t="s">
        <v>733</v>
      </c>
      <c r="G709" t="s">
        <v>750</v>
      </c>
      <c r="H709" t="s">
        <v>1013</v>
      </c>
      <c r="I709" t="s">
        <v>13</v>
      </c>
      <c r="J709" t="s">
        <v>751</v>
      </c>
      <c r="K709" t="s">
        <v>758</v>
      </c>
      <c r="L709" t="s">
        <v>759</v>
      </c>
      <c r="M709" t="s">
        <v>911</v>
      </c>
      <c r="N709" t="s">
        <v>817</v>
      </c>
      <c r="O709" t="s">
        <v>146</v>
      </c>
      <c r="P709" t="s">
        <v>724</v>
      </c>
      <c r="Q709" t="s">
        <v>419</v>
      </c>
      <c r="R709" t="s">
        <v>976</v>
      </c>
      <c r="S709" t="s">
        <v>159</v>
      </c>
      <c r="T709" t="s">
        <v>776</v>
      </c>
      <c r="U709" t="s">
        <v>3452</v>
      </c>
      <c r="V709">
        <v>9720000</v>
      </c>
      <c r="W709">
        <v>0</v>
      </c>
      <c r="X709">
        <v>0</v>
      </c>
      <c r="Y709">
        <v>0</v>
      </c>
      <c r="Z709">
        <v>0</v>
      </c>
      <c r="AA709">
        <v>0</v>
      </c>
      <c r="AB709">
        <v>9720000</v>
      </c>
      <c r="AC709" t="s">
        <v>418</v>
      </c>
      <c r="AD709" t="s">
        <v>421</v>
      </c>
      <c r="AE709" t="s">
        <v>3453</v>
      </c>
      <c r="AF709" t="s">
        <v>3454</v>
      </c>
      <c r="AG709" t="s">
        <v>5714</v>
      </c>
      <c r="AH709" t="s">
        <v>847</v>
      </c>
      <c r="AI709" t="s">
        <v>1004</v>
      </c>
      <c r="AJ709" t="s">
        <v>912</v>
      </c>
      <c r="AK709" t="s">
        <v>848</v>
      </c>
      <c r="AL709" t="s">
        <v>917</v>
      </c>
    </row>
    <row r="710" spans="1:40" x14ac:dyDescent="0.3">
      <c r="A710" t="s">
        <v>728</v>
      </c>
      <c r="B710" t="s">
        <v>1457</v>
      </c>
      <c r="C710" t="s">
        <v>729</v>
      </c>
      <c r="D710" t="s">
        <v>1458</v>
      </c>
      <c r="E710" t="s">
        <v>841</v>
      </c>
      <c r="F710" t="s">
        <v>733</v>
      </c>
      <c r="G710" t="s">
        <v>750</v>
      </c>
      <c r="H710" t="s">
        <v>1013</v>
      </c>
      <c r="I710" t="s">
        <v>13</v>
      </c>
      <c r="J710" t="s">
        <v>751</v>
      </c>
      <c r="K710" t="s">
        <v>758</v>
      </c>
      <c r="L710" t="s">
        <v>759</v>
      </c>
      <c r="M710" t="s">
        <v>911</v>
      </c>
      <c r="N710" t="s">
        <v>817</v>
      </c>
      <c r="O710" t="s">
        <v>146</v>
      </c>
      <c r="P710" t="s">
        <v>724</v>
      </c>
      <c r="Q710" t="s">
        <v>419</v>
      </c>
      <c r="R710" t="s">
        <v>976</v>
      </c>
      <c r="S710" t="s">
        <v>159</v>
      </c>
      <c r="T710" t="s">
        <v>776</v>
      </c>
      <c r="U710" t="s">
        <v>3455</v>
      </c>
      <c r="V710">
        <v>8160000</v>
      </c>
      <c r="W710">
        <v>0</v>
      </c>
      <c r="X710">
        <v>0</v>
      </c>
      <c r="Y710">
        <v>0</v>
      </c>
      <c r="Z710">
        <v>0</v>
      </c>
      <c r="AA710">
        <v>0</v>
      </c>
      <c r="AB710">
        <v>8160000</v>
      </c>
      <c r="AC710" t="s">
        <v>418</v>
      </c>
      <c r="AD710" t="s">
        <v>421</v>
      </c>
      <c r="AE710" t="s">
        <v>3456</v>
      </c>
      <c r="AF710" t="s">
        <v>3457</v>
      </c>
      <c r="AG710" t="s">
        <v>5715</v>
      </c>
      <c r="AH710" t="s">
        <v>847</v>
      </c>
      <c r="AI710" t="s">
        <v>1004</v>
      </c>
      <c r="AJ710" t="s">
        <v>912</v>
      </c>
      <c r="AK710" t="s">
        <v>848</v>
      </c>
      <c r="AL710" t="s">
        <v>917</v>
      </c>
    </row>
    <row r="711" spans="1:40" x14ac:dyDescent="0.3">
      <c r="A711" t="s">
        <v>728</v>
      </c>
      <c r="B711" t="s">
        <v>1457</v>
      </c>
      <c r="C711" t="s">
        <v>729</v>
      </c>
      <c r="D711" t="s">
        <v>1458</v>
      </c>
      <c r="E711" t="s">
        <v>841</v>
      </c>
      <c r="F711" t="s">
        <v>733</v>
      </c>
      <c r="G711" t="s">
        <v>750</v>
      </c>
      <c r="H711" t="s">
        <v>1013</v>
      </c>
      <c r="I711" t="s">
        <v>13</v>
      </c>
      <c r="J711" t="s">
        <v>751</v>
      </c>
      <c r="K711" t="s">
        <v>758</v>
      </c>
      <c r="L711" t="s">
        <v>759</v>
      </c>
      <c r="M711" t="s">
        <v>911</v>
      </c>
      <c r="N711" t="s">
        <v>817</v>
      </c>
      <c r="O711" t="s">
        <v>146</v>
      </c>
      <c r="P711" t="s">
        <v>724</v>
      </c>
      <c r="Q711" t="s">
        <v>419</v>
      </c>
      <c r="R711" t="s">
        <v>976</v>
      </c>
      <c r="S711" t="s">
        <v>150</v>
      </c>
      <c r="T711" t="s">
        <v>977</v>
      </c>
      <c r="U711" t="s">
        <v>3458</v>
      </c>
      <c r="V711">
        <v>45560000</v>
      </c>
      <c r="W711">
        <v>0</v>
      </c>
      <c r="X711">
        <v>0</v>
      </c>
      <c r="Y711">
        <v>0</v>
      </c>
      <c r="Z711">
        <v>0</v>
      </c>
      <c r="AA711">
        <v>0</v>
      </c>
      <c r="AB711">
        <v>45560000</v>
      </c>
      <c r="AC711" t="s">
        <v>418</v>
      </c>
      <c r="AD711" t="s">
        <v>422</v>
      </c>
      <c r="AE711" t="s">
        <v>3459</v>
      </c>
      <c r="AF711" t="s">
        <v>3460</v>
      </c>
      <c r="AG711" t="s">
        <v>5716</v>
      </c>
      <c r="AH711" t="s">
        <v>847</v>
      </c>
      <c r="AI711" t="s">
        <v>1004</v>
      </c>
      <c r="AJ711" t="s">
        <v>978</v>
      </c>
      <c r="AK711" t="s">
        <v>848</v>
      </c>
      <c r="AL711" t="s">
        <v>917</v>
      </c>
    </row>
    <row r="712" spans="1:40" x14ac:dyDescent="0.3">
      <c r="A712" t="s">
        <v>728</v>
      </c>
      <c r="B712" t="s">
        <v>1457</v>
      </c>
      <c r="C712" t="s">
        <v>729</v>
      </c>
      <c r="D712" t="s">
        <v>1458</v>
      </c>
      <c r="E712" t="s">
        <v>841</v>
      </c>
      <c r="F712" t="s">
        <v>733</v>
      </c>
      <c r="G712" t="s">
        <v>750</v>
      </c>
      <c r="H712" t="s">
        <v>1013</v>
      </c>
      <c r="I712" t="s">
        <v>13</v>
      </c>
      <c r="J712" t="s">
        <v>751</v>
      </c>
      <c r="K712" t="s">
        <v>758</v>
      </c>
      <c r="L712" t="s">
        <v>759</v>
      </c>
      <c r="M712" t="s">
        <v>911</v>
      </c>
      <c r="N712" t="s">
        <v>817</v>
      </c>
      <c r="O712" t="s">
        <v>146</v>
      </c>
      <c r="P712" t="s">
        <v>724</v>
      </c>
      <c r="Q712" t="s">
        <v>419</v>
      </c>
      <c r="R712" t="s">
        <v>976</v>
      </c>
      <c r="S712" t="s">
        <v>150</v>
      </c>
      <c r="T712" t="s">
        <v>977</v>
      </c>
      <c r="U712" t="s">
        <v>3461</v>
      </c>
      <c r="V712">
        <v>18880000</v>
      </c>
      <c r="W712">
        <v>0</v>
      </c>
      <c r="X712">
        <v>0</v>
      </c>
      <c r="Y712">
        <v>0</v>
      </c>
      <c r="Z712">
        <v>0</v>
      </c>
      <c r="AA712">
        <v>0</v>
      </c>
      <c r="AB712">
        <v>18880000</v>
      </c>
      <c r="AC712" t="s">
        <v>418</v>
      </c>
      <c r="AD712" t="s">
        <v>422</v>
      </c>
      <c r="AE712" t="s">
        <v>3462</v>
      </c>
      <c r="AF712" t="s">
        <v>3463</v>
      </c>
      <c r="AG712" t="s">
        <v>5717</v>
      </c>
      <c r="AH712" t="s">
        <v>847</v>
      </c>
      <c r="AI712" t="s">
        <v>1004</v>
      </c>
      <c r="AJ712" t="s">
        <v>978</v>
      </c>
      <c r="AK712" t="s">
        <v>848</v>
      </c>
      <c r="AL712" t="s">
        <v>917</v>
      </c>
    </row>
    <row r="713" spans="1:40" x14ac:dyDescent="0.3">
      <c r="A713" t="s">
        <v>728</v>
      </c>
      <c r="B713" t="s">
        <v>1457</v>
      </c>
      <c r="C713" t="s">
        <v>729</v>
      </c>
      <c r="D713" t="s">
        <v>1458</v>
      </c>
      <c r="E713" t="s">
        <v>841</v>
      </c>
      <c r="F713" t="s">
        <v>733</v>
      </c>
      <c r="G713" t="s">
        <v>750</v>
      </c>
      <c r="H713" t="s">
        <v>1013</v>
      </c>
      <c r="I713" t="s">
        <v>13</v>
      </c>
      <c r="J713" t="s">
        <v>751</v>
      </c>
      <c r="K713" t="s">
        <v>758</v>
      </c>
      <c r="L713" t="s">
        <v>759</v>
      </c>
      <c r="M713" t="s">
        <v>911</v>
      </c>
      <c r="N713" t="s">
        <v>817</v>
      </c>
      <c r="O713" t="s">
        <v>146</v>
      </c>
      <c r="P713" t="s">
        <v>724</v>
      </c>
      <c r="Q713" t="s">
        <v>388</v>
      </c>
      <c r="R713" t="s">
        <v>768</v>
      </c>
      <c r="S713" t="s">
        <v>148</v>
      </c>
      <c r="T713" t="s">
        <v>769</v>
      </c>
      <c r="U713" t="s">
        <v>3464</v>
      </c>
      <c r="V713">
        <v>90000000</v>
      </c>
      <c r="W713">
        <v>0</v>
      </c>
      <c r="X713">
        <v>0</v>
      </c>
      <c r="Y713">
        <v>1976000</v>
      </c>
      <c r="Z713">
        <v>1976000</v>
      </c>
      <c r="AA713">
        <v>2.1955555555555555E-2</v>
      </c>
      <c r="AB713">
        <v>88024000</v>
      </c>
      <c r="AC713" t="s">
        <v>423</v>
      </c>
      <c r="AD713" t="s">
        <v>424</v>
      </c>
      <c r="AE713" t="s">
        <v>3465</v>
      </c>
      <c r="AF713" t="s">
        <v>3466</v>
      </c>
      <c r="AG713" t="s">
        <v>5683</v>
      </c>
      <c r="AH713" t="s">
        <v>847</v>
      </c>
      <c r="AI713" t="s">
        <v>1004</v>
      </c>
      <c r="AJ713" t="s">
        <v>944</v>
      </c>
      <c r="AK713" t="s">
        <v>848</v>
      </c>
      <c r="AL713" t="s">
        <v>123</v>
      </c>
      <c r="AM713" t="s">
        <v>165</v>
      </c>
      <c r="AN713" t="s">
        <v>149</v>
      </c>
    </row>
    <row r="714" spans="1:40" x14ac:dyDescent="0.3">
      <c r="A714" t="s">
        <v>728</v>
      </c>
      <c r="B714" t="s">
        <v>1457</v>
      </c>
      <c r="C714" t="s">
        <v>729</v>
      </c>
      <c r="D714" t="s">
        <v>1458</v>
      </c>
      <c r="E714" t="s">
        <v>841</v>
      </c>
      <c r="F714" t="s">
        <v>733</v>
      </c>
      <c r="G714" t="s">
        <v>750</v>
      </c>
      <c r="H714" t="s">
        <v>1013</v>
      </c>
      <c r="I714" t="s">
        <v>13</v>
      </c>
      <c r="J714" t="s">
        <v>751</v>
      </c>
      <c r="K714" t="s">
        <v>758</v>
      </c>
      <c r="L714" t="s">
        <v>759</v>
      </c>
      <c r="M714" t="s">
        <v>911</v>
      </c>
      <c r="N714" t="s">
        <v>817</v>
      </c>
      <c r="O714" t="s">
        <v>146</v>
      </c>
      <c r="P714" t="s">
        <v>724</v>
      </c>
      <c r="Q714" t="s">
        <v>388</v>
      </c>
      <c r="R714" t="s">
        <v>768</v>
      </c>
      <c r="S714" t="s">
        <v>148</v>
      </c>
      <c r="T714" t="s">
        <v>769</v>
      </c>
      <c r="U714" t="s">
        <v>3467</v>
      </c>
      <c r="V714">
        <v>44304000</v>
      </c>
      <c r="W714">
        <v>44304000</v>
      </c>
      <c r="X714">
        <v>0</v>
      </c>
      <c r="Y714">
        <v>0</v>
      </c>
      <c r="Z714">
        <v>0</v>
      </c>
      <c r="AA714">
        <v>0</v>
      </c>
      <c r="AB714">
        <v>0</v>
      </c>
      <c r="AC714" t="s">
        <v>423</v>
      </c>
      <c r="AD714" t="s">
        <v>424</v>
      </c>
      <c r="AE714" t="s">
        <v>3468</v>
      </c>
      <c r="AF714" t="s">
        <v>3469</v>
      </c>
      <c r="AG714" t="s">
        <v>5718</v>
      </c>
      <c r="AH714" t="s">
        <v>847</v>
      </c>
      <c r="AI714" t="s">
        <v>1004</v>
      </c>
      <c r="AJ714" t="s">
        <v>944</v>
      </c>
      <c r="AK714" t="s">
        <v>848</v>
      </c>
      <c r="AL714" t="s">
        <v>123</v>
      </c>
      <c r="AM714" t="s">
        <v>165</v>
      </c>
      <c r="AN714" t="s">
        <v>149</v>
      </c>
    </row>
    <row r="715" spans="1:40" x14ac:dyDescent="0.3">
      <c r="A715" t="s">
        <v>728</v>
      </c>
      <c r="B715" t="s">
        <v>1457</v>
      </c>
      <c r="C715" t="s">
        <v>729</v>
      </c>
      <c r="D715" t="s">
        <v>1458</v>
      </c>
      <c r="E715" t="s">
        <v>841</v>
      </c>
      <c r="F715" t="s">
        <v>733</v>
      </c>
      <c r="G715" t="s">
        <v>750</v>
      </c>
      <c r="H715" t="s">
        <v>1013</v>
      </c>
      <c r="I715" t="s">
        <v>13</v>
      </c>
      <c r="J715" t="s">
        <v>751</v>
      </c>
      <c r="K715" t="s">
        <v>758</v>
      </c>
      <c r="L715" t="s">
        <v>759</v>
      </c>
      <c r="M715" t="s">
        <v>911</v>
      </c>
      <c r="N715" t="s">
        <v>817</v>
      </c>
      <c r="O715" t="s">
        <v>146</v>
      </c>
      <c r="P715" t="s">
        <v>724</v>
      </c>
      <c r="Q715" t="s">
        <v>388</v>
      </c>
      <c r="R715" t="s">
        <v>768</v>
      </c>
      <c r="S715" t="s">
        <v>148</v>
      </c>
      <c r="T715" t="s">
        <v>769</v>
      </c>
      <c r="U715" t="s">
        <v>3470</v>
      </c>
      <c r="V715">
        <v>63386000</v>
      </c>
      <c r="W715">
        <v>0</v>
      </c>
      <c r="X715">
        <v>0</v>
      </c>
      <c r="Y715">
        <v>0</v>
      </c>
      <c r="Z715">
        <v>0</v>
      </c>
      <c r="AA715">
        <v>0</v>
      </c>
      <c r="AB715">
        <v>63386000</v>
      </c>
      <c r="AC715" t="s">
        <v>423</v>
      </c>
      <c r="AD715" t="s">
        <v>424</v>
      </c>
      <c r="AE715" t="s">
        <v>3471</v>
      </c>
      <c r="AF715" t="s">
        <v>3472</v>
      </c>
      <c r="AG715" t="s">
        <v>5719</v>
      </c>
      <c r="AH715" t="s">
        <v>847</v>
      </c>
      <c r="AI715" t="s">
        <v>1004</v>
      </c>
      <c r="AJ715" t="s">
        <v>944</v>
      </c>
      <c r="AK715" t="s">
        <v>848</v>
      </c>
      <c r="AL715" t="s">
        <v>123</v>
      </c>
      <c r="AM715" t="s">
        <v>165</v>
      </c>
      <c r="AN715" t="s">
        <v>149</v>
      </c>
    </row>
    <row r="716" spans="1:40" x14ac:dyDescent="0.3">
      <c r="A716" t="s">
        <v>728</v>
      </c>
      <c r="B716" t="s">
        <v>1457</v>
      </c>
      <c r="C716" t="s">
        <v>729</v>
      </c>
      <c r="D716" t="s">
        <v>1458</v>
      </c>
      <c r="E716" t="s">
        <v>841</v>
      </c>
      <c r="F716" t="s">
        <v>733</v>
      </c>
      <c r="G716" t="s">
        <v>750</v>
      </c>
      <c r="H716" t="s">
        <v>1013</v>
      </c>
      <c r="I716" t="s">
        <v>13</v>
      </c>
      <c r="J716" t="s">
        <v>751</v>
      </c>
      <c r="K716" t="s">
        <v>758</v>
      </c>
      <c r="L716" t="s">
        <v>759</v>
      </c>
      <c r="M716" t="s">
        <v>911</v>
      </c>
      <c r="N716" t="s">
        <v>817</v>
      </c>
      <c r="O716" t="s">
        <v>146</v>
      </c>
      <c r="P716" t="s">
        <v>724</v>
      </c>
      <c r="Q716" t="s">
        <v>388</v>
      </c>
      <c r="R716" t="s">
        <v>768</v>
      </c>
      <c r="S716" t="s">
        <v>148</v>
      </c>
      <c r="T716" t="s">
        <v>769</v>
      </c>
      <c r="U716" t="s">
        <v>3473</v>
      </c>
      <c r="V716">
        <v>734400000</v>
      </c>
      <c r="W716">
        <v>0</v>
      </c>
      <c r="X716">
        <v>0</v>
      </c>
      <c r="Y716">
        <v>61200000</v>
      </c>
      <c r="Z716">
        <v>61200000</v>
      </c>
      <c r="AA716">
        <v>8.3333333333333329E-2</v>
      </c>
      <c r="AB716">
        <v>673200000</v>
      </c>
      <c r="AC716" t="s">
        <v>423</v>
      </c>
      <c r="AD716" t="s">
        <v>424</v>
      </c>
      <c r="AE716" t="s">
        <v>3474</v>
      </c>
      <c r="AF716" t="s">
        <v>3475</v>
      </c>
      <c r="AG716" t="s">
        <v>5720</v>
      </c>
      <c r="AH716" t="s">
        <v>847</v>
      </c>
      <c r="AI716" t="s">
        <v>1004</v>
      </c>
      <c r="AJ716" t="s">
        <v>944</v>
      </c>
      <c r="AK716" t="s">
        <v>848</v>
      </c>
      <c r="AL716" t="s">
        <v>123</v>
      </c>
      <c r="AM716" t="s">
        <v>165</v>
      </c>
      <c r="AN716" t="s">
        <v>149</v>
      </c>
    </row>
    <row r="717" spans="1:40" x14ac:dyDescent="0.3">
      <c r="A717" t="s">
        <v>728</v>
      </c>
      <c r="B717" t="s">
        <v>1457</v>
      </c>
      <c r="C717" t="s">
        <v>729</v>
      </c>
      <c r="D717" t="s">
        <v>1458</v>
      </c>
      <c r="E717" t="s">
        <v>841</v>
      </c>
      <c r="F717" t="s">
        <v>733</v>
      </c>
      <c r="G717" t="s">
        <v>750</v>
      </c>
      <c r="H717" t="s">
        <v>1013</v>
      </c>
      <c r="I717" t="s">
        <v>13</v>
      </c>
      <c r="J717" t="s">
        <v>751</v>
      </c>
      <c r="K717" t="s">
        <v>758</v>
      </c>
      <c r="L717" t="s">
        <v>759</v>
      </c>
      <c r="M717" t="s">
        <v>911</v>
      </c>
      <c r="N717" t="s">
        <v>817</v>
      </c>
      <c r="O717" t="s">
        <v>146</v>
      </c>
      <c r="P717" t="s">
        <v>724</v>
      </c>
      <c r="Q717" t="s">
        <v>388</v>
      </c>
      <c r="R717" t="s">
        <v>768</v>
      </c>
      <c r="S717" t="s">
        <v>148</v>
      </c>
      <c r="T717" t="s">
        <v>769</v>
      </c>
      <c r="U717" t="s">
        <v>3476</v>
      </c>
      <c r="V717">
        <v>67200000</v>
      </c>
      <c r="W717">
        <v>0</v>
      </c>
      <c r="X717">
        <v>0</v>
      </c>
      <c r="Y717">
        <v>5600000</v>
      </c>
      <c r="Z717">
        <v>5600000</v>
      </c>
      <c r="AA717">
        <v>8.3333333333333329E-2</v>
      </c>
      <c r="AB717">
        <v>61600000</v>
      </c>
      <c r="AC717" t="s">
        <v>423</v>
      </c>
      <c r="AD717" t="s">
        <v>424</v>
      </c>
      <c r="AE717" t="s">
        <v>3477</v>
      </c>
      <c r="AF717" t="s">
        <v>3478</v>
      </c>
      <c r="AG717" t="s">
        <v>5721</v>
      </c>
      <c r="AH717" t="s">
        <v>847</v>
      </c>
      <c r="AI717" t="s">
        <v>1004</v>
      </c>
      <c r="AJ717" t="s">
        <v>944</v>
      </c>
      <c r="AK717" t="s">
        <v>848</v>
      </c>
      <c r="AL717" t="s">
        <v>123</v>
      </c>
      <c r="AM717" t="s">
        <v>165</v>
      </c>
      <c r="AN717" t="s">
        <v>149</v>
      </c>
    </row>
    <row r="718" spans="1:40" x14ac:dyDescent="0.3">
      <c r="A718" t="s">
        <v>728</v>
      </c>
      <c r="B718" t="s">
        <v>1457</v>
      </c>
      <c r="C718" t="s">
        <v>729</v>
      </c>
      <c r="D718" t="s">
        <v>1458</v>
      </c>
      <c r="E718" t="s">
        <v>841</v>
      </c>
      <c r="F718" t="s">
        <v>733</v>
      </c>
      <c r="G718" t="s">
        <v>750</v>
      </c>
      <c r="H718" t="s">
        <v>1013</v>
      </c>
      <c r="I718" t="s">
        <v>13</v>
      </c>
      <c r="J718" t="s">
        <v>751</v>
      </c>
      <c r="K718" t="s">
        <v>758</v>
      </c>
      <c r="L718" t="s">
        <v>759</v>
      </c>
      <c r="M718" t="s">
        <v>911</v>
      </c>
      <c r="N718" t="s">
        <v>817</v>
      </c>
      <c r="O718" t="s">
        <v>146</v>
      </c>
      <c r="P718" t="s">
        <v>724</v>
      </c>
      <c r="Q718" t="s">
        <v>388</v>
      </c>
      <c r="R718" t="s">
        <v>768</v>
      </c>
      <c r="S718" t="s">
        <v>148</v>
      </c>
      <c r="T718" t="s">
        <v>769</v>
      </c>
      <c r="U718" t="s">
        <v>3479</v>
      </c>
      <c r="V718">
        <v>4400000</v>
      </c>
      <c r="W718">
        <v>0</v>
      </c>
      <c r="X718">
        <v>0</v>
      </c>
      <c r="Y718">
        <v>360720</v>
      </c>
      <c r="Z718">
        <v>360720</v>
      </c>
      <c r="AA718">
        <v>8.1981818181818183E-2</v>
      </c>
      <c r="AB718">
        <v>4039280</v>
      </c>
      <c r="AC718" t="s">
        <v>423</v>
      </c>
      <c r="AD718" t="s">
        <v>424</v>
      </c>
      <c r="AE718" t="s">
        <v>3480</v>
      </c>
      <c r="AF718" t="s">
        <v>3481</v>
      </c>
      <c r="AG718" t="s">
        <v>5722</v>
      </c>
      <c r="AH718" t="s">
        <v>847</v>
      </c>
      <c r="AI718" t="s">
        <v>1004</v>
      </c>
      <c r="AJ718" t="s">
        <v>944</v>
      </c>
      <c r="AK718" t="s">
        <v>848</v>
      </c>
      <c r="AL718" t="s">
        <v>123</v>
      </c>
      <c r="AM718" t="s">
        <v>165</v>
      </c>
      <c r="AN718" t="s">
        <v>149</v>
      </c>
    </row>
    <row r="719" spans="1:40" x14ac:dyDescent="0.3">
      <c r="A719" t="s">
        <v>728</v>
      </c>
      <c r="B719" t="s">
        <v>1457</v>
      </c>
      <c r="C719" t="s">
        <v>729</v>
      </c>
      <c r="D719" t="s">
        <v>1458</v>
      </c>
      <c r="E719" t="s">
        <v>841</v>
      </c>
      <c r="F719" t="s">
        <v>733</v>
      </c>
      <c r="G719" t="s">
        <v>750</v>
      </c>
      <c r="H719" t="s">
        <v>1013</v>
      </c>
      <c r="I719" t="s">
        <v>13</v>
      </c>
      <c r="J719" t="s">
        <v>751</v>
      </c>
      <c r="K719" t="s">
        <v>758</v>
      </c>
      <c r="L719" t="s">
        <v>759</v>
      </c>
      <c r="M719" t="s">
        <v>911</v>
      </c>
      <c r="N719" t="s">
        <v>817</v>
      </c>
      <c r="O719" t="s">
        <v>146</v>
      </c>
      <c r="P719" t="s">
        <v>724</v>
      </c>
      <c r="Q719" t="s">
        <v>388</v>
      </c>
      <c r="R719" t="s">
        <v>768</v>
      </c>
      <c r="S719" t="s">
        <v>148</v>
      </c>
      <c r="T719" t="s">
        <v>769</v>
      </c>
      <c r="U719" t="s">
        <v>3482</v>
      </c>
      <c r="V719">
        <v>35000000</v>
      </c>
      <c r="W719">
        <v>0</v>
      </c>
      <c r="X719">
        <v>0</v>
      </c>
      <c r="Y719">
        <v>0</v>
      </c>
      <c r="Z719">
        <v>0</v>
      </c>
      <c r="AA719">
        <v>0</v>
      </c>
      <c r="AB719">
        <v>35000000</v>
      </c>
      <c r="AC719" t="s">
        <v>423</v>
      </c>
      <c r="AD719" t="s">
        <v>424</v>
      </c>
      <c r="AE719" t="s">
        <v>3483</v>
      </c>
      <c r="AF719" t="s">
        <v>3484</v>
      </c>
      <c r="AG719" t="s">
        <v>5723</v>
      </c>
      <c r="AH719" t="s">
        <v>847</v>
      </c>
      <c r="AI719" t="s">
        <v>1004</v>
      </c>
      <c r="AJ719" t="s">
        <v>944</v>
      </c>
      <c r="AK719" t="s">
        <v>848</v>
      </c>
      <c r="AL719" t="s">
        <v>123</v>
      </c>
      <c r="AM719" t="s">
        <v>165</v>
      </c>
      <c r="AN719" t="s">
        <v>149</v>
      </c>
    </row>
    <row r="720" spans="1:40" x14ac:dyDescent="0.3">
      <c r="A720" t="s">
        <v>728</v>
      </c>
      <c r="B720" t="s">
        <v>1457</v>
      </c>
      <c r="C720" t="s">
        <v>729</v>
      </c>
      <c r="D720" t="s">
        <v>1458</v>
      </c>
      <c r="E720" t="s">
        <v>841</v>
      </c>
      <c r="F720" t="s">
        <v>733</v>
      </c>
      <c r="G720" t="s">
        <v>750</v>
      </c>
      <c r="H720" t="s">
        <v>1013</v>
      </c>
      <c r="I720" t="s">
        <v>13</v>
      </c>
      <c r="J720" t="s">
        <v>751</v>
      </c>
      <c r="K720" t="s">
        <v>758</v>
      </c>
      <c r="L720" t="s">
        <v>759</v>
      </c>
      <c r="M720" t="s">
        <v>911</v>
      </c>
      <c r="N720" t="s">
        <v>817</v>
      </c>
      <c r="O720" t="s">
        <v>146</v>
      </c>
      <c r="P720" t="s">
        <v>724</v>
      </c>
      <c r="Q720" t="s">
        <v>388</v>
      </c>
      <c r="R720" t="s">
        <v>768</v>
      </c>
      <c r="S720" t="s">
        <v>148</v>
      </c>
      <c r="T720" t="s">
        <v>769</v>
      </c>
      <c r="U720" t="s">
        <v>3485</v>
      </c>
      <c r="V720">
        <v>9000000</v>
      </c>
      <c r="W720">
        <v>9000000</v>
      </c>
      <c r="X720">
        <v>0</v>
      </c>
      <c r="Y720">
        <v>0</v>
      </c>
      <c r="Z720">
        <v>0</v>
      </c>
      <c r="AA720">
        <v>0</v>
      </c>
      <c r="AB720">
        <v>0</v>
      </c>
      <c r="AC720" t="s">
        <v>423</v>
      </c>
      <c r="AD720" t="s">
        <v>424</v>
      </c>
      <c r="AE720" t="s">
        <v>3486</v>
      </c>
      <c r="AF720" t="s">
        <v>3487</v>
      </c>
      <c r="AG720" t="s">
        <v>5724</v>
      </c>
      <c r="AH720" t="s">
        <v>847</v>
      </c>
      <c r="AI720" t="s">
        <v>1004</v>
      </c>
      <c r="AJ720" t="s">
        <v>944</v>
      </c>
      <c r="AK720" t="s">
        <v>848</v>
      </c>
      <c r="AL720" t="s">
        <v>123</v>
      </c>
      <c r="AM720" t="s">
        <v>165</v>
      </c>
      <c r="AN720" t="s">
        <v>149</v>
      </c>
    </row>
    <row r="721" spans="1:40" x14ac:dyDescent="0.3">
      <c r="A721" t="s">
        <v>728</v>
      </c>
      <c r="B721" t="s">
        <v>1457</v>
      </c>
      <c r="C721" t="s">
        <v>729</v>
      </c>
      <c r="D721" t="s">
        <v>1458</v>
      </c>
      <c r="E721" t="s">
        <v>841</v>
      </c>
      <c r="F721" t="s">
        <v>733</v>
      </c>
      <c r="G721" t="s">
        <v>750</v>
      </c>
      <c r="H721" t="s">
        <v>1013</v>
      </c>
      <c r="I721" t="s">
        <v>13</v>
      </c>
      <c r="J721" t="s">
        <v>751</v>
      </c>
      <c r="K721" t="s">
        <v>758</v>
      </c>
      <c r="L721" t="s">
        <v>759</v>
      </c>
      <c r="M721" t="s">
        <v>911</v>
      </c>
      <c r="N721" t="s">
        <v>817</v>
      </c>
      <c r="O721" t="s">
        <v>146</v>
      </c>
      <c r="P721" t="s">
        <v>724</v>
      </c>
      <c r="Q721" t="s">
        <v>388</v>
      </c>
      <c r="R721" t="s">
        <v>768</v>
      </c>
      <c r="S721" t="s">
        <v>148</v>
      </c>
      <c r="T721" t="s">
        <v>769</v>
      </c>
      <c r="U721" t="s">
        <v>3488</v>
      </c>
      <c r="V721">
        <v>15900000</v>
      </c>
      <c r="W721">
        <v>0</v>
      </c>
      <c r="X721">
        <v>0</v>
      </c>
      <c r="Y721">
        <v>796567</v>
      </c>
      <c r="Z721">
        <v>796567</v>
      </c>
      <c r="AA721">
        <v>5.0098553459119496E-2</v>
      </c>
      <c r="AB721">
        <v>15103433</v>
      </c>
      <c r="AC721" t="s">
        <v>423</v>
      </c>
      <c r="AD721" t="s">
        <v>424</v>
      </c>
      <c r="AE721" t="s">
        <v>3489</v>
      </c>
      <c r="AF721" t="s">
        <v>3490</v>
      </c>
      <c r="AG721" t="s">
        <v>5725</v>
      </c>
      <c r="AH721" t="s">
        <v>847</v>
      </c>
      <c r="AI721" t="s">
        <v>1004</v>
      </c>
      <c r="AJ721" t="s">
        <v>944</v>
      </c>
      <c r="AK721" t="s">
        <v>848</v>
      </c>
      <c r="AL721" t="s">
        <v>123</v>
      </c>
      <c r="AM721" t="s">
        <v>165</v>
      </c>
      <c r="AN721" t="s">
        <v>149</v>
      </c>
    </row>
    <row r="722" spans="1:40" x14ac:dyDescent="0.3">
      <c r="A722" t="s">
        <v>728</v>
      </c>
      <c r="B722" t="s">
        <v>1457</v>
      </c>
      <c r="C722" t="s">
        <v>729</v>
      </c>
      <c r="D722" t="s">
        <v>1458</v>
      </c>
      <c r="E722" t="s">
        <v>841</v>
      </c>
      <c r="F722" t="s">
        <v>733</v>
      </c>
      <c r="G722" t="s">
        <v>750</v>
      </c>
      <c r="H722" t="s">
        <v>1013</v>
      </c>
      <c r="I722" t="s">
        <v>13</v>
      </c>
      <c r="J722" t="s">
        <v>751</v>
      </c>
      <c r="K722" t="s">
        <v>758</v>
      </c>
      <c r="L722" t="s">
        <v>759</v>
      </c>
      <c r="M722" t="s">
        <v>911</v>
      </c>
      <c r="N722" t="s">
        <v>817</v>
      </c>
      <c r="O722" t="s">
        <v>146</v>
      </c>
      <c r="P722" t="s">
        <v>724</v>
      </c>
      <c r="Q722" t="s">
        <v>388</v>
      </c>
      <c r="R722" t="s">
        <v>768</v>
      </c>
      <c r="S722" t="s">
        <v>148</v>
      </c>
      <c r="T722" t="s">
        <v>769</v>
      </c>
      <c r="U722" t="s">
        <v>3491</v>
      </c>
      <c r="V722">
        <v>36000000</v>
      </c>
      <c r="W722">
        <v>0</v>
      </c>
      <c r="X722">
        <v>0</v>
      </c>
      <c r="Y722">
        <v>1750000</v>
      </c>
      <c r="Z722">
        <v>1750000</v>
      </c>
      <c r="AA722">
        <v>4.8611111111111112E-2</v>
      </c>
      <c r="AB722">
        <v>34250000</v>
      </c>
      <c r="AC722" t="s">
        <v>423</v>
      </c>
      <c r="AD722" t="s">
        <v>424</v>
      </c>
      <c r="AE722" t="s">
        <v>3492</v>
      </c>
      <c r="AF722" t="s">
        <v>3493</v>
      </c>
      <c r="AG722" t="s">
        <v>5726</v>
      </c>
      <c r="AH722" t="s">
        <v>847</v>
      </c>
      <c r="AI722" t="s">
        <v>1004</v>
      </c>
      <c r="AJ722" t="s">
        <v>944</v>
      </c>
      <c r="AK722" t="s">
        <v>848</v>
      </c>
      <c r="AL722" t="s">
        <v>123</v>
      </c>
      <c r="AM722" t="s">
        <v>165</v>
      </c>
      <c r="AN722" t="s">
        <v>149</v>
      </c>
    </row>
    <row r="723" spans="1:40" x14ac:dyDescent="0.3">
      <c r="A723" t="s">
        <v>728</v>
      </c>
      <c r="B723" t="s">
        <v>1457</v>
      </c>
      <c r="C723" t="s">
        <v>729</v>
      </c>
      <c r="D723" t="s">
        <v>1458</v>
      </c>
      <c r="E723" t="s">
        <v>841</v>
      </c>
      <c r="F723" t="s">
        <v>733</v>
      </c>
      <c r="G723" t="s">
        <v>750</v>
      </c>
      <c r="H723" t="s">
        <v>1013</v>
      </c>
      <c r="I723" t="s">
        <v>13</v>
      </c>
      <c r="J723" t="s">
        <v>751</v>
      </c>
      <c r="K723" t="s">
        <v>758</v>
      </c>
      <c r="L723" t="s">
        <v>759</v>
      </c>
      <c r="M723" t="s">
        <v>911</v>
      </c>
      <c r="N723" t="s">
        <v>817</v>
      </c>
      <c r="O723" t="s">
        <v>146</v>
      </c>
      <c r="P723" t="s">
        <v>724</v>
      </c>
      <c r="Q723" t="s">
        <v>388</v>
      </c>
      <c r="R723" t="s">
        <v>768</v>
      </c>
      <c r="S723" t="s">
        <v>155</v>
      </c>
      <c r="T723" t="s">
        <v>979</v>
      </c>
      <c r="U723" t="s">
        <v>3494</v>
      </c>
      <c r="V723">
        <v>103250000</v>
      </c>
      <c r="W723">
        <v>0</v>
      </c>
      <c r="X723">
        <v>0</v>
      </c>
      <c r="Y723">
        <v>0</v>
      </c>
      <c r="Z723">
        <v>0</v>
      </c>
      <c r="AA723">
        <v>0</v>
      </c>
      <c r="AB723">
        <v>103250000</v>
      </c>
      <c r="AC723" t="s">
        <v>423</v>
      </c>
      <c r="AD723" t="s">
        <v>1385</v>
      </c>
      <c r="AE723" t="s">
        <v>3495</v>
      </c>
      <c r="AF723" t="s">
        <v>3496</v>
      </c>
      <c r="AG723" t="s">
        <v>5727</v>
      </c>
      <c r="AH723" t="s">
        <v>847</v>
      </c>
      <c r="AI723" t="s">
        <v>1004</v>
      </c>
      <c r="AJ723" t="s">
        <v>978</v>
      </c>
      <c r="AK723" t="s">
        <v>907</v>
      </c>
      <c r="AL723" t="s">
        <v>123</v>
      </c>
      <c r="AM723" t="s">
        <v>165</v>
      </c>
      <c r="AN723" t="s">
        <v>149</v>
      </c>
    </row>
    <row r="724" spans="1:40" x14ac:dyDescent="0.3">
      <c r="A724" t="s">
        <v>728</v>
      </c>
      <c r="B724" t="s">
        <v>1457</v>
      </c>
      <c r="C724" t="s">
        <v>729</v>
      </c>
      <c r="D724" t="s">
        <v>1458</v>
      </c>
      <c r="E724" t="s">
        <v>841</v>
      </c>
      <c r="F724" t="s">
        <v>733</v>
      </c>
      <c r="G724" t="s">
        <v>750</v>
      </c>
      <c r="H724" t="s">
        <v>1013</v>
      </c>
      <c r="I724" t="s">
        <v>13</v>
      </c>
      <c r="J724" t="s">
        <v>751</v>
      </c>
      <c r="K724" t="s">
        <v>758</v>
      </c>
      <c r="L724" t="s">
        <v>759</v>
      </c>
      <c r="M724" t="s">
        <v>911</v>
      </c>
      <c r="N724" t="s">
        <v>817</v>
      </c>
      <c r="O724" t="s">
        <v>146</v>
      </c>
      <c r="P724" t="s">
        <v>724</v>
      </c>
      <c r="Q724" t="s">
        <v>388</v>
      </c>
      <c r="R724" t="s">
        <v>768</v>
      </c>
      <c r="S724" t="s">
        <v>130</v>
      </c>
      <c r="T724" t="s">
        <v>748</v>
      </c>
      <c r="U724" t="s">
        <v>3497</v>
      </c>
      <c r="V724">
        <v>48000000</v>
      </c>
      <c r="W724">
        <v>0</v>
      </c>
      <c r="X724">
        <v>0</v>
      </c>
      <c r="Y724">
        <v>0</v>
      </c>
      <c r="Z724">
        <v>0</v>
      </c>
      <c r="AA724">
        <v>0</v>
      </c>
      <c r="AB724">
        <v>48000000</v>
      </c>
      <c r="AC724" t="s">
        <v>423</v>
      </c>
      <c r="AD724" t="s">
        <v>425</v>
      </c>
      <c r="AE724" t="s">
        <v>3498</v>
      </c>
      <c r="AF724" t="s">
        <v>3499</v>
      </c>
      <c r="AG724" t="s">
        <v>5257</v>
      </c>
      <c r="AH724" t="s">
        <v>847</v>
      </c>
      <c r="AI724" t="s">
        <v>1004</v>
      </c>
      <c r="AJ724" t="s">
        <v>901</v>
      </c>
      <c r="AK724" t="s">
        <v>848</v>
      </c>
      <c r="AL724" t="s">
        <v>123</v>
      </c>
      <c r="AM724" t="s">
        <v>165</v>
      </c>
      <c r="AN724" t="s">
        <v>149</v>
      </c>
    </row>
    <row r="725" spans="1:40" x14ac:dyDescent="0.3">
      <c r="A725" t="s">
        <v>728</v>
      </c>
      <c r="B725" t="s">
        <v>1457</v>
      </c>
      <c r="C725" t="s">
        <v>729</v>
      </c>
      <c r="D725" t="s">
        <v>1458</v>
      </c>
      <c r="E725" t="s">
        <v>841</v>
      </c>
      <c r="F725" t="s">
        <v>733</v>
      </c>
      <c r="G725" t="s">
        <v>750</v>
      </c>
      <c r="H725" t="s">
        <v>1013</v>
      </c>
      <c r="I725" t="s">
        <v>13</v>
      </c>
      <c r="J725" t="s">
        <v>751</v>
      </c>
      <c r="K725" t="s">
        <v>758</v>
      </c>
      <c r="L725" t="s">
        <v>759</v>
      </c>
      <c r="M725" t="s">
        <v>911</v>
      </c>
      <c r="N725" t="s">
        <v>817</v>
      </c>
      <c r="O725" t="s">
        <v>146</v>
      </c>
      <c r="P725" t="s">
        <v>724</v>
      </c>
      <c r="Q725" t="s">
        <v>388</v>
      </c>
      <c r="R725" t="s">
        <v>768</v>
      </c>
      <c r="S725" t="s">
        <v>130</v>
      </c>
      <c r="T725" t="s">
        <v>748</v>
      </c>
      <c r="U725" t="s">
        <v>3500</v>
      </c>
      <c r="V725">
        <v>72000000</v>
      </c>
      <c r="W725">
        <v>0</v>
      </c>
      <c r="X725">
        <v>0</v>
      </c>
      <c r="Y725">
        <v>0</v>
      </c>
      <c r="Z725">
        <v>0</v>
      </c>
      <c r="AA725">
        <v>0</v>
      </c>
      <c r="AB725">
        <v>72000000</v>
      </c>
      <c r="AC725" t="s">
        <v>423</v>
      </c>
      <c r="AD725" t="s">
        <v>425</v>
      </c>
      <c r="AE725" t="s">
        <v>3501</v>
      </c>
      <c r="AF725" t="s">
        <v>3502</v>
      </c>
      <c r="AG725" t="s">
        <v>5258</v>
      </c>
      <c r="AH725" t="s">
        <v>847</v>
      </c>
      <c r="AI725" t="s">
        <v>1004</v>
      </c>
      <c r="AJ725" t="s">
        <v>901</v>
      </c>
      <c r="AK725" t="s">
        <v>848</v>
      </c>
      <c r="AL725" t="s">
        <v>123</v>
      </c>
      <c r="AM725" t="s">
        <v>165</v>
      </c>
      <c r="AN725" t="s">
        <v>149</v>
      </c>
    </row>
    <row r="726" spans="1:40" x14ac:dyDescent="0.3">
      <c r="A726" t="s">
        <v>728</v>
      </c>
      <c r="B726" t="s">
        <v>1457</v>
      </c>
      <c r="C726" t="s">
        <v>729</v>
      </c>
      <c r="D726" t="s">
        <v>1458</v>
      </c>
      <c r="E726" t="s">
        <v>841</v>
      </c>
      <c r="F726" t="s">
        <v>733</v>
      </c>
      <c r="G726" t="s">
        <v>750</v>
      </c>
      <c r="H726" t="s">
        <v>1013</v>
      </c>
      <c r="I726" t="s">
        <v>13</v>
      </c>
      <c r="J726" t="s">
        <v>751</v>
      </c>
      <c r="K726" t="s">
        <v>758</v>
      </c>
      <c r="L726" t="s">
        <v>759</v>
      </c>
      <c r="M726" t="s">
        <v>911</v>
      </c>
      <c r="N726" t="s">
        <v>817</v>
      </c>
      <c r="O726" t="s">
        <v>146</v>
      </c>
      <c r="P726" t="s">
        <v>724</v>
      </c>
      <c r="Q726" t="s">
        <v>388</v>
      </c>
      <c r="R726" t="s">
        <v>768</v>
      </c>
      <c r="S726" t="s">
        <v>130</v>
      </c>
      <c r="T726" t="s">
        <v>748</v>
      </c>
      <c r="U726" t="s">
        <v>3503</v>
      </c>
      <c r="V726">
        <v>9600000</v>
      </c>
      <c r="W726">
        <v>0</v>
      </c>
      <c r="X726">
        <v>0</v>
      </c>
      <c r="Y726">
        <v>0</v>
      </c>
      <c r="Z726">
        <v>0</v>
      </c>
      <c r="AA726">
        <v>0</v>
      </c>
      <c r="AB726">
        <v>9600000</v>
      </c>
      <c r="AC726" t="s">
        <v>423</v>
      </c>
      <c r="AD726" t="s">
        <v>425</v>
      </c>
      <c r="AE726" t="s">
        <v>3504</v>
      </c>
      <c r="AF726" t="s">
        <v>3505</v>
      </c>
      <c r="AG726" t="s">
        <v>5728</v>
      </c>
      <c r="AH726" t="s">
        <v>847</v>
      </c>
      <c r="AI726" t="s">
        <v>1004</v>
      </c>
      <c r="AJ726" t="s">
        <v>901</v>
      </c>
      <c r="AK726" t="s">
        <v>848</v>
      </c>
      <c r="AL726" t="s">
        <v>123</v>
      </c>
      <c r="AM726" t="s">
        <v>165</v>
      </c>
      <c r="AN726" t="s">
        <v>149</v>
      </c>
    </row>
    <row r="727" spans="1:40" x14ac:dyDescent="0.3">
      <c r="A727" t="s">
        <v>728</v>
      </c>
      <c r="B727" t="s">
        <v>1457</v>
      </c>
      <c r="C727" t="s">
        <v>729</v>
      </c>
      <c r="D727" t="s">
        <v>1458</v>
      </c>
      <c r="E727" t="s">
        <v>841</v>
      </c>
      <c r="F727" t="s">
        <v>733</v>
      </c>
      <c r="G727" t="s">
        <v>750</v>
      </c>
      <c r="H727" t="s">
        <v>1013</v>
      </c>
      <c r="I727" t="s">
        <v>13</v>
      </c>
      <c r="J727" t="s">
        <v>751</v>
      </c>
      <c r="K727" t="s">
        <v>758</v>
      </c>
      <c r="L727" t="s">
        <v>759</v>
      </c>
      <c r="M727" t="s">
        <v>911</v>
      </c>
      <c r="N727" t="s">
        <v>817</v>
      </c>
      <c r="O727" t="s">
        <v>146</v>
      </c>
      <c r="P727" t="s">
        <v>724</v>
      </c>
      <c r="Q727" t="s">
        <v>388</v>
      </c>
      <c r="R727" t="s">
        <v>768</v>
      </c>
      <c r="S727" t="s">
        <v>130</v>
      </c>
      <c r="T727" t="s">
        <v>748</v>
      </c>
      <c r="U727" t="s">
        <v>3506</v>
      </c>
      <c r="V727">
        <v>10560000</v>
      </c>
      <c r="W727">
        <v>0</v>
      </c>
      <c r="X727">
        <v>0</v>
      </c>
      <c r="Y727">
        <v>0</v>
      </c>
      <c r="Z727">
        <v>0</v>
      </c>
      <c r="AA727">
        <v>0</v>
      </c>
      <c r="AB727">
        <v>10560000</v>
      </c>
      <c r="AC727" t="s">
        <v>423</v>
      </c>
      <c r="AD727" t="s">
        <v>425</v>
      </c>
      <c r="AE727" t="s">
        <v>3507</v>
      </c>
      <c r="AF727" t="s">
        <v>3508</v>
      </c>
      <c r="AG727" t="s">
        <v>5729</v>
      </c>
      <c r="AH727" t="s">
        <v>847</v>
      </c>
      <c r="AI727" t="s">
        <v>1004</v>
      </c>
      <c r="AJ727" t="s">
        <v>901</v>
      </c>
      <c r="AK727" t="s">
        <v>848</v>
      </c>
      <c r="AL727" t="s">
        <v>123</v>
      </c>
      <c r="AM727" t="s">
        <v>165</v>
      </c>
      <c r="AN727" t="s">
        <v>149</v>
      </c>
    </row>
    <row r="728" spans="1:40" x14ac:dyDescent="0.3">
      <c r="A728" t="s">
        <v>728</v>
      </c>
      <c r="B728" t="s">
        <v>1457</v>
      </c>
      <c r="C728" t="s">
        <v>729</v>
      </c>
      <c r="D728" t="s">
        <v>1458</v>
      </c>
      <c r="E728" t="s">
        <v>841</v>
      </c>
      <c r="F728" t="s">
        <v>733</v>
      </c>
      <c r="G728" t="s">
        <v>750</v>
      </c>
      <c r="H728" t="s">
        <v>1013</v>
      </c>
      <c r="I728" t="s">
        <v>13</v>
      </c>
      <c r="J728" t="s">
        <v>751</v>
      </c>
      <c r="K728" t="s">
        <v>758</v>
      </c>
      <c r="L728" t="s">
        <v>759</v>
      </c>
      <c r="M728" t="s">
        <v>911</v>
      </c>
      <c r="N728" t="s">
        <v>817</v>
      </c>
      <c r="O728" t="s">
        <v>146</v>
      </c>
      <c r="P728" t="s">
        <v>724</v>
      </c>
      <c r="Q728" t="s">
        <v>388</v>
      </c>
      <c r="R728" t="s">
        <v>768</v>
      </c>
      <c r="S728" t="s">
        <v>130</v>
      </c>
      <c r="T728" t="s">
        <v>748</v>
      </c>
      <c r="U728" t="s">
        <v>3509</v>
      </c>
      <c r="V728">
        <v>13200000</v>
      </c>
      <c r="W728">
        <v>0</v>
      </c>
      <c r="X728">
        <v>0</v>
      </c>
      <c r="Y728">
        <v>800000</v>
      </c>
      <c r="Z728">
        <v>800000</v>
      </c>
      <c r="AA728">
        <v>6.0606060606060608E-2</v>
      </c>
      <c r="AB728">
        <v>12400000</v>
      </c>
      <c r="AC728" t="s">
        <v>423</v>
      </c>
      <c r="AD728" t="s">
        <v>425</v>
      </c>
      <c r="AE728" t="s">
        <v>3510</v>
      </c>
      <c r="AF728" t="s">
        <v>3511</v>
      </c>
      <c r="AG728" t="s">
        <v>5730</v>
      </c>
      <c r="AH728" t="s">
        <v>847</v>
      </c>
      <c r="AI728" t="s">
        <v>1004</v>
      </c>
      <c r="AJ728" t="s">
        <v>901</v>
      </c>
      <c r="AK728" t="s">
        <v>848</v>
      </c>
      <c r="AL728" t="s">
        <v>123</v>
      </c>
      <c r="AM728" t="s">
        <v>165</v>
      </c>
      <c r="AN728" t="s">
        <v>149</v>
      </c>
    </row>
    <row r="729" spans="1:40" x14ac:dyDescent="0.3">
      <c r="A729" t="s">
        <v>728</v>
      </c>
      <c r="B729" t="s">
        <v>1457</v>
      </c>
      <c r="C729" t="s">
        <v>729</v>
      </c>
      <c r="D729" t="s">
        <v>1458</v>
      </c>
      <c r="E729" t="s">
        <v>841</v>
      </c>
      <c r="F729" t="s">
        <v>733</v>
      </c>
      <c r="G729" t="s">
        <v>750</v>
      </c>
      <c r="H729" t="s">
        <v>1013</v>
      </c>
      <c r="I729" t="s">
        <v>13</v>
      </c>
      <c r="J729" t="s">
        <v>751</v>
      </c>
      <c r="K729" t="s">
        <v>758</v>
      </c>
      <c r="L729" t="s">
        <v>759</v>
      </c>
      <c r="M729" t="s">
        <v>911</v>
      </c>
      <c r="N729" t="s">
        <v>817</v>
      </c>
      <c r="O729" t="s">
        <v>146</v>
      </c>
      <c r="P729" t="s">
        <v>724</v>
      </c>
      <c r="Q729" t="s">
        <v>388</v>
      </c>
      <c r="R729" t="s">
        <v>768</v>
      </c>
      <c r="S729" t="s">
        <v>130</v>
      </c>
      <c r="T729" t="s">
        <v>748</v>
      </c>
      <c r="U729" t="s">
        <v>3512</v>
      </c>
      <c r="V729">
        <v>14400000</v>
      </c>
      <c r="W729">
        <v>0</v>
      </c>
      <c r="X729">
        <v>0</v>
      </c>
      <c r="Y729">
        <v>880000</v>
      </c>
      <c r="Z729">
        <v>880000</v>
      </c>
      <c r="AA729">
        <v>6.1111111111111109E-2</v>
      </c>
      <c r="AB729">
        <v>13520000</v>
      </c>
      <c r="AC729" t="s">
        <v>423</v>
      </c>
      <c r="AD729" t="s">
        <v>425</v>
      </c>
      <c r="AE729" t="s">
        <v>3513</v>
      </c>
      <c r="AF729" t="s">
        <v>3514</v>
      </c>
      <c r="AG729" t="s">
        <v>5731</v>
      </c>
      <c r="AH729" t="s">
        <v>847</v>
      </c>
      <c r="AI729" t="s">
        <v>1004</v>
      </c>
      <c r="AJ729" t="s">
        <v>901</v>
      </c>
      <c r="AK729" t="s">
        <v>848</v>
      </c>
      <c r="AL729" t="s">
        <v>123</v>
      </c>
      <c r="AM729" t="s">
        <v>165</v>
      </c>
      <c r="AN729" t="s">
        <v>149</v>
      </c>
    </row>
    <row r="730" spans="1:40" x14ac:dyDescent="0.3">
      <c r="A730" t="s">
        <v>728</v>
      </c>
      <c r="B730" t="s">
        <v>1457</v>
      </c>
      <c r="C730" t="s">
        <v>729</v>
      </c>
      <c r="D730" t="s">
        <v>1458</v>
      </c>
      <c r="E730" t="s">
        <v>841</v>
      </c>
      <c r="F730" t="s">
        <v>733</v>
      </c>
      <c r="G730" t="s">
        <v>750</v>
      </c>
      <c r="H730" t="s">
        <v>1013</v>
      </c>
      <c r="I730" t="s">
        <v>13</v>
      </c>
      <c r="J730" t="s">
        <v>751</v>
      </c>
      <c r="K730" t="s">
        <v>758</v>
      </c>
      <c r="L730" t="s">
        <v>759</v>
      </c>
      <c r="M730" t="s">
        <v>911</v>
      </c>
      <c r="N730" t="s">
        <v>817</v>
      </c>
      <c r="O730" t="s">
        <v>146</v>
      </c>
      <c r="P730" t="s">
        <v>724</v>
      </c>
      <c r="Q730" t="s">
        <v>388</v>
      </c>
      <c r="R730" t="s">
        <v>768</v>
      </c>
      <c r="S730" t="s">
        <v>130</v>
      </c>
      <c r="T730" t="s">
        <v>748</v>
      </c>
      <c r="U730" t="s">
        <v>3515</v>
      </c>
      <c r="V730">
        <v>4750000</v>
      </c>
      <c r="W730">
        <v>0</v>
      </c>
      <c r="X730">
        <v>0</v>
      </c>
      <c r="Y730">
        <v>0</v>
      </c>
      <c r="Z730">
        <v>0</v>
      </c>
      <c r="AA730">
        <v>0</v>
      </c>
      <c r="AB730">
        <v>4750000</v>
      </c>
      <c r="AC730" t="s">
        <v>423</v>
      </c>
      <c r="AD730" t="s">
        <v>425</v>
      </c>
      <c r="AE730" t="s">
        <v>3516</v>
      </c>
      <c r="AF730" t="s">
        <v>3517</v>
      </c>
      <c r="AG730" t="s">
        <v>5732</v>
      </c>
      <c r="AH730" t="s">
        <v>847</v>
      </c>
      <c r="AI730" t="s">
        <v>1004</v>
      </c>
      <c r="AJ730" t="s">
        <v>901</v>
      </c>
      <c r="AK730" t="s">
        <v>848</v>
      </c>
      <c r="AL730" t="s">
        <v>123</v>
      </c>
      <c r="AM730" t="s">
        <v>165</v>
      </c>
      <c r="AN730" t="s">
        <v>149</v>
      </c>
    </row>
    <row r="731" spans="1:40" x14ac:dyDescent="0.3">
      <c r="A731" t="s">
        <v>728</v>
      </c>
      <c r="B731" t="s">
        <v>1457</v>
      </c>
      <c r="C731" t="s">
        <v>729</v>
      </c>
      <c r="D731" t="s">
        <v>1458</v>
      </c>
      <c r="E731" t="s">
        <v>841</v>
      </c>
      <c r="F731" t="s">
        <v>733</v>
      </c>
      <c r="G731" t="s">
        <v>750</v>
      </c>
      <c r="H731" t="s">
        <v>1013</v>
      </c>
      <c r="I731" t="s">
        <v>13</v>
      </c>
      <c r="J731" t="s">
        <v>751</v>
      </c>
      <c r="K731" t="s">
        <v>758</v>
      </c>
      <c r="L731" t="s">
        <v>759</v>
      </c>
      <c r="M731" t="s">
        <v>911</v>
      </c>
      <c r="N731" t="s">
        <v>817</v>
      </c>
      <c r="O731" t="s">
        <v>146</v>
      </c>
      <c r="P731" t="s">
        <v>724</v>
      </c>
      <c r="Q731" t="s">
        <v>388</v>
      </c>
      <c r="R731" t="s">
        <v>768</v>
      </c>
      <c r="S731" t="s">
        <v>130</v>
      </c>
      <c r="T731" t="s">
        <v>748</v>
      </c>
      <c r="U731" t="s">
        <v>3518</v>
      </c>
      <c r="V731">
        <v>11000000</v>
      </c>
      <c r="W731">
        <v>0</v>
      </c>
      <c r="X731">
        <v>0</v>
      </c>
      <c r="Y731">
        <v>0</v>
      </c>
      <c r="Z731">
        <v>0</v>
      </c>
      <c r="AA731">
        <v>0</v>
      </c>
      <c r="AB731">
        <v>11000000</v>
      </c>
      <c r="AC731" t="s">
        <v>423</v>
      </c>
      <c r="AD731" t="s">
        <v>425</v>
      </c>
      <c r="AE731" t="s">
        <v>3519</v>
      </c>
      <c r="AF731" t="s">
        <v>3520</v>
      </c>
      <c r="AG731" t="s">
        <v>5733</v>
      </c>
      <c r="AH731" t="s">
        <v>847</v>
      </c>
      <c r="AI731" t="s">
        <v>1004</v>
      </c>
      <c r="AJ731" t="s">
        <v>901</v>
      </c>
      <c r="AK731" t="s">
        <v>848</v>
      </c>
      <c r="AL731" t="s">
        <v>123</v>
      </c>
      <c r="AM731" t="s">
        <v>165</v>
      </c>
      <c r="AN731" t="s">
        <v>149</v>
      </c>
    </row>
    <row r="732" spans="1:40" x14ac:dyDescent="0.3">
      <c r="A732" t="s">
        <v>728</v>
      </c>
      <c r="B732" t="s">
        <v>1457</v>
      </c>
      <c r="C732" t="s">
        <v>729</v>
      </c>
      <c r="D732" t="s">
        <v>1458</v>
      </c>
      <c r="E732" t="s">
        <v>841</v>
      </c>
      <c r="F732" t="s">
        <v>733</v>
      </c>
      <c r="G732" t="s">
        <v>750</v>
      </c>
      <c r="H732" t="s">
        <v>1013</v>
      </c>
      <c r="I732" t="s">
        <v>13</v>
      </c>
      <c r="J732" t="s">
        <v>751</v>
      </c>
      <c r="K732" t="s">
        <v>758</v>
      </c>
      <c r="L732" t="s">
        <v>759</v>
      </c>
      <c r="M732" t="s">
        <v>911</v>
      </c>
      <c r="N732" t="s">
        <v>817</v>
      </c>
      <c r="O732" t="s">
        <v>146</v>
      </c>
      <c r="P732" t="s">
        <v>724</v>
      </c>
      <c r="Q732" t="s">
        <v>388</v>
      </c>
      <c r="R732" t="s">
        <v>768</v>
      </c>
      <c r="S732" t="s">
        <v>130</v>
      </c>
      <c r="T732" t="s">
        <v>748</v>
      </c>
      <c r="U732" t="s">
        <v>3521</v>
      </c>
      <c r="V732">
        <v>23750000</v>
      </c>
      <c r="W732">
        <v>0</v>
      </c>
      <c r="X732">
        <v>0</v>
      </c>
      <c r="Y732">
        <v>0</v>
      </c>
      <c r="Z732">
        <v>0</v>
      </c>
      <c r="AA732">
        <v>0</v>
      </c>
      <c r="AB732">
        <v>23750000</v>
      </c>
      <c r="AC732" t="s">
        <v>423</v>
      </c>
      <c r="AD732" t="s">
        <v>425</v>
      </c>
      <c r="AE732" t="s">
        <v>3522</v>
      </c>
      <c r="AF732" t="s">
        <v>3523</v>
      </c>
      <c r="AG732" t="s">
        <v>5734</v>
      </c>
      <c r="AH732" t="s">
        <v>847</v>
      </c>
      <c r="AI732" t="s">
        <v>1004</v>
      </c>
      <c r="AJ732" t="s">
        <v>901</v>
      </c>
      <c r="AK732" t="s">
        <v>848</v>
      </c>
      <c r="AL732" t="s">
        <v>123</v>
      </c>
      <c r="AM732" t="s">
        <v>165</v>
      </c>
      <c r="AN732" t="s">
        <v>149</v>
      </c>
    </row>
    <row r="733" spans="1:40" x14ac:dyDescent="0.3">
      <c r="A733" t="s">
        <v>728</v>
      </c>
      <c r="B733" t="s">
        <v>1457</v>
      </c>
      <c r="C733" t="s">
        <v>729</v>
      </c>
      <c r="D733" t="s">
        <v>1458</v>
      </c>
      <c r="E733" t="s">
        <v>841</v>
      </c>
      <c r="F733" t="s">
        <v>733</v>
      </c>
      <c r="G733" t="s">
        <v>750</v>
      </c>
      <c r="H733" t="s">
        <v>1013</v>
      </c>
      <c r="I733" t="s">
        <v>13</v>
      </c>
      <c r="J733" t="s">
        <v>751</v>
      </c>
      <c r="K733" t="s">
        <v>758</v>
      </c>
      <c r="L733" t="s">
        <v>759</v>
      </c>
      <c r="M733" t="s">
        <v>911</v>
      </c>
      <c r="N733" t="s">
        <v>817</v>
      </c>
      <c r="O733" t="s">
        <v>146</v>
      </c>
      <c r="P733" t="s">
        <v>724</v>
      </c>
      <c r="Q733" t="s">
        <v>427</v>
      </c>
      <c r="R733" t="s">
        <v>770</v>
      </c>
      <c r="S733" t="s">
        <v>152</v>
      </c>
      <c r="T733" t="s">
        <v>771</v>
      </c>
      <c r="U733" t="s">
        <v>3524</v>
      </c>
      <c r="V733">
        <v>30000000</v>
      </c>
      <c r="W733">
        <v>0</v>
      </c>
      <c r="X733">
        <v>0</v>
      </c>
      <c r="Y733">
        <v>693000</v>
      </c>
      <c r="Z733">
        <v>693000</v>
      </c>
      <c r="AA733">
        <v>2.3099999999999999E-2</v>
      </c>
      <c r="AB733">
        <v>29307000</v>
      </c>
      <c r="AC733" t="s">
        <v>426</v>
      </c>
      <c r="AD733" t="s">
        <v>428</v>
      </c>
      <c r="AE733" t="s">
        <v>3525</v>
      </c>
      <c r="AF733" t="s">
        <v>3526</v>
      </c>
      <c r="AG733" t="s">
        <v>5735</v>
      </c>
      <c r="AH733" t="s">
        <v>847</v>
      </c>
      <c r="AI733" t="s">
        <v>1004</v>
      </c>
      <c r="AJ733" t="s">
        <v>965</v>
      </c>
      <c r="AK733" t="s">
        <v>848</v>
      </c>
      <c r="AL733" t="s">
        <v>123</v>
      </c>
      <c r="AM733" t="s">
        <v>165</v>
      </c>
      <c r="AN733" t="s">
        <v>149</v>
      </c>
    </row>
    <row r="734" spans="1:40" x14ac:dyDescent="0.3">
      <c r="A734" t="s">
        <v>728</v>
      </c>
      <c r="B734" t="s">
        <v>1457</v>
      </c>
      <c r="C734" t="s">
        <v>729</v>
      </c>
      <c r="D734" t="s">
        <v>1458</v>
      </c>
      <c r="E734" t="s">
        <v>841</v>
      </c>
      <c r="F734" t="s">
        <v>733</v>
      </c>
      <c r="G734" t="s">
        <v>750</v>
      </c>
      <c r="H734" t="s">
        <v>1013</v>
      </c>
      <c r="I734" t="s">
        <v>13</v>
      </c>
      <c r="J734" t="s">
        <v>751</v>
      </c>
      <c r="K734" t="s">
        <v>758</v>
      </c>
      <c r="L734" t="s">
        <v>759</v>
      </c>
      <c r="M734" t="s">
        <v>911</v>
      </c>
      <c r="N734" t="s">
        <v>817</v>
      </c>
      <c r="O734" t="s">
        <v>146</v>
      </c>
      <c r="P734" t="s">
        <v>724</v>
      </c>
      <c r="Q734" t="s">
        <v>427</v>
      </c>
      <c r="R734" t="s">
        <v>770</v>
      </c>
      <c r="S734" t="s">
        <v>153</v>
      </c>
      <c r="T734" t="s">
        <v>737</v>
      </c>
      <c r="U734" t="s">
        <v>3527</v>
      </c>
      <c r="V734">
        <v>60000000</v>
      </c>
      <c r="W734">
        <v>0</v>
      </c>
      <c r="X734">
        <v>0</v>
      </c>
      <c r="Y734">
        <v>0</v>
      </c>
      <c r="Z734">
        <v>0</v>
      </c>
      <c r="AA734">
        <v>0</v>
      </c>
      <c r="AB734">
        <v>60000000</v>
      </c>
      <c r="AC734" t="s">
        <v>426</v>
      </c>
      <c r="AD734" t="s">
        <v>429</v>
      </c>
      <c r="AE734" t="s">
        <v>3528</v>
      </c>
      <c r="AF734" t="s">
        <v>3529</v>
      </c>
      <c r="AG734" t="s">
        <v>5736</v>
      </c>
      <c r="AH734" t="s">
        <v>847</v>
      </c>
      <c r="AI734" t="s">
        <v>1004</v>
      </c>
      <c r="AJ734" t="s">
        <v>9</v>
      </c>
      <c r="AK734" t="s">
        <v>848</v>
      </c>
      <c r="AL734" t="s">
        <v>123</v>
      </c>
      <c r="AM734" t="s">
        <v>165</v>
      </c>
      <c r="AN734" t="s">
        <v>149</v>
      </c>
    </row>
    <row r="735" spans="1:40" x14ac:dyDescent="0.3">
      <c r="A735" t="s">
        <v>728</v>
      </c>
      <c r="B735" t="s">
        <v>1457</v>
      </c>
      <c r="C735" t="s">
        <v>729</v>
      </c>
      <c r="D735" t="s">
        <v>1458</v>
      </c>
      <c r="E735" t="s">
        <v>841</v>
      </c>
      <c r="F735" t="s">
        <v>733</v>
      </c>
      <c r="G735" t="s">
        <v>750</v>
      </c>
      <c r="H735" t="s">
        <v>1013</v>
      </c>
      <c r="I735" t="s">
        <v>13</v>
      </c>
      <c r="J735" t="s">
        <v>751</v>
      </c>
      <c r="K735" t="s">
        <v>758</v>
      </c>
      <c r="L735" t="s">
        <v>759</v>
      </c>
      <c r="M735" t="s">
        <v>911</v>
      </c>
      <c r="N735" t="s">
        <v>817</v>
      </c>
      <c r="O735" t="s">
        <v>146</v>
      </c>
      <c r="P735" t="s">
        <v>724</v>
      </c>
      <c r="Q735" t="s">
        <v>427</v>
      </c>
      <c r="R735" t="s">
        <v>770</v>
      </c>
      <c r="S735" t="s">
        <v>153</v>
      </c>
      <c r="T735" t="s">
        <v>737</v>
      </c>
      <c r="U735" t="s">
        <v>3530</v>
      </c>
      <c r="V735">
        <v>60000000</v>
      </c>
      <c r="W735">
        <v>0</v>
      </c>
      <c r="X735">
        <v>0</v>
      </c>
      <c r="Y735">
        <v>0</v>
      </c>
      <c r="Z735">
        <v>0</v>
      </c>
      <c r="AA735">
        <v>0</v>
      </c>
      <c r="AB735">
        <v>60000000</v>
      </c>
      <c r="AC735" t="s">
        <v>426</v>
      </c>
      <c r="AD735" t="s">
        <v>429</v>
      </c>
      <c r="AE735" t="s">
        <v>3531</v>
      </c>
      <c r="AF735" t="s">
        <v>3532</v>
      </c>
      <c r="AG735" t="s">
        <v>5737</v>
      </c>
      <c r="AH735" t="s">
        <v>847</v>
      </c>
      <c r="AI735" t="s">
        <v>1004</v>
      </c>
      <c r="AJ735" t="s">
        <v>9</v>
      </c>
      <c r="AK735" t="s">
        <v>848</v>
      </c>
      <c r="AL735" t="s">
        <v>123</v>
      </c>
      <c r="AM735" t="s">
        <v>165</v>
      </c>
      <c r="AN735" t="s">
        <v>149</v>
      </c>
    </row>
    <row r="736" spans="1:40" x14ac:dyDescent="0.3">
      <c r="A736" t="s">
        <v>728</v>
      </c>
      <c r="B736" t="s">
        <v>1457</v>
      </c>
      <c r="C736" t="s">
        <v>729</v>
      </c>
      <c r="D736" t="s">
        <v>1458</v>
      </c>
      <c r="E736" t="s">
        <v>841</v>
      </c>
      <c r="F736" t="s">
        <v>733</v>
      </c>
      <c r="G736" t="s">
        <v>750</v>
      </c>
      <c r="H736" t="s">
        <v>1013</v>
      </c>
      <c r="I736" t="s">
        <v>13</v>
      </c>
      <c r="J736" t="s">
        <v>751</v>
      </c>
      <c r="K736" t="s">
        <v>758</v>
      </c>
      <c r="L736" t="s">
        <v>759</v>
      </c>
      <c r="M736" t="s">
        <v>911</v>
      </c>
      <c r="N736" t="s">
        <v>817</v>
      </c>
      <c r="O736" t="s">
        <v>146</v>
      </c>
      <c r="P736" t="s">
        <v>724</v>
      </c>
      <c r="Q736" t="s">
        <v>431</v>
      </c>
      <c r="R736" t="s">
        <v>772</v>
      </c>
      <c r="S736" t="s">
        <v>156</v>
      </c>
      <c r="T736" t="s">
        <v>773</v>
      </c>
      <c r="U736" t="s">
        <v>3533</v>
      </c>
      <c r="V736">
        <v>38730000</v>
      </c>
      <c r="W736">
        <v>0</v>
      </c>
      <c r="X736">
        <v>0</v>
      </c>
      <c r="Y736">
        <v>0</v>
      </c>
      <c r="Z736">
        <v>0</v>
      </c>
      <c r="AA736">
        <v>0</v>
      </c>
      <c r="AB736">
        <v>38730000</v>
      </c>
      <c r="AC736" t="s">
        <v>430</v>
      </c>
      <c r="AD736" t="s">
        <v>432</v>
      </c>
      <c r="AE736" t="s">
        <v>3534</v>
      </c>
      <c r="AF736" t="s">
        <v>3535</v>
      </c>
      <c r="AG736" t="s">
        <v>5738</v>
      </c>
      <c r="AH736" t="s">
        <v>847</v>
      </c>
      <c r="AI736" t="s">
        <v>1004</v>
      </c>
      <c r="AJ736" t="s">
        <v>913</v>
      </c>
      <c r="AK736" t="s">
        <v>848</v>
      </c>
      <c r="AL736" t="s">
        <v>123</v>
      </c>
      <c r="AM736" t="s">
        <v>165</v>
      </c>
      <c r="AN736" t="s">
        <v>149</v>
      </c>
    </row>
    <row r="737" spans="1:40" x14ac:dyDescent="0.3">
      <c r="A737" t="s">
        <v>728</v>
      </c>
      <c r="B737" t="s">
        <v>1457</v>
      </c>
      <c r="C737" t="s">
        <v>729</v>
      </c>
      <c r="D737" t="s">
        <v>1458</v>
      </c>
      <c r="E737" t="s">
        <v>841</v>
      </c>
      <c r="F737" t="s">
        <v>733</v>
      </c>
      <c r="G737" t="s">
        <v>750</v>
      </c>
      <c r="H737" t="s">
        <v>1013</v>
      </c>
      <c r="I737" t="s">
        <v>13</v>
      </c>
      <c r="J737" t="s">
        <v>751</v>
      </c>
      <c r="K737" t="s">
        <v>758</v>
      </c>
      <c r="L737" t="s">
        <v>759</v>
      </c>
      <c r="M737" t="s">
        <v>911</v>
      </c>
      <c r="N737" t="s">
        <v>817</v>
      </c>
      <c r="O737" t="s">
        <v>146</v>
      </c>
      <c r="P737" t="s">
        <v>724</v>
      </c>
      <c r="Q737" t="s">
        <v>431</v>
      </c>
      <c r="R737" t="s">
        <v>772</v>
      </c>
      <c r="S737" t="s">
        <v>156</v>
      </c>
      <c r="T737" t="s">
        <v>773</v>
      </c>
      <c r="U737" t="s">
        <v>3536</v>
      </c>
      <c r="V737">
        <v>262800000</v>
      </c>
      <c r="W737">
        <v>0</v>
      </c>
      <c r="X737">
        <v>0</v>
      </c>
      <c r="Y737">
        <v>0</v>
      </c>
      <c r="Z737">
        <v>0</v>
      </c>
      <c r="AA737">
        <v>0</v>
      </c>
      <c r="AB737">
        <v>262800000</v>
      </c>
      <c r="AC737" t="s">
        <v>430</v>
      </c>
      <c r="AD737" t="s">
        <v>432</v>
      </c>
      <c r="AE737" t="s">
        <v>3537</v>
      </c>
      <c r="AF737" t="s">
        <v>3538</v>
      </c>
      <c r="AG737" t="s">
        <v>5739</v>
      </c>
      <c r="AH737" t="s">
        <v>847</v>
      </c>
      <c r="AI737" t="s">
        <v>1004</v>
      </c>
      <c r="AJ737" t="s">
        <v>913</v>
      </c>
      <c r="AK737" t="s">
        <v>848</v>
      </c>
      <c r="AL737" t="s">
        <v>123</v>
      </c>
      <c r="AM737" t="s">
        <v>165</v>
      </c>
      <c r="AN737" t="s">
        <v>149</v>
      </c>
    </row>
    <row r="738" spans="1:40" x14ac:dyDescent="0.3">
      <c r="A738" t="s">
        <v>728</v>
      </c>
      <c r="B738" t="s">
        <v>1457</v>
      </c>
      <c r="C738" t="s">
        <v>729</v>
      </c>
      <c r="D738" t="s">
        <v>1458</v>
      </c>
      <c r="E738" t="s">
        <v>841</v>
      </c>
      <c r="F738" t="s">
        <v>733</v>
      </c>
      <c r="G738" t="s">
        <v>750</v>
      </c>
      <c r="H738" t="s">
        <v>1013</v>
      </c>
      <c r="I738" t="s">
        <v>13</v>
      </c>
      <c r="J738" t="s">
        <v>751</v>
      </c>
      <c r="K738" t="s">
        <v>758</v>
      </c>
      <c r="L738" t="s">
        <v>759</v>
      </c>
      <c r="M738" t="s">
        <v>911</v>
      </c>
      <c r="N738" t="s">
        <v>817</v>
      </c>
      <c r="O738" t="s">
        <v>146</v>
      </c>
      <c r="P738" t="s">
        <v>724</v>
      </c>
      <c r="Q738" t="s">
        <v>431</v>
      </c>
      <c r="R738" t="s">
        <v>772</v>
      </c>
      <c r="S738" t="s">
        <v>156</v>
      </c>
      <c r="T738" t="s">
        <v>773</v>
      </c>
      <c r="U738" t="s">
        <v>3539</v>
      </c>
      <c r="V738">
        <v>18200000</v>
      </c>
      <c r="W738">
        <v>0</v>
      </c>
      <c r="X738">
        <v>0</v>
      </c>
      <c r="Y738">
        <v>0</v>
      </c>
      <c r="Z738">
        <v>0</v>
      </c>
      <c r="AA738">
        <v>0</v>
      </c>
      <c r="AB738">
        <v>18200000</v>
      </c>
      <c r="AC738" t="s">
        <v>430</v>
      </c>
      <c r="AD738" t="s">
        <v>432</v>
      </c>
      <c r="AE738" t="s">
        <v>3540</v>
      </c>
      <c r="AF738" t="s">
        <v>3541</v>
      </c>
      <c r="AG738" t="s">
        <v>5740</v>
      </c>
      <c r="AH738" t="s">
        <v>847</v>
      </c>
      <c r="AI738" t="s">
        <v>1004</v>
      </c>
      <c r="AJ738" t="s">
        <v>913</v>
      </c>
      <c r="AK738" t="s">
        <v>848</v>
      </c>
      <c r="AL738" t="s">
        <v>123</v>
      </c>
      <c r="AM738" t="s">
        <v>165</v>
      </c>
      <c r="AN738" t="s">
        <v>149</v>
      </c>
    </row>
    <row r="739" spans="1:40" x14ac:dyDescent="0.3">
      <c r="A739" t="s">
        <v>728</v>
      </c>
      <c r="B739" t="s">
        <v>1457</v>
      </c>
      <c r="C739" t="s">
        <v>729</v>
      </c>
      <c r="D739" t="s">
        <v>1458</v>
      </c>
      <c r="E739" t="s">
        <v>841</v>
      </c>
      <c r="F739" t="s">
        <v>733</v>
      </c>
      <c r="G739" t="s">
        <v>750</v>
      </c>
      <c r="H739" t="s">
        <v>1013</v>
      </c>
      <c r="I739" t="s">
        <v>13</v>
      </c>
      <c r="J739" t="s">
        <v>751</v>
      </c>
      <c r="K739" t="s">
        <v>758</v>
      </c>
      <c r="L739" t="s">
        <v>759</v>
      </c>
      <c r="M739" t="s">
        <v>911</v>
      </c>
      <c r="N739" t="s">
        <v>817</v>
      </c>
      <c r="O739" t="s">
        <v>146</v>
      </c>
      <c r="P739" t="s">
        <v>724</v>
      </c>
      <c r="Q739" t="s">
        <v>431</v>
      </c>
      <c r="R739" t="s">
        <v>772</v>
      </c>
      <c r="S739" t="s">
        <v>156</v>
      </c>
      <c r="T739" t="s">
        <v>773</v>
      </c>
      <c r="U739" t="s">
        <v>3542</v>
      </c>
      <c r="V739">
        <v>21900000</v>
      </c>
      <c r="W739">
        <v>0</v>
      </c>
      <c r="X739">
        <v>0</v>
      </c>
      <c r="Y739">
        <v>0</v>
      </c>
      <c r="Z739">
        <v>0</v>
      </c>
      <c r="AA739">
        <v>0</v>
      </c>
      <c r="AB739">
        <v>21900000</v>
      </c>
      <c r="AC739" t="s">
        <v>430</v>
      </c>
      <c r="AD739" t="s">
        <v>432</v>
      </c>
      <c r="AE739" t="s">
        <v>3543</v>
      </c>
      <c r="AF739" t="s">
        <v>3544</v>
      </c>
      <c r="AG739" t="s">
        <v>5741</v>
      </c>
      <c r="AH739" t="s">
        <v>847</v>
      </c>
      <c r="AI739" t="s">
        <v>1004</v>
      </c>
      <c r="AJ739" t="s">
        <v>913</v>
      </c>
      <c r="AK739" t="s">
        <v>848</v>
      </c>
      <c r="AL739" t="s">
        <v>123</v>
      </c>
      <c r="AM739" t="s">
        <v>165</v>
      </c>
      <c r="AN739" t="s">
        <v>149</v>
      </c>
    </row>
    <row r="740" spans="1:40" x14ac:dyDescent="0.3">
      <c r="A740" t="s">
        <v>728</v>
      </c>
      <c r="B740" t="s">
        <v>1457</v>
      </c>
      <c r="C740" t="s">
        <v>729</v>
      </c>
      <c r="D740" t="s">
        <v>1458</v>
      </c>
      <c r="E740" t="s">
        <v>841</v>
      </c>
      <c r="F740" t="s">
        <v>733</v>
      </c>
      <c r="G740" t="s">
        <v>750</v>
      </c>
      <c r="H740" t="s">
        <v>1013</v>
      </c>
      <c r="I740" t="s">
        <v>13</v>
      </c>
      <c r="J740" t="s">
        <v>751</v>
      </c>
      <c r="K740" t="s">
        <v>758</v>
      </c>
      <c r="L740" t="s">
        <v>759</v>
      </c>
      <c r="M740" t="s">
        <v>911</v>
      </c>
      <c r="N740" t="s">
        <v>817</v>
      </c>
      <c r="O740" t="s">
        <v>146</v>
      </c>
      <c r="P740" t="s">
        <v>724</v>
      </c>
      <c r="Q740" t="s">
        <v>431</v>
      </c>
      <c r="R740" t="s">
        <v>772</v>
      </c>
      <c r="S740" t="s">
        <v>156</v>
      </c>
      <c r="T740" t="s">
        <v>773</v>
      </c>
      <c r="U740" t="s">
        <v>3545</v>
      </c>
      <c r="V740">
        <v>25550000</v>
      </c>
      <c r="W740">
        <v>0</v>
      </c>
      <c r="X740">
        <v>0</v>
      </c>
      <c r="Y740">
        <v>0</v>
      </c>
      <c r="Z740">
        <v>0</v>
      </c>
      <c r="AA740">
        <v>0</v>
      </c>
      <c r="AB740">
        <v>25550000</v>
      </c>
      <c r="AC740" t="s">
        <v>430</v>
      </c>
      <c r="AD740" t="s">
        <v>432</v>
      </c>
      <c r="AE740" t="s">
        <v>3546</v>
      </c>
      <c r="AF740" t="s">
        <v>3547</v>
      </c>
      <c r="AG740" t="s">
        <v>5742</v>
      </c>
      <c r="AH740" t="s">
        <v>847</v>
      </c>
      <c r="AI740" t="s">
        <v>1004</v>
      </c>
      <c r="AJ740" t="s">
        <v>913</v>
      </c>
      <c r="AK740" t="s">
        <v>848</v>
      </c>
      <c r="AL740" t="s">
        <v>123</v>
      </c>
      <c r="AM740" t="s">
        <v>165</v>
      </c>
      <c r="AN740" t="s">
        <v>149</v>
      </c>
    </row>
    <row r="741" spans="1:40" x14ac:dyDescent="0.3">
      <c r="A741" t="s">
        <v>728</v>
      </c>
      <c r="B741" t="s">
        <v>1457</v>
      </c>
      <c r="C741" t="s">
        <v>729</v>
      </c>
      <c r="D741" t="s">
        <v>1458</v>
      </c>
      <c r="E741" t="s">
        <v>841</v>
      </c>
      <c r="F741" t="s">
        <v>733</v>
      </c>
      <c r="G741" t="s">
        <v>750</v>
      </c>
      <c r="H741" t="s">
        <v>1013</v>
      </c>
      <c r="I741" t="s">
        <v>13</v>
      </c>
      <c r="J741" t="s">
        <v>751</v>
      </c>
      <c r="K741" t="s">
        <v>758</v>
      </c>
      <c r="L741" t="s">
        <v>759</v>
      </c>
      <c r="M741" t="s">
        <v>911</v>
      </c>
      <c r="N741" t="s">
        <v>817</v>
      </c>
      <c r="O741" t="s">
        <v>146</v>
      </c>
      <c r="P741" t="s">
        <v>724</v>
      </c>
      <c r="Q741" t="s">
        <v>431</v>
      </c>
      <c r="R741" t="s">
        <v>772</v>
      </c>
      <c r="S741" t="s">
        <v>156</v>
      </c>
      <c r="T741" t="s">
        <v>773</v>
      </c>
      <c r="U741" t="s">
        <v>3548</v>
      </c>
      <c r="V741">
        <v>27600000</v>
      </c>
      <c r="W741">
        <v>0</v>
      </c>
      <c r="X741">
        <v>0</v>
      </c>
      <c r="Y741">
        <v>0</v>
      </c>
      <c r="Z741">
        <v>0</v>
      </c>
      <c r="AA741">
        <v>0</v>
      </c>
      <c r="AB741">
        <v>27600000</v>
      </c>
      <c r="AC741" t="s">
        <v>430</v>
      </c>
      <c r="AD741" t="s">
        <v>432</v>
      </c>
      <c r="AE741" t="s">
        <v>3549</v>
      </c>
      <c r="AF741" t="s">
        <v>3550</v>
      </c>
      <c r="AG741" t="s">
        <v>5743</v>
      </c>
      <c r="AH741" t="s">
        <v>847</v>
      </c>
      <c r="AI741" t="s">
        <v>1004</v>
      </c>
      <c r="AJ741" t="s">
        <v>913</v>
      </c>
      <c r="AK741" t="s">
        <v>848</v>
      </c>
      <c r="AL741" t="s">
        <v>123</v>
      </c>
      <c r="AM741" t="s">
        <v>165</v>
      </c>
      <c r="AN741" t="s">
        <v>149</v>
      </c>
    </row>
    <row r="742" spans="1:40" x14ac:dyDescent="0.3">
      <c r="A742" t="s">
        <v>728</v>
      </c>
      <c r="B742" t="s">
        <v>1457</v>
      </c>
      <c r="C742" t="s">
        <v>729</v>
      </c>
      <c r="D742" t="s">
        <v>1458</v>
      </c>
      <c r="E742" t="s">
        <v>841</v>
      </c>
      <c r="F742" t="s">
        <v>733</v>
      </c>
      <c r="G742" t="s">
        <v>750</v>
      </c>
      <c r="H742" t="s">
        <v>1013</v>
      </c>
      <c r="I742" t="s">
        <v>13</v>
      </c>
      <c r="J742" t="s">
        <v>751</v>
      </c>
      <c r="K742" t="s">
        <v>758</v>
      </c>
      <c r="L742" t="s">
        <v>759</v>
      </c>
      <c r="M742" t="s">
        <v>911</v>
      </c>
      <c r="N742" t="s">
        <v>817</v>
      </c>
      <c r="O742" t="s">
        <v>146</v>
      </c>
      <c r="P742" t="s">
        <v>724</v>
      </c>
      <c r="Q742" t="s">
        <v>431</v>
      </c>
      <c r="R742" t="s">
        <v>772</v>
      </c>
      <c r="S742" t="s">
        <v>156</v>
      </c>
      <c r="T742" t="s">
        <v>773</v>
      </c>
      <c r="U742" t="s">
        <v>3551</v>
      </c>
      <c r="V742">
        <v>10500000</v>
      </c>
      <c r="W742">
        <v>0</v>
      </c>
      <c r="X742">
        <v>0</v>
      </c>
      <c r="Y742">
        <v>0</v>
      </c>
      <c r="Z742">
        <v>0</v>
      </c>
      <c r="AA742">
        <v>0</v>
      </c>
      <c r="AB742">
        <v>10500000</v>
      </c>
      <c r="AC742" t="s">
        <v>430</v>
      </c>
      <c r="AD742" t="s">
        <v>432</v>
      </c>
      <c r="AE742" t="s">
        <v>3552</v>
      </c>
      <c r="AF742" t="s">
        <v>3553</v>
      </c>
      <c r="AG742" t="s">
        <v>5744</v>
      </c>
      <c r="AH742" t="s">
        <v>847</v>
      </c>
      <c r="AI742" t="s">
        <v>1004</v>
      </c>
      <c r="AJ742" t="s">
        <v>913</v>
      </c>
      <c r="AK742" t="s">
        <v>848</v>
      </c>
      <c r="AL742" t="s">
        <v>123</v>
      </c>
      <c r="AM742" t="s">
        <v>165</v>
      </c>
      <c r="AN742" t="s">
        <v>149</v>
      </c>
    </row>
    <row r="743" spans="1:40" x14ac:dyDescent="0.3">
      <c r="A743" t="s">
        <v>728</v>
      </c>
      <c r="B743" t="s">
        <v>1457</v>
      </c>
      <c r="C743" t="s">
        <v>729</v>
      </c>
      <c r="D743" t="s">
        <v>1458</v>
      </c>
      <c r="E743" t="s">
        <v>841</v>
      </c>
      <c r="F743" t="s">
        <v>733</v>
      </c>
      <c r="G743" t="s">
        <v>750</v>
      </c>
      <c r="H743" t="s">
        <v>1013</v>
      </c>
      <c r="I743" t="s">
        <v>13</v>
      </c>
      <c r="J743" t="s">
        <v>751</v>
      </c>
      <c r="K743" t="s">
        <v>758</v>
      </c>
      <c r="L743" t="s">
        <v>759</v>
      </c>
      <c r="M743" t="s">
        <v>911</v>
      </c>
      <c r="N743" t="s">
        <v>817</v>
      </c>
      <c r="O743" t="s">
        <v>146</v>
      </c>
      <c r="P743" t="s">
        <v>724</v>
      </c>
      <c r="Q743" t="s">
        <v>431</v>
      </c>
      <c r="R743" t="s">
        <v>772</v>
      </c>
      <c r="S743" t="s">
        <v>156</v>
      </c>
      <c r="T743" t="s">
        <v>773</v>
      </c>
      <c r="U743" t="s">
        <v>3554</v>
      </c>
      <c r="V743">
        <v>2820000</v>
      </c>
      <c r="W743">
        <v>0</v>
      </c>
      <c r="X743">
        <v>0</v>
      </c>
      <c r="Y743">
        <v>0</v>
      </c>
      <c r="Z743">
        <v>0</v>
      </c>
      <c r="AA743">
        <v>0</v>
      </c>
      <c r="AB743">
        <v>2820000</v>
      </c>
      <c r="AC743" t="s">
        <v>430</v>
      </c>
      <c r="AD743" t="s">
        <v>432</v>
      </c>
      <c r="AE743" t="s">
        <v>3555</v>
      </c>
      <c r="AF743" t="s">
        <v>3556</v>
      </c>
      <c r="AG743" t="s">
        <v>5745</v>
      </c>
      <c r="AH743" t="s">
        <v>847</v>
      </c>
      <c r="AI743" t="s">
        <v>1004</v>
      </c>
      <c r="AJ743" t="s">
        <v>913</v>
      </c>
      <c r="AK743" t="s">
        <v>848</v>
      </c>
      <c r="AL743" t="s">
        <v>123</v>
      </c>
      <c r="AM743" t="s">
        <v>165</v>
      </c>
      <c r="AN743" t="s">
        <v>149</v>
      </c>
    </row>
    <row r="744" spans="1:40" x14ac:dyDescent="0.3">
      <c r="A744" t="s">
        <v>728</v>
      </c>
      <c r="B744" t="s">
        <v>1457</v>
      </c>
      <c r="C744" t="s">
        <v>729</v>
      </c>
      <c r="D744" t="s">
        <v>1458</v>
      </c>
      <c r="E744" t="s">
        <v>841</v>
      </c>
      <c r="F744" t="s">
        <v>733</v>
      </c>
      <c r="G744" t="s">
        <v>750</v>
      </c>
      <c r="H744" t="s">
        <v>1013</v>
      </c>
      <c r="I744" t="s">
        <v>13</v>
      </c>
      <c r="J744" t="s">
        <v>751</v>
      </c>
      <c r="K744" t="s">
        <v>758</v>
      </c>
      <c r="L744" t="s">
        <v>759</v>
      </c>
      <c r="M744" t="s">
        <v>911</v>
      </c>
      <c r="N744" t="s">
        <v>817</v>
      </c>
      <c r="O744" t="s">
        <v>146</v>
      </c>
      <c r="P744" t="s">
        <v>724</v>
      </c>
      <c r="Q744" t="s">
        <v>431</v>
      </c>
      <c r="R744" t="s">
        <v>772</v>
      </c>
      <c r="S744" t="s">
        <v>156</v>
      </c>
      <c r="T744" t="s">
        <v>773</v>
      </c>
      <c r="U744" t="s">
        <v>3557</v>
      </c>
      <c r="V744">
        <v>54062000</v>
      </c>
      <c r="W744">
        <v>0</v>
      </c>
      <c r="X744">
        <v>0</v>
      </c>
      <c r="Y744">
        <v>0</v>
      </c>
      <c r="Z744">
        <v>0</v>
      </c>
      <c r="AA744">
        <v>0</v>
      </c>
      <c r="AB744">
        <v>54062000</v>
      </c>
      <c r="AC744" t="s">
        <v>430</v>
      </c>
      <c r="AD744" t="s">
        <v>432</v>
      </c>
      <c r="AE744" t="s">
        <v>3558</v>
      </c>
      <c r="AF744" t="s">
        <v>3559</v>
      </c>
      <c r="AG744" t="s">
        <v>5746</v>
      </c>
      <c r="AH744" t="s">
        <v>847</v>
      </c>
      <c r="AI744" t="s">
        <v>1004</v>
      </c>
      <c r="AJ744" t="s">
        <v>913</v>
      </c>
      <c r="AK744" t="s">
        <v>848</v>
      </c>
      <c r="AL744" t="s">
        <v>123</v>
      </c>
      <c r="AM744" t="s">
        <v>165</v>
      </c>
      <c r="AN744" t="s">
        <v>149</v>
      </c>
    </row>
    <row r="745" spans="1:40" x14ac:dyDescent="0.3">
      <c r="A745" t="s">
        <v>728</v>
      </c>
      <c r="B745" t="s">
        <v>1457</v>
      </c>
      <c r="C745" t="s">
        <v>729</v>
      </c>
      <c r="D745" t="s">
        <v>1458</v>
      </c>
      <c r="E745" t="s">
        <v>841</v>
      </c>
      <c r="F745" t="s">
        <v>733</v>
      </c>
      <c r="G745" t="s">
        <v>750</v>
      </c>
      <c r="H745" t="s">
        <v>1013</v>
      </c>
      <c r="I745" t="s">
        <v>13</v>
      </c>
      <c r="J745" t="s">
        <v>751</v>
      </c>
      <c r="K745" t="s">
        <v>758</v>
      </c>
      <c r="L745" t="s">
        <v>759</v>
      </c>
      <c r="M745" t="s">
        <v>911</v>
      </c>
      <c r="N745" t="s">
        <v>817</v>
      </c>
      <c r="O745" t="s">
        <v>146</v>
      </c>
      <c r="P745" t="s">
        <v>724</v>
      </c>
      <c r="Q745" t="s">
        <v>431</v>
      </c>
      <c r="R745" t="s">
        <v>772</v>
      </c>
      <c r="S745" t="s">
        <v>157</v>
      </c>
      <c r="T745" t="s">
        <v>774</v>
      </c>
      <c r="U745" t="s">
        <v>3560</v>
      </c>
      <c r="V745">
        <v>36000000</v>
      </c>
      <c r="W745">
        <v>0</v>
      </c>
      <c r="X745">
        <v>0</v>
      </c>
      <c r="Y745">
        <v>0</v>
      </c>
      <c r="Z745">
        <v>0</v>
      </c>
      <c r="AA745">
        <v>0</v>
      </c>
      <c r="AB745">
        <v>36000000</v>
      </c>
      <c r="AC745" t="s">
        <v>430</v>
      </c>
      <c r="AD745" t="s">
        <v>433</v>
      </c>
      <c r="AE745" t="s">
        <v>3561</v>
      </c>
      <c r="AF745" t="s">
        <v>3562</v>
      </c>
      <c r="AG745" t="s">
        <v>5747</v>
      </c>
      <c r="AH745" t="s">
        <v>847</v>
      </c>
      <c r="AI745" t="s">
        <v>1004</v>
      </c>
      <c r="AJ745" t="s">
        <v>913</v>
      </c>
      <c r="AK745" t="s">
        <v>848</v>
      </c>
      <c r="AL745" t="s">
        <v>123</v>
      </c>
      <c r="AM745" t="s">
        <v>165</v>
      </c>
      <c r="AN745" t="s">
        <v>149</v>
      </c>
    </row>
    <row r="746" spans="1:40" x14ac:dyDescent="0.3">
      <c r="A746" t="s">
        <v>728</v>
      </c>
      <c r="B746" t="s">
        <v>1457</v>
      </c>
      <c r="C746" t="s">
        <v>729</v>
      </c>
      <c r="D746" t="s">
        <v>1458</v>
      </c>
      <c r="E746" t="s">
        <v>841</v>
      </c>
      <c r="F746" t="s">
        <v>733</v>
      </c>
      <c r="G746" t="s">
        <v>750</v>
      </c>
      <c r="H746" t="s">
        <v>1013</v>
      </c>
      <c r="I746" t="s">
        <v>13</v>
      </c>
      <c r="J746" t="s">
        <v>751</v>
      </c>
      <c r="K746" t="s">
        <v>758</v>
      </c>
      <c r="L746" t="s">
        <v>759</v>
      </c>
      <c r="M746" t="s">
        <v>911</v>
      </c>
      <c r="N746" t="s">
        <v>817</v>
      </c>
      <c r="O746" t="s">
        <v>146</v>
      </c>
      <c r="P746" t="s">
        <v>724</v>
      </c>
      <c r="Q746" t="s">
        <v>435</v>
      </c>
      <c r="R746" t="s">
        <v>775</v>
      </c>
      <c r="S746" t="s">
        <v>148</v>
      </c>
      <c r="T746" t="s">
        <v>769</v>
      </c>
      <c r="U746" t="s">
        <v>3563</v>
      </c>
      <c r="V746">
        <v>79060000</v>
      </c>
      <c r="W746">
        <v>0</v>
      </c>
      <c r="X746">
        <v>0</v>
      </c>
      <c r="Y746">
        <v>0</v>
      </c>
      <c r="Z746">
        <v>0</v>
      </c>
      <c r="AA746">
        <v>0</v>
      </c>
      <c r="AB746">
        <v>79060000</v>
      </c>
      <c r="AC746" t="s">
        <v>434</v>
      </c>
      <c r="AD746" t="s">
        <v>436</v>
      </c>
      <c r="AE746" t="s">
        <v>3564</v>
      </c>
      <c r="AF746" t="s">
        <v>3565</v>
      </c>
      <c r="AG746" t="s">
        <v>5748</v>
      </c>
      <c r="AH746" t="s">
        <v>847</v>
      </c>
      <c r="AI746" t="s">
        <v>1004</v>
      </c>
      <c r="AJ746" t="s">
        <v>944</v>
      </c>
      <c r="AK746" t="s">
        <v>848</v>
      </c>
      <c r="AL746" t="s">
        <v>123</v>
      </c>
      <c r="AM746" t="s">
        <v>165</v>
      </c>
      <c r="AN746" t="s">
        <v>149</v>
      </c>
    </row>
    <row r="747" spans="1:40" x14ac:dyDescent="0.3">
      <c r="A747" t="s">
        <v>728</v>
      </c>
      <c r="B747" t="s">
        <v>1457</v>
      </c>
      <c r="C747" t="s">
        <v>729</v>
      </c>
      <c r="D747" t="s">
        <v>1458</v>
      </c>
      <c r="E747" t="s">
        <v>841</v>
      </c>
      <c r="F747" t="s">
        <v>733</v>
      </c>
      <c r="G747" t="s">
        <v>750</v>
      </c>
      <c r="H747" t="s">
        <v>1013</v>
      </c>
      <c r="I747" t="s">
        <v>13</v>
      </c>
      <c r="J747" t="s">
        <v>751</v>
      </c>
      <c r="K747" t="s">
        <v>758</v>
      </c>
      <c r="L747" t="s">
        <v>759</v>
      </c>
      <c r="M747" t="s">
        <v>911</v>
      </c>
      <c r="N747" t="s">
        <v>817</v>
      </c>
      <c r="O747" t="s">
        <v>146</v>
      </c>
      <c r="P747" t="s">
        <v>724</v>
      </c>
      <c r="Q747" t="s">
        <v>435</v>
      </c>
      <c r="R747" t="s">
        <v>775</v>
      </c>
      <c r="S747" t="s">
        <v>159</v>
      </c>
      <c r="T747" t="s">
        <v>776</v>
      </c>
      <c r="U747" t="s">
        <v>3566</v>
      </c>
      <c r="V747">
        <v>35040000</v>
      </c>
      <c r="W747">
        <v>0</v>
      </c>
      <c r="X747">
        <v>0</v>
      </c>
      <c r="Y747">
        <v>0</v>
      </c>
      <c r="Z747">
        <v>0</v>
      </c>
      <c r="AA747">
        <v>0</v>
      </c>
      <c r="AB747">
        <v>35040000</v>
      </c>
      <c r="AC747" t="s">
        <v>434</v>
      </c>
      <c r="AD747" t="s">
        <v>437</v>
      </c>
      <c r="AE747" t="s">
        <v>3567</v>
      </c>
      <c r="AF747" t="s">
        <v>3568</v>
      </c>
      <c r="AG747" t="s">
        <v>5749</v>
      </c>
      <c r="AH747" t="s">
        <v>847</v>
      </c>
      <c r="AI747" t="s">
        <v>1004</v>
      </c>
      <c r="AJ747" t="s">
        <v>912</v>
      </c>
      <c r="AK747" t="s">
        <v>848</v>
      </c>
      <c r="AL747" t="s">
        <v>123</v>
      </c>
      <c r="AM747" t="s">
        <v>165</v>
      </c>
      <c r="AN747" t="s">
        <v>149</v>
      </c>
    </row>
    <row r="748" spans="1:40" x14ac:dyDescent="0.3">
      <c r="A748" t="s">
        <v>728</v>
      </c>
      <c r="B748" t="s">
        <v>1457</v>
      </c>
      <c r="C748" t="s">
        <v>729</v>
      </c>
      <c r="D748" t="s">
        <v>1458</v>
      </c>
      <c r="E748" t="s">
        <v>841</v>
      </c>
      <c r="F748" t="s">
        <v>733</v>
      </c>
      <c r="G748" t="s">
        <v>750</v>
      </c>
      <c r="H748" t="s">
        <v>1013</v>
      </c>
      <c r="I748" t="s">
        <v>13</v>
      </c>
      <c r="J748" t="s">
        <v>751</v>
      </c>
      <c r="K748" t="s">
        <v>758</v>
      </c>
      <c r="L748" t="s">
        <v>759</v>
      </c>
      <c r="M748" t="s">
        <v>911</v>
      </c>
      <c r="N748" t="s">
        <v>817</v>
      </c>
      <c r="O748" t="s">
        <v>146</v>
      </c>
      <c r="P748" t="s">
        <v>724</v>
      </c>
      <c r="Q748" t="s">
        <v>435</v>
      </c>
      <c r="R748" t="s">
        <v>775</v>
      </c>
      <c r="S748" t="s">
        <v>159</v>
      </c>
      <c r="T748" t="s">
        <v>776</v>
      </c>
      <c r="U748" t="s">
        <v>3569</v>
      </c>
      <c r="V748">
        <v>900000</v>
      </c>
      <c r="W748">
        <v>900000</v>
      </c>
      <c r="X748">
        <v>0</v>
      </c>
      <c r="Y748">
        <v>0</v>
      </c>
      <c r="Z748">
        <v>0</v>
      </c>
      <c r="AA748">
        <v>0</v>
      </c>
      <c r="AB748">
        <v>0</v>
      </c>
      <c r="AC748" t="s">
        <v>434</v>
      </c>
      <c r="AD748" t="s">
        <v>437</v>
      </c>
      <c r="AE748" t="s">
        <v>3570</v>
      </c>
      <c r="AF748" t="s">
        <v>3571</v>
      </c>
      <c r="AG748" t="s">
        <v>5750</v>
      </c>
      <c r="AH748" t="s">
        <v>847</v>
      </c>
      <c r="AI748" t="s">
        <v>1004</v>
      </c>
      <c r="AJ748" t="s">
        <v>912</v>
      </c>
      <c r="AK748" t="s">
        <v>848</v>
      </c>
      <c r="AL748" t="s">
        <v>123</v>
      </c>
      <c r="AM748" t="s">
        <v>165</v>
      </c>
      <c r="AN748" t="s">
        <v>149</v>
      </c>
    </row>
    <row r="749" spans="1:40" x14ac:dyDescent="0.3">
      <c r="A749" t="s">
        <v>728</v>
      </c>
      <c r="B749" t="s">
        <v>1457</v>
      </c>
      <c r="C749" t="s">
        <v>729</v>
      </c>
      <c r="D749" t="s">
        <v>1458</v>
      </c>
      <c r="E749" t="s">
        <v>841</v>
      </c>
      <c r="F749" t="s">
        <v>733</v>
      </c>
      <c r="G749" t="s">
        <v>750</v>
      </c>
      <c r="H749" t="s">
        <v>1013</v>
      </c>
      <c r="I749" t="s">
        <v>13</v>
      </c>
      <c r="J749" t="s">
        <v>751</v>
      </c>
      <c r="K749" t="s">
        <v>758</v>
      </c>
      <c r="L749" t="s">
        <v>759</v>
      </c>
      <c r="M749" t="s">
        <v>911</v>
      </c>
      <c r="N749" t="s">
        <v>817</v>
      </c>
      <c r="O749" t="s">
        <v>146</v>
      </c>
      <c r="P749" t="s">
        <v>724</v>
      </c>
      <c r="Q749" t="s">
        <v>435</v>
      </c>
      <c r="R749" t="s">
        <v>775</v>
      </c>
      <c r="S749" t="s">
        <v>159</v>
      </c>
      <c r="T749" t="s">
        <v>776</v>
      </c>
      <c r="U749" t="s">
        <v>3572</v>
      </c>
      <c r="V749">
        <v>3888000</v>
      </c>
      <c r="W749">
        <v>0</v>
      </c>
      <c r="X749">
        <v>0</v>
      </c>
      <c r="Y749">
        <v>0</v>
      </c>
      <c r="Z749">
        <v>0</v>
      </c>
      <c r="AA749">
        <v>0</v>
      </c>
      <c r="AB749">
        <v>3888000</v>
      </c>
      <c r="AC749" t="s">
        <v>434</v>
      </c>
      <c r="AD749" t="s">
        <v>437</v>
      </c>
      <c r="AE749" t="s">
        <v>3573</v>
      </c>
      <c r="AF749" t="s">
        <v>3574</v>
      </c>
      <c r="AG749" t="s">
        <v>5751</v>
      </c>
      <c r="AH749" t="s">
        <v>847</v>
      </c>
      <c r="AI749" t="s">
        <v>1004</v>
      </c>
      <c r="AJ749" t="s">
        <v>912</v>
      </c>
      <c r="AK749" t="s">
        <v>848</v>
      </c>
      <c r="AL749" t="s">
        <v>123</v>
      </c>
      <c r="AM749" t="s">
        <v>165</v>
      </c>
      <c r="AN749" t="s">
        <v>149</v>
      </c>
    </row>
    <row r="750" spans="1:40" x14ac:dyDescent="0.3">
      <c r="A750" t="s">
        <v>728</v>
      </c>
      <c r="B750" t="s">
        <v>1457</v>
      </c>
      <c r="C750" t="s">
        <v>729</v>
      </c>
      <c r="D750" t="s">
        <v>1458</v>
      </c>
      <c r="E750" t="s">
        <v>841</v>
      </c>
      <c r="F750" t="s">
        <v>733</v>
      </c>
      <c r="G750" t="s">
        <v>750</v>
      </c>
      <c r="H750" t="s">
        <v>1013</v>
      </c>
      <c r="I750" t="s">
        <v>13</v>
      </c>
      <c r="J750" t="s">
        <v>751</v>
      </c>
      <c r="K750" t="s">
        <v>758</v>
      </c>
      <c r="L750" t="s">
        <v>759</v>
      </c>
      <c r="M750" t="s">
        <v>911</v>
      </c>
      <c r="N750" t="s">
        <v>817</v>
      </c>
      <c r="O750" t="s">
        <v>146</v>
      </c>
      <c r="P750" t="s">
        <v>724</v>
      </c>
      <c r="Q750" t="s">
        <v>435</v>
      </c>
      <c r="R750" t="s">
        <v>775</v>
      </c>
      <c r="S750" t="s">
        <v>159</v>
      </c>
      <c r="T750" t="s">
        <v>776</v>
      </c>
      <c r="U750" t="s">
        <v>3575</v>
      </c>
      <c r="V750">
        <v>3888000</v>
      </c>
      <c r="W750">
        <v>0</v>
      </c>
      <c r="X750">
        <v>0</v>
      </c>
      <c r="Y750">
        <v>0</v>
      </c>
      <c r="Z750">
        <v>0</v>
      </c>
      <c r="AA750">
        <v>0</v>
      </c>
      <c r="AB750">
        <v>3888000</v>
      </c>
      <c r="AC750" t="s">
        <v>434</v>
      </c>
      <c r="AD750" t="s">
        <v>437</v>
      </c>
      <c r="AE750" t="s">
        <v>3576</v>
      </c>
      <c r="AF750" t="s">
        <v>3577</v>
      </c>
      <c r="AG750" t="s">
        <v>5752</v>
      </c>
      <c r="AH750" t="s">
        <v>847</v>
      </c>
      <c r="AI750" t="s">
        <v>1004</v>
      </c>
      <c r="AJ750" t="s">
        <v>912</v>
      </c>
      <c r="AK750" t="s">
        <v>848</v>
      </c>
      <c r="AL750" t="s">
        <v>123</v>
      </c>
      <c r="AM750" t="s">
        <v>165</v>
      </c>
      <c r="AN750" t="s">
        <v>149</v>
      </c>
    </row>
    <row r="751" spans="1:40" x14ac:dyDescent="0.3">
      <c r="A751" t="s">
        <v>728</v>
      </c>
      <c r="B751" t="s">
        <v>1457</v>
      </c>
      <c r="C751" t="s">
        <v>729</v>
      </c>
      <c r="D751" t="s">
        <v>1458</v>
      </c>
      <c r="E751" t="s">
        <v>841</v>
      </c>
      <c r="F751" t="s">
        <v>733</v>
      </c>
      <c r="G751" t="s">
        <v>750</v>
      </c>
      <c r="H751" t="s">
        <v>1013</v>
      </c>
      <c r="I751" t="s">
        <v>13</v>
      </c>
      <c r="J751" t="s">
        <v>751</v>
      </c>
      <c r="K751" t="s">
        <v>758</v>
      </c>
      <c r="L751" t="s">
        <v>759</v>
      </c>
      <c r="M751" t="s">
        <v>911</v>
      </c>
      <c r="N751" t="s">
        <v>817</v>
      </c>
      <c r="O751" t="s">
        <v>146</v>
      </c>
      <c r="P751" t="s">
        <v>724</v>
      </c>
      <c r="Q751" t="s">
        <v>435</v>
      </c>
      <c r="R751" t="s">
        <v>775</v>
      </c>
      <c r="S751" t="s">
        <v>159</v>
      </c>
      <c r="T751" t="s">
        <v>776</v>
      </c>
      <c r="U751" t="s">
        <v>3578</v>
      </c>
      <c r="V751">
        <v>8160000</v>
      </c>
      <c r="W751">
        <v>0</v>
      </c>
      <c r="X751">
        <v>0</v>
      </c>
      <c r="Y751">
        <v>0</v>
      </c>
      <c r="Z751">
        <v>0</v>
      </c>
      <c r="AA751">
        <v>0</v>
      </c>
      <c r="AB751">
        <v>8160000</v>
      </c>
      <c r="AC751" t="s">
        <v>434</v>
      </c>
      <c r="AD751" t="s">
        <v>437</v>
      </c>
      <c r="AE751" t="s">
        <v>3579</v>
      </c>
      <c r="AF751" t="s">
        <v>3580</v>
      </c>
      <c r="AG751" t="s">
        <v>5753</v>
      </c>
      <c r="AH751" t="s">
        <v>847</v>
      </c>
      <c r="AI751" t="s">
        <v>1004</v>
      </c>
      <c r="AJ751" t="s">
        <v>912</v>
      </c>
      <c r="AK751" t="s">
        <v>848</v>
      </c>
      <c r="AL751" t="s">
        <v>123</v>
      </c>
      <c r="AM751" t="s">
        <v>165</v>
      </c>
      <c r="AN751" t="s">
        <v>149</v>
      </c>
    </row>
    <row r="752" spans="1:40" x14ac:dyDescent="0.3">
      <c r="A752" t="s">
        <v>728</v>
      </c>
      <c r="B752" t="s">
        <v>1457</v>
      </c>
      <c r="C752" t="s">
        <v>729</v>
      </c>
      <c r="D752" t="s">
        <v>1458</v>
      </c>
      <c r="E752" t="s">
        <v>841</v>
      </c>
      <c r="F752" t="s">
        <v>733</v>
      </c>
      <c r="G752" t="s">
        <v>750</v>
      </c>
      <c r="H752" t="s">
        <v>1013</v>
      </c>
      <c r="I752" t="s">
        <v>13</v>
      </c>
      <c r="J752" t="s">
        <v>751</v>
      </c>
      <c r="K752" t="s">
        <v>758</v>
      </c>
      <c r="L752" t="s">
        <v>759</v>
      </c>
      <c r="M752" t="s">
        <v>911</v>
      </c>
      <c r="N752" t="s">
        <v>817</v>
      </c>
      <c r="O752" t="s">
        <v>146</v>
      </c>
      <c r="P752" t="s">
        <v>724</v>
      </c>
      <c r="Q752" t="s">
        <v>435</v>
      </c>
      <c r="R752" t="s">
        <v>775</v>
      </c>
      <c r="S752" t="s">
        <v>159</v>
      </c>
      <c r="T752" t="s">
        <v>776</v>
      </c>
      <c r="U752" t="s">
        <v>3581</v>
      </c>
      <c r="V752">
        <v>2400000</v>
      </c>
      <c r="W752">
        <v>0</v>
      </c>
      <c r="X752">
        <v>0</v>
      </c>
      <c r="Y752">
        <v>0</v>
      </c>
      <c r="Z752">
        <v>0</v>
      </c>
      <c r="AA752">
        <v>0</v>
      </c>
      <c r="AB752">
        <v>2400000</v>
      </c>
      <c r="AC752" t="s">
        <v>434</v>
      </c>
      <c r="AD752" t="s">
        <v>437</v>
      </c>
      <c r="AE752" t="s">
        <v>3582</v>
      </c>
      <c r="AF752" t="s">
        <v>3583</v>
      </c>
      <c r="AG752" t="s">
        <v>5754</v>
      </c>
      <c r="AH752" t="s">
        <v>847</v>
      </c>
      <c r="AI752" t="s">
        <v>1004</v>
      </c>
      <c r="AJ752" t="s">
        <v>912</v>
      </c>
      <c r="AK752" t="s">
        <v>848</v>
      </c>
      <c r="AL752" t="s">
        <v>123</v>
      </c>
      <c r="AM752" t="s">
        <v>165</v>
      </c>
      <c r="AN752" t="s">
        <v>149</v>
      </c>
    </row>
    <row r="753" spans="1:40" x14ac:dyDescent="0.3">
      <c r="A753" t="s">
        <v>728</v>
      </c>
      <c r="B753" t="s">
        <v>1457</v>
      </c>
      <c r="C753" t="s">
        <v>729</v>
      </c>
      <c r="D753" t="s">
        <v>1458</v>
      </c>
      <c r="E753" t="s">
        <v>841</v>
      </c>
      <c r="F753" t="s">
        <v>733</v>
      </c>
      <c r="G753" t="s">
        <v>750</v>
      </c>
      <c r="H753" t="s">
        <v>1013</v>
      </c>
      <c r="I753" t="s">
        <v>13</v>
      </c>
      <c r="J753" t="s">
        <v>751</v>
      </c>
      <c r="K753" t="s">
        <v>758</v>
      </c>
      <c r="L753" t="s">
        <v>759</v>
      </c>
      <c r="M753" t="s">
        <v>911</v>
      </c>
      <c r="N753" t="s">
        <v>817</v>
      </c>
      <c r="O753" t="s">
        <v>146</v>
      </c>
      <c r="P753" t="s">
        <v>724</v>
      </c>
      <c r="Q753" t="s">
        <v>435</v>
      </c>
      <c r="R753" t="s">
        <v>775</v>
      </c>
      <c r="S753" t="s">
        <v>159</v>
      </c>
      <c r="T753" t="s">
        <v>776</v>
      </c>
      <c r="U753" t="s">
        <v>3584</v>
      </c>
      <c r="V753">
        <v>960000</v>
      </c>
      <c r="W753">
        <v>0</v>
      </c>
      <c r="X753">
        <v>0</v>
      </c>
      <c r="Y753">
        <v>0</v>
      </c>
      <c r="Z753">
        <v>0</v>
      </c>
      <c r="AA753">
        <v>0</v>
      </c>
      <c r="AB753">
        <v>960000</v>
      </c>
      <c r="AC753" t="s">
        <v>434</v>
      </c>
      <c r="AD753" t="s">
        <v>437</v>
      </c>
      <c r="AE753" t="s">
        <v>3585</v>
      </c>
      <c r="AF753" t="s">
        <v>3586</v>
      </c>
      <c r="AG753" t="s">
        <v>5755</v>
      </c>
      <c r="AH753" t="s">
        <v>847</v>
      </c>
      <c r="AI753" t="s">
        <v>1004</v>
      </c>
      <c r="AJ753" t="s">
        <v>912</v>
      </c>
      <c r="AK753" t="s">
        <v>848</v>
      </c>
      <c r="AL753" t="s">
        <v>123</v>
      </c>
      <c r="AM753" t="s">
        <v>165</v>
      </c>
      <c r="AN753" t="s">
        <v>149</v>
      </c>
    </row>
    <row r="754" spans="1:40" x14ac:dyDescent="0.3">
      <c r="A754" t="s">
        <v>728</v>
      </c>
      <c r="B754" t="s">
        <v>1457</v>
      </c>
      <c r="C754" t="s">
        <v>729</v>
      </c>
      <c r="D754" t="s">
        <v>1458</v>
      </c>
      <c r="E754" t="s">
        <v>841</v>
      </c>
      <c r="F754" t="s">
        <v>733</v>
      </c>
      <c r="G754" t="s">
        <v>750</v>
      </c>
      <c r="H754" t="s">
        <v>1013</v>
      </c>
      <c r="I754" t="s">
        <v>13</v>
      </c>
      <c r="J754" t="s">
        <v>751</v>
      </c>
      <c r="K754" t="s">
        <v>758</v>
      </c>
      <c r="L754" t="s">
        <v>759</v>
      </c>
      <c r="M754" t="s">
        <v>911</v>
      </c>
      <c r="N754" t="s">
        <v>817</v>
      </c>
      <c r="O754" t="s">
        <v>146</v>
      </c>
      <c r="P754" t="s">
        <v>724</v>
      </c>
      <c r="Q754" t="s">
        <v>435</v>
      </c>
      <c r="R754" t="s">
        <v>775</v>
      </c>
      <c r="S754" t="s">
        <v>159</v>
      </c>
      <c r="T754" t="s">
        <v>776</v>
      </c>
      <c r="U754" t="s">
        <v>3587</v>
      </c>
      <c r="V754">
        <v>2400000</v>
      </c>
      <c r="W754">
        <v>0</v>
      </c>
      <c r="X754">
        <v>0</v>
      </c>
      <c r="Y754">
        <v>0</v>
      </c>
      <c r="Z754">
        <v>0</v>
      </c>
      <c r="AA754">
        <v>0</v>
      </c>
      <c r="AB754">
        <v>2400000</v>
      </c>
      <c r="AC754" t="s">
        <v>434</v>
      </c>
      <c r="AD754" t="s">
        <v>437</v>
      </c>
      <c r="AE754" t="s">
        <v>3588</v>
      </c>
      <c r="AF754" t="s">
        <v>3589</v>
      </c>
      <c r="AG754" t="s">
        <v>5756</v>
      </c>
      <c r="AH754" t="s">
        <v>847</v>
      </c>
      <c r="AI754" t="s">
        <v>1004</v>
      </c>
      <c r="AJ754" t="s">
        <v>912</v>
      </c>
      <c r="AK754" t="s">
        <v>848</v>
      </c>
      <c r="AL754" t="s">
        <v>123</v>
      </c>
      <c r="AM754" t="s">
        <v>165</v>
      </c>
      <c r="AN754" t="s">
        <v>149</v>
      </c>
    </row>
    <row r="755" spans="1:40" x14ac:dyDescent="0.3">
      <c r="A755" t="s">
        <v>728</v>
      </c>
      <c r="B755" t="s">
        <v>1457</v>
      </c>
      <c r="C755" t="s">
        <v>729</v>
      </c>
      <c r="D755" t="s">
        <v>1458</v>
      </c>
      <c r="E755" t="s">
        <v>841</v>
      </c>
      <c r="F755" t="s">
        <v>733</v>
      </c>
      <c r="G755" t="s">
        <v>750</v>
      </c>
      <c r="H755" t="s">
        <v>1013</v>
      </c>
      <c r="I755" t="s">
        <v>13</v>
      </c>
      <c r="J755" t="s">
        <v>751</v>
      </c>
      <c r="K755" t="s">
        <v>758</v>
      </c>
      <c r="L755" t="s">
        <v>759</v>
      </c>
      <c r="M755" t="s">
        <v>911</v>
      </c>
      <c r="N755" t="s">
        <v>817</v>
      </c>
      <c r="O755" t="s">
        <v>146</v>
      </c>
      <c r="P755" t="s">
        <v>724</v>
      </c>
      <c r="Q755" t="s">
        <v>435</v>
      </c>
      <c r="R755" t="s">
        <v>775</v>
      </c>
      <c r="S755" t="s">
        <v>159</v>
      </c>
      <c r="T755" t="s">
        <v>776</v>
      </c>
      <c r="U755" t="s">
        <v>3590</v>
      </c>
      <c r="V755">
        <v>400000</v>
      </c>
      <c r="W755">
        <v>0</v>
      </c>
      <c r="X755">
        <v>0</v>
      </c>
      <c r="Y755">
        <v>0</v>
      </c>
      <c r="Z755">
        <v>0</v>
      </c>
      <c r="AA755">
        <v>0</v>
      </c>
      <c r="AB755">
        <v>400000</v>
      </c>
      <c r="AC755" t="s">
        <v>434</v>
      </c>
      <c r="AD755" t="s">
        <v>437</v>
      </c>
      <c r="AE755" t="s">
        <v>3591</v>
      </c>
      <c r="AF755" t="s">
        <v>3592</v>
      </c>
      <c r="AG755" t="s">
        <v>5757</v>
      </c>
      <c r="AH755" t="s">
        <v>847</v>
      </c>
      <c r="AI755" t="s">
        <v>1004</v>
      </c>
      <c r="AJ755" t="s">
        <v>912</v>
      </c>
      <c r="AK755" t="s">
        <v>848</v>
      </c>
      <c r="AL755" t="s">
        <v>123</v>
      </c>
      <c r="AM755" t="s">
        <v>165</v>
      </c>
      <c r="AN755" t="s">
        <v>149</v>
      </c>
    </row>
    <row r="756" spans="1:40" x14ac:dyDescent="0.3">
      <c r="A756" t="s">
        <v>728</v>
      </c>
      <c r="B756" t="s">
        <v>1457</v>
      </c>
      <c r="C756" t="s">
        <v>729</v>
      </c>
      <c r="D756" t="s">
        <v>1458</v>
      </c>
      <c r="E756" t="s">
        <v>841</v>
      </c>
      <c r="F756" t="s">
        <v>733</v>
      </c>
      <c r="G756" t="s">
        <v>750</v>
      </c>
      <c r="H756" t="s">
        <v>1013</v>
      </c>
      <c r="I756" t="s">
        <v>13</v>
      </c>
      <c r="J756" t="s">
        <v>751</v>
      </c>
      <c r="K756" t="s">
        <v>758</v>
      </c>
      <c r="L756" t="s">
        <v>759</v>
      </c>
      <c r="M756" t="s">
        <v>911</v>
      </c>
      <c r="N756" t="s">
        <v>817</v>
      </c>
      <c r="O756" t="s">
        <v>146</v>
      </c>
      <c r="P756" t="s">
        <v>724</v>
      </c>
      <c r="Q756" t="s">
        <v>435</v>
      </c>
      <c r="R756" t="s">
        <v>775</v>
      </c>
      <c r="S756" t="s">
        <v>159</v>
      </c>
      <c r="T756" t="s">
        <v>776</v>
      </c>
      <c r="U756" t="s">
        <v>3593</v>
      </c>
      <c r="V756">
        <v>300000</v>
      </c>
      <c r="W756">
        <v>0</v>
      </c>
      <c r="X756">
        <v>0</v>
      </c>
      <c r="Y756">
        <v>0</v>
      </c>
      <c r="Z756">
        <v>0</v>
      </c>
      <c r="AA756">
        <v>0</v>
      </c>
      <c r="AB756">
        <v>300000</v>
      </c>
      <c r="AC756" t="s">
        <v>434</v>
      </c>
      <c r="AD756" t="s">
        <v>437</v>
      </c>
      <c r="AE756" t="s">
        <v>3594</v>
      </c>
      <c r="AF756" t="s">
        <v>3595</v>
      </c>
      <c r="AG756" t="s">
        <v>5758</v>
      </c>
      <c r="AH756" t="s">
        <v>847</v>
      </c>
      <c r="AI756" t="s">
        <v>1004</v>
      </c>
      <c r="AJ756" t="s">
        <v>912</v>
      </c>
      <c r="AK756" t="s">
        <v>848</v>
      </c>
      <c r="AL756" t="s">
        <v>123</v>
      </c>
      <c r="AM756" t="s">
        <v>165</v>
      </c>
      <c r="AN756" t="s">
        <v>149</v>
      </c>
    </row>
    <row r="757" spans="1:40" x14ac:dyDescent="0.3">
      <c r="A757" t="s">
        <v>728</v>
      </c>
      <c r="B757" t="s">
        <v>1457</v>
      </c>
      <c r="C757" t="s">
        <v>729</v>
      </c>
      <c r="D757" t="s">
        <v>1458</v>
      </c>
      <c r="E757" t="s">
        <v>841</v>
      </c>
      <c r="F757" t="s">
        <v>733</v>
      </c>
      <c r="G757" t="s">
        <v>750</v>
      </c>
      <c r="H757" t="s">
        <v>1013</v>
      </c>
      <c r="I757" t="s">
        <v>13</v>
      </c>
      <c r="J757" t="s">
        <v>751</v>
      </c>
      <c r="K757" t="s">
        <v>777</v>
      </c>
      <c r="L757" t="s">
        <v>778</v>
      </c>
      <c r="M757" t="s">
        <v>927</v>
      </c>
      <c r="N757" t="s">
        <v>779</v>
      </c>
      <c r="O757" t="s">
        <v>177</v>
      </c>
      <c r="P757" t="s">
        <v>941</v>
      </c>
      <c r="Q757" t="s">
        <v>2</v>
      </c>
      <c r="R757" t="s">
        <v>1265</v>
      </c>
      <c r="S757" t="s">
        <v>121</v>
      </c>
      <c r="T757" t="s">
        <v>738</v>
      </c>
      <c r="U757" t="s">
        <v>3596</v>
      </c>
      <c r="V757">
        <v>0</v>
      </c>
      <c r="W757">
        <v>0</v>
      </c>
      <c r="X757">
        <v>0</v>
      </c>
      <c r="Y757">
        <v>0</v>
      </c>
      <c r="Z757">
        <v>0</v>
      </c>
      <c r="AA757">
        <v>0</v>
      </c>
      <c r="AB757">
        <v>0</v>
      </c>
      <c r="AC757" t="s">
        <v>438</v>
      </c>
      <c r="AD757" t="s">
        <v>439</v>
      </c>
      <c r="AE757" t="s">
        <v>3597</v>
      </c>
      <c r="AF757" t="s">
        <v>3598</v>
      </c>
      <c r="AG757" t="s">
        <v>5759</v>
      </c>
      <c r="AH757" t="s">
        <v>807</v>
      </c>
      <c r="AI757" t="s">
        <v>807</v>
      </c>
      <c r="AJ757" t="s">
        <v>815</v>
      </c>
      <c r="AK757" t="s">
        <v>848</v>
      </c>
      <c r="AL757" t="s">
        <v>846</v>
      </c>
    </row>
    <row r="758" spans="1:40" x14ac:dyDescent="0.3">
      <c r="A758" t="s">
        <v>728</v>
      </c>
      <c r="B758" t="s">
        <v>1457</v>
      </c>
      <c r="C758" t="s">
        <v>729</v>
      </c>
      <c r="D758" t="s">
        <v>1458</v>
      </c>
      <c r="E758" t="s">
        <v>841</v>
      </c>
      <c r="F758" t="s">
        <v>733</v>
      </c>
      <c r="G758" t="s">
        <v>750</v>
      </c>
      <c r="H758" t="s">
        <v>1013</v>
      </c>
      <c r="I758" t="s">
        <v>13</v>
      </c>
      <c r="J758" t="s">
        <v>751</v>
      </c>
      <c r="K758" t="s">
        <v>777</v>
      </c>
      <c r="L758" t="s">
        <v>778</v>
      </c>
      <c r="M758" t="s">
        <v>927</v>
      </c>
      <c r="N758" t="s">
        <v>779</v>
      </c>
      <c r="O758" t="s">
        <v>240</v>
      </c>
      <c r="P758" t="s">
        <v>1266</v>
      </c>
      <c r="Q758" t="s">
        <v>2</v>
      </c>
      <c r="R758" t="s">
        <v>1267</v>
      </c>
      <c r="S758" t="s">
        <v>121</v>
      </c>
      <c r="T758" t="s">
        <v>738</v>
      </c>
      <c r="U758" t="s">
        <v>3599</v>
      </c>
      <c r="V758">
        <v>550000000</v>
      </c>
      <c r="W758">
        <v>0</v>
      </c>
      <c r="X758">
        <v>0</v>
      </c>
      <c r="Y758">
        <v>0</v>
      </c>
      <c r="Z758">
        <v>0</v>
      </c>
      <c r="AA758">
        <v>0</v>
      </c>
      <c r="AB758">
        <v>550000000</v>
      </c>
      <c r="AC758" t="s">
        <v>1431</v>
      </c>
      <c r="AD758" t="s">
        <v>1386</v>
      </c>
      <c r="AE758" t="s">
        <v>3600</v>
      </c>
      <c r="AF758" t="s">
        <v>3601</v>
      </c>
      <c r="AG758" t="s">
        <v>5760</v>
      </c>
      <c r="AH758" t="s">
        <v>807</v>
      </c>
      <c r="AI758" t="s">
        <v>807</v>
      </c>
      <c r="AJ758" t="s">
        <v>815</v>
      </c>
      <c r="AK758" t="s">
        <v>848</v>
      </c>
      <c r="AL758" t="s">
        <v>846</v>
      </c>
    </row>
    <row r="759" spans="1:40" x14ac:dyDescent="0.3">
      <c r="A759" t="s">
        <v>728</v>
      </c>
      <c r="B759" t="s">
        <v>1457</v>
      </c>
      <c r="C759" t="s">
        <v>729</v>
      </c>
      <c r="D759" t="s">
        <v>1458</v>
      </c>
      <c r="E759" t="s">
        <v>841</v>
      </c>
      <c r="F759" t="s">
        <v>733</v>
      </c>
      <c r="G759" t="s">
        <v>750</v>
      </c>
      <c r="H759" t="s">
        <v>1013</v>
      </c>
      <c r="I759" t="s">
        <v>13</v>
      </c>
      <c r="J759" t="s">
        <v>751</v>
      </c>
      <c r="K759" t="s">
        <v>777</v>
      </c>
      <c r="L759" t="s">
        <v>778</v>
      </c>
      <c r="M759" t="s">
        <v>927</v>
      </c>
      <c r="N759" t="s">
        <v>779</v>
      </c>
      <c r="O759" t="s">
        <v>240</v>
      </c>
      <c r="P759" t="s">
        <v>1266</v>
      </c>
      <c r="Q759" t="s">
        <v>2</v>
      </c>
      <c r="R759" t="s">
        <v>1267</v>
      </c>
      <c r="S759" t="s">
        <v>121</v>
      </c>
      <c r="T759" t="s">
        <v>738</v>
      </c>
      <c r="U759" t="s">
        <v>3602</v>
      </c>
      <c r="V759">
        <v>285000000</v>
      </c>
      <c r="W759">
        <v>0</v>
      </c>
      <c r="X759">
        <v>0</v>
      </c>
      <c r="Y759">
        <v>0</v>
      </c>
      <c r="Z759">
        <v>0</v>
      </c>
      <c r="AA759">
        <v>0</v>
      </c>
      <c r="AB759">
        <v>285000000</v>
      </c>
      <c r="AC759" t="s">
        <v>1431</v>
      </c>
      <c r="AD759" t="s">
        <v>1386</v>
      </c>
      <c r="AE759" t="s">
        <v>3603</v>
      </c>
      <c r="AF759" t="s">
        <v>3604</v>
      </c>
      <c r="AG759" t="s">
        <v>5761</v>
      </c>
      <c r="AH759" t="s">
        <v>807</v>
      </c>
      <c r="AI759" t="s">
        <v>807</v>
      </c>
      <c r="AJ759" t="s">
        <v>815</v>
      </c>
      <c r="AK759" t="s">
        <v>848</v>
      </c>
      <c r="AL759" t="s">
        <v>846</v>
      </c>
    </row>
    <row r="760" spans="1:40" x14ac:dyDescent="0.3">
      <c r="A760" t="s">
        <v>728</v>
      </c>
      <c r="B760" t="s">
        <v>1457</v>
      </c>
      <c r="C760" t="s">
        <v>729</v>
      </c>
      <c r="D760" t="s">
        <v>1458</v>
      </c>
      <c r="E760" t="s">
        <v>841</v>
      </c>
      <c r="F760" t="s">
        <v>733</v>
      </c>
      <c r="G760" t="s">
        <v>750</v>
      </c>
      <c r="H760" t="s">
        <v>1013</v>
      </c>
      <c r="I760" t="s">
        <v>13</v>
      </c>
      <c r="J760" t="s">
        <v>751</v>
      </c>
      <c r="K760" t="s">
        <v>777</v>
      </c>
      <c r="L760" t="s">
        <v>778</v>
      </c>
      <c r="M760" t="s">
        <v>927</v>
      </c>
      <c r="N760" t="s">
        <v>779</v>
      </c>
      <c r="O760" t="s">
        <v>914</v>
      </c>
      <c r="P760" t="s">
        <v>1464</v>
      </c>
      <c r="Q760" t="s">
        <v>2</v>
      </c>
      <c r="R760" t="s">
        <v>1268</v>
      </c>
      <c r="S760" t="s">
        <v>121</v>
      </c>
      <c r="T760" t="s">
        <v>738</v>
      </c>
      <c r="U760" t="s">
        <v>3605</v>
      </c>
      <c r="V760">
        <v>200000000</v>
      </c>
      <c r="W760">
        <v>0</v>
      </c>
      <c r="X760">
        <v>0</v>
      </c>
      <c r="Y760">
        <v>0</v>
      </c>
      <c r="Z760">
        <v>0</v>
      </c>
      <c r="AA760">
        <v>0</v>
      </c>
      <c r="AB760">
        <v>200000000</v>
      </c>
      <c r="AC760" t="s">
        <v>1432</v>
      </c>
      <c r="AD760" t="s">
        <v>1387</v>
      </c>
      <c r="AE760" t="s">
        <v>3606</v>
      </c>
      <c r="AF760" t="s">
        <v>3607</v>
      </c>
      <c r="AG760" t="s">
        <v>5762</v>
      </c>
      <c r="AH760" t="s">
        <v>807</v>
      </c>
      <c r="AI760" t="s">
        <v>807</v>
      </c>
      <c r="AJ760" t="s">
        <v>815</v>
      </c>
      <c r="AK760" t="s">
        <v>848</v>
      </c>
      <c r="AL760" t="s">
        <v>123</v>
      </c>
      <c r="AM760" t="s">
        <v>165</v>
      </c>
      <c r="AN760" t="s">
        <v>149</v>
      </c>
    </row>
    <row r="761" spans="1:40" x14ac:dyDescent="0.3">
      <c r="A761" t="s">
        <v>728</v>
      </c>
      <c r="B761" t="s">
        <v>1457</v>
      </c>
      <c r="C761" t="s">
        <v>729</v>
      </c>
      <c r="D761" t="s">
        <v>1458</v>
      </c>
      <c r="E761" t="s">
        <v>841</v>
      </c>
      <c r="F761" t="s">
        <v>733</v>
      </c>
      <c r="G761" t="s">
        <v>750</v>
      </c>
      <c r="H761" t="s">
        <v>1013</v>
      </c>
      <c r="I761" t="s">
        <v>13</v>
      </c>
      <c r="J761" t="s">
        <v>751</v>
      </c>
      <c r="K761" t="s">
        <v>777</v>
      </c>
      <c r="L761" t="s">
        <v>778</v>
      </c>
      <c r="M761" t="s">
        <v>908</v>
      </c>
      <c r="N761" t="s">
        <v>928</v>
      </c>
      <c r="O761" t="s">
        <v>240</v>
      </c>
      <c r="P761" t="s">
        <v>929</v>
      </c>
      <c r="Q761" t="s">
        <v>2</v>
      </c>
      <c r="R761" t="s">
        <v>1269</v>
      </c>
      <c r="S761" t="s">
        <v>122</v>
      </c>
      <c r="T761" t="s">
        <v>930</v>
      </c>
      <c r="U761" t="s">
        <v>3608</v>
      </c>
      <c r="V761">
        <v>300000000</v>
      </c>
      <c r="W761">
        <v>0</v>
      </c>
      <c r="X761">
        <v>0</v>
      </c>
      <c r="Y761">
        <v>0</v>
      </c>
      <c r="Z761">
        <v>0</v>
      </c>
      <c r="AA761">
        <v>0</v>
      </c>
      <c r="AB761">
        <v>300000000</v>
      </c>
      <c r="AC761" t="s">
        <v>440</v>
      </c>
      <c r="AD761" t="s">
        <v>441</v>
      </c>
      <c r="AE761" t="s">
        <v>3609</v>
      </c>
      <c r="AF761" t="s">
        <v>3610</v>
      </c>
      <c r="AG761" t="s">
        <v>5763</v>
      </c>
      <c r="AH761" t="s">
        <v>807</v>
      </c>
      <c r="AI761" t="s">
        <v>807</v>
      </c>
      <c r="AJ761" t="s">
        <v>815</v>
      </c>
      <c r="AK761" t="s">
        <v>848</v>
      </c>
      <c r="AL761" t="s">
        <v>846</v>
      </c>
    </row>
    <row r="762" spans="1:40" x14ac:dyDescent="0.3">
      <c r="A762" t="s">
        <v>728</v>
      </c>
      <c r="B762" t="s">
        <v>1457</v>
      </c>
      <c r="C762" t="s">
        <v>729</v>
      </c>
      <c r="D762" t="s">
        <v>1458</v>
      </c>
      <c r="E762" t="s">
        <v>841</v>
      </c>
      <c r="F762" t="s">
        <v>733</v>
      </c>
      <c r="G762" t="s">
        <v>750</v>
      </c>
      <c r="H762" t="s">
        <v>1013</v>
      </c>
      <c r="I762" t="s">
        <v>13</v>
      </c>
      <c r="J762" t="s">
        <v>751</v>
      </c>
      <c r="K762" t="s">
        <v>777</v>
      </c>
      <c r="L762" t="s">
        <v>778</v>
      </c>
      <c r="M762" t="s">
        <v>908</v>
      </c>
      <c r="N762" t="s">
        <v>928</v>
      </c>
      <c r="O762" t="s">
        <v>240</v>
      </c>
      <c r="P762" t="s">
        <v>929</v>
      </c>
      <c r="Q762" t="s">
        <v>2</v>
      </c>
      <c r="R762" t="s">
        <v>1269</v>
      </c>
      <c r="S762" t="s">
        <v>122</v>
      </c>
      <c r="T762" t="s">
        <v>930</v>
      </c>
      <c r="U762" t="s">
        <v>3611</v>
      </c>
      <c r="V762">
        <v>300000000</v>
      </c>
      <c r="W762">
        <v>0</v>
      </c>
      <c r="X762">
        <v>0</v>
      </c>
      <c r="Y762">
        <v>0</v>
      </c>
      <c r="Z762">
        <v>0</v>
      </c>
      <c r="AA762">
        <v>0</v>
      </c>
      <c r="AB762">
        <v>300000000</v>
      </c>
      <c r="AC762" t="s">
        <v>440</v>
      </c>
      <c r="AD762" t="s">
        <v>441</v>
      </c>
      <c r="AE762" t="s">
        <v>3612</v>
      </c>
      <c r="AF762" t="s">
        <v>3613</v>
      </c>
      <c r="AG762" t="s">
        <v>5764</v>
      </c>
      <c r="AH762" t="s">
        <v>807</v>
      </c>
      <c r="AI762" t="s">
        <v>807</v>
      </c>
      <c r="AJ762" t="s">
        <v>815</v>
      </c>
      <c r="AK762" t="s">
        <v>848</v>
      </c>
      <c r="AL762" t="s">
        <v>846</v>
      </c>
    </row>
    <row r="763" spans="1:40" x14ac:dyDescent="0.3">
      <c r="A763" t="s">
        <v>728</v>
      </c>
      <c r="B763" t="s">
        <v>1457</v>
      </c>
      <c r="C763" t="s">
        <v>729</v>
      </c>
      <c r="D763" t="s">
        <v>1458</v>
      </c>
      <c r="E763" t="s">
        <v>841</v>
      </c>
      <c r="F763" t="s">
        <v>733</v>
      </c>
      <c r="G763" t="s">
        <v>750</v>
      </c>
      <c r="H763" t="s">
        <v>1013</v>
      </c>
      <c r="I763" t="s">
        <v>13</v>
      </c>
      <c r="J763" t="s">
        <v>751</v>
      </c>
      <c r="K763" t="s">
        <v>777</v>
      </c>
      <c r="L763" t="s">
        <v>778</v>
      </c>
      <c r="M763" t="s">
        <v>908</v>
      </c>
      <c r="N763" t="s">
        <v>928</v>
      </c>
      <c r="O763" t="s">
        <v>240</v>
      </c>
      <c r="P763" t="s">
        <v>929</v>
      </c>
      <c r="Q763" t="s">
        <v>2</v>
      </c>
      <c r="R763" t="s">
        <v>1269</v>
      </c>
      <c r="S763" t="s">
        <v>122</v>
      </c>
      <c r="T763" t="s">
        <v>930</v>
      </c>
      <c r="U763" t="s">
        <v>3614</v>
      </c>
      <c r="V763">
        <v>300000000</v>
      </c>
      <c r="W763">
        <v>0</v>
      </c>
      <c r="X763">
        <v>0</v>
      </c>
      <c r="Y763">
        <v>0</v>
      </c>
      <c r="Z763">
        <v>0</v>
      </c>
      <c r="AA763">
        <v>0</v>
      </c>
      <c r="AB763">
        <v>300000000</v>
      </c>
      <c r="AC763" t="s">
        <v>440</v>
      </c>
      <c r="AD763" t="s">
        <v>441</v>
      </c>
      <c r="AE763" t="s">
        <v>3615</v>
      </c>
      <c r="AF763" t="s">
        <v>3616</v>
      </c>
      <c r="AG763" t="s">
        <v>5765</v>
      </c>
      <c r="AH763" t="s">
        <v>807</v>
      </c>
      <c r="AI763" t="s">
        <v>807</v>
      </c>
      <c r="AJ763" t="s">
        <v>815</v>
      </c>
      <c r="AK763" t="s">
        <v>848</v>
      </c>
      <c r="AL763" t="s">
        <v>846</v>
      </c>
    </row>
    <row r="764" spans="1:40" x14ac:dyDescent="0.3">
      <c r="A764" t="s">
        <v>728</v>
      </c>
      <c r="B764" t="s">
        <v>1457</v>
      </c>
      <c r="C764" t="s">
        <v>729</v>
      </c>
      <c r="D764" t="s">
        <v>1458</v>
      </c>
      <c r="E764" t="s">
        <v>841</v>
      </c>
      <c r="F764" t="s">
        <v>733</v>
      </c>
      <c r="G764" t="s">
        <v>750</v>
      </c>
      <c r="H764" t="s">
        <v>1013</v>
      </c>
      <c r="I764" t="s">
        <v>13</v>
      </c>
      <c r="J764" t="s">
        <v>751</v>
      </c>
      <c r="K764" t="s">
        <v>777</v>
      </c>
      <c r="L764" t="s">
        <v>778</v>
      </c>
      <c r="M764" t="s">
        <v>908</v>
      </c>
      <c r="N764" t="s">
        <v>928</v>
      </c>
      <c r="O764" t="s">
        <v>240</v>
      </c>
      <c r="P764" t="s">
        <v>929</v>
      </c>
      <c r="Q764" t="s">
        <v>2</v>
      </c>
      <c r="R764" t="s">
        <v>1269</v>
      </c>
      <c r="S764" t="s">
        <v>122</v>
      </c>
      <c r="T764" t="s">
        <v>930</v>
      </c>
      <c r="U764" t="s">
        <v>3617</v>
      </c>
      <c r="V764">
        <v>300000000</v>
      </c>
      <c r="W764">
        <v>0</v>
      </c>
      <c r="X764">
        <v>0</v>
      </c>
      <c r="Y764">
        <v>0</v>
      </c>
      <c r="Z764">
        <v>0</v>
      </c>
      <c r="AA764">
        <v>0</v>
      </c>
      <c r="AB764">
        <v>300000000</v>
      </c>
      <c r="AC764" t="s">
        <v>440</v>
      </c>
      <c r="AD764" t="s">
        <v>441</v>
      </c>
      <c r="AE764" t="s">
        <v>3618</v>
      </c>
      <c r="AF764" t="s">
        <v>3619</v>
      </c>
      <c r="AG764" t="s">
        <v>5766</v>
      </c>
      <c r="AH764" t="s">
        <v>807</v>
      </c>
      <c r="AI764" t="s">
        <v>807</v>
      </c>
      <c r="AJ764" t="s">
        <v>815</v>
      </c>
      <c r="AK764" t="s">
        <v>848</v>
      </c>
      <c r="AL764" t="s">
        <v>846</v>
      </c>
    </row>
    <row r="765" spans="1:40" x14ac:dyDescent="0.3">
      <c r="A765" t="s">
        <v>728</v>
      </c>
      <c r="B765" t="s">
        <v>1457</v>
      </c>
      <c r="C765" t="s">
        <v>729</v>
      </c>
      <c r="D765" t="s">
        <v>1458</v>
      </c>
      <c r="E765" t="s">
        <v>841</v>
      </c>
      <c r="F765" t="s">
        <v>733</v>
      </c>
      <c r="G765" t="s">
        <v>750</v>
      </c>
      <c r="H765" t="s">
        <v>1013</v>
      </c>
      <c r="I765" t="s">
        <v>13</v>
      </c>
      <c r="J765" t="s">
        <v>751</v>
      </c>
      <c r="K765" t="s">
        <v>790</v>
      </c>
      <c r="L765" t="s">
        <v>864</v>
      </c>
      <c r="M765" t="s">
        <v>863</v>
      </c>
      <c r="N765" t="s">
        <v>865</v>
      </c>
      <c r="O765" t="s">
        <v>177</v>
      </c>
      <c r="P765" t="s">
        <v>866</v>
      </c>
      <c r="Q765" t="s">
        <v>2</v>
      </c>
      <c r="R765" t="s">
        <v>867</v>
      </c>
      <c r="S765" t="s">
        <v>103</v>
      </c>
      <c r="T765" t="s">
        <v>732</v>
      </c>
      <c r="U765" t="s">
        <v>3620</v>
      </c>
      <c r="V765">
        <v>10000000</v>
      </c>
      <c r="W765">
        <v>0</v>
      </c>
      <c r="X765">
        <v>0</v>
      </c>
      <c r="Y765">
        <v>0</v>
      </c>
      <c r="Z765">
        <v>0</v>
      </c>
      <c r="AA765">
        <v>0</v>
      </c>
      <c r="AB765">
        <v>10000000</v>
      </c>
      <c r="AC765" t="s">
        <v>442</v>
      </c>
      <c r="AD765" t="s">
        <v>443</v>
      </c>
      <c r="AE765" t="s">
        <v>3621</v>
      </c>
      <c r="AF765" t="s">
        <v>3622</v>
      </c>
      <c r="AG765" t="s">
        <v>5767</v>
      </c>
      <c r="AH765" t="s">
        <v>847</v>
      </c>
      <c r="AI765" t="s">
        <v>754</v>
      </c>
      <c r="AJ765" t="s">
        <v>1</v>
      </c>
      <c r="AK765" t="s">
        <v>848</v>
      </c>
      <c r="AL765" t="s">
        <v>846</v>
      </c>
    </row>
    <row r="766" spans="1:40" x14ac:dyDescent="0.3">
      <c r="A766" t="s">
        <v>728</v>
      </c>
      <c r="B766" t="s">
        <v>1457</v>
      </c>
      <c r="C766" t="s">
        <v>729</v>
      </c>
      <c r="D766" t="s">
        <v>1458</v>
      </c>
      <c r="E766" t="s">
        <v>841</v>
      </c>
      <c r="F766" t="s">
        <v>733</v>
      </c>
      <c r="G766" t="s">
        <v>750</v>
      </c>
      <c r="H766" t="s">
        <v>1013</v>
      </c>
      <c r="I766" t="s">
        <v>13</v>
      </c>
      <c r="J766" t="s">
        <v>751</v>
      </c>
      <c r="K766" t="s">
        <v>790</v>
      </c>
      <c r="L766" t="s">
        <v>864</v>
      </c>
      <c r="M766" t="s">
        <v>863</v>
      </c>
      <c r="N766" t="s">
        <v>865</v>
      </c>
      <c r="O766" t="s">
        <v>177</v>
      </c>
      <c r="P766" t="s">
        <v>866</v>
      </c>
      <c r="Q766" t="s">
        <v>2</v>
      </c>
      <c r="R766" t="s">
        <v>867</v>
      </c>
      <c r="S766" t="s">
        <v>118</v>
      </c>
      <c r="T766" t="s">
        <v>897</v>
      </c>
      <c r="U766" t="s">
        <v>3623</v>
      </c>
      <c r="V766">
        <v>1500000</v>
      </c>
      <c r="W766">
        <v>0</v>
      </c>
      <c r="X766">
        <v>0</v>
      </c>
      <c r="Y766">
        <v>0</v>
      </c>
      <c r="Z766">
        <v>0</v>
      </c>
      <c r="AA766">
        <v>0</v>
      </c>
      <c r="AB766">
        <v>1500000</v>
      </c>
      <c r="AC766" t="s">
        <v>442</v>
      </c>
      <c r="AD766" t="s">
        <v>444</v>
      </c>
      <c r="AE766" t="s">
        <v>3624</v>
      </c>
      <c r="AF766" t="s">
        <v>3625</v>
      </c>
      <c r="AG766" t="s">
        <v>5768</v>
      </c>
      <c r="AH766" t="s">
        <v>847</v>
      </c>
      <c r="AI766" t="s">
        <v>754</v>
      </c>
      <c r="AJ766" t="s">
        <v>898</v>
      </c>
      <c r="AK766" t="s">
        <v>848</v>
      </c>
      <c r="AL766" t="s">
        <v>846</v>
      </c>
    </row>
    <row r="767" spans="1:40" x14ac:dyDescent="0.3">
      <c r="A767" t="s">
        <v>728</v>
      </c>
      <c r="B767" t="s">
        <v>1457</v>
      </c>
      <c r="C767" t="s">
        <v>729</v>
      </c>
      <c r="D767" t="s">
        <v>1458</v>
      </c>
      <c r="E767" t="s">
        <v>841</v>
      </c>
      <c r="F767" t="s">
        <v>733</v>
      </c>
      <c r="G767" t="s">
        <v>750</v>
      </c>
      <c r="H767" t="s">
        <v>1013</v>
      </c>
      <c r="I767" t="s">
        <v>13</v>
      </c>
      <c r="J767" t="s">
        <v>751</v>
      </c>
      <c r="K767" t="s">
        <v>790</v>
      </c>
      <c r="L767" t="s">
        <v>864</v>
      </c>
      <c r="M767" t="s">
        <v>863</v>
      </c>
      <c r="N767" t="s">
        <v>865</v>
      </c>
      <c r="O767" t="s">
        <v>177</v>
      </c>
      <c r="P767" t="s">
        <v>866</v>
      </c>
      <c r="Q767" t="s">
        <v>2</v>
      </c>
      <c r="R767" t="s">
        <v>867</v>
      </c>
      <c r="S767" t="s">
        <v>118</v>
      </c>
      <c r="T767" t="s">
        <v>897</v>
      </c>
      <c r="U767" t="s">
        <v>3626</v>
      </c>
      <c r="V767">
        <v>1500000</v>
      </c>
      <c r="W767">
        <v>0</v>
      </c>
      <c r="X767">
        <v>0</v>
      </c>
      <c r="Y767">
        <v>0</v>
      </c>
      <c r="Z767">
        <v>0</v>
      </c>
      <c r="AA767">
        <v>0</v>
      </c>
      <c r="AB767">
        <v>1500000</v>
      </c>
      <c r="AC767" t="s">
        <v>442</v>
      </c>
      <c r="AD767" t="s">
        <v>444</v>
      </c>
      <c r="AE767" t="s">
        <v>3627</v>
      </c>
      <c r="AF767" t="s">
        <v>3628</v>
      </c>
      <c r="AG767" t="s">
        <v>5769</v>
      </c>
      <c r="AH767" t="s">
        <v>847</v>
      </c>
      <c r="AI767" t="s">
        <v>754</v>
      </c>
      <c r="AJ767" t="s">
        <v>898</v>
      </c>
      <c r="AK767" t="s">
        <v>848</v>
      </c>
      <c r="AL767" t="s">
        <v>846</v>
      </c>
    </row>
    <row r="768" spans="1:40" x14ac:dyDescent="0.3">
      <c r="A768" t="s">
        <v>728</v>
      </c>
      <c r="B768" t="s">
        <v>1457</v>
      </c>
      <c r="C768" t="s">
        <v>729</v>
      </c>
      <c r="D768" t="s">
        <v>1458</v>
      </c>
      <c r="E768" t="s">
        <v>841</v>
      </c>
      <c r="F768" t="s">
        <v>733</v>
      </c>
      <c r="G768" t="s">
        <v>750</v>
      </c>
      <c r="H768" t="s">
        <v>1013</v>
      </c>
      <c r="I768" t="s">
        <v>13</v>
      </c>
      <c r="J768" t="s">
        <v>751</v>
      </c>
      <c r="K768" t="s">
        <v>790</v>
      </c>
      <c r="L768" t="s">
        <v>864</v>
      </c>
      <c r="M768" t="s">
        <v>863</v>
      </c>
      <c r="N768" t="s">
        <v>865</v>
      </c>
      <c r="O768" t="s">
        <v>177</v>
      </c>
      <c r="P768" t="s">
        <v>866</v>
      </c>
      <c r="Q768" t="s">
        <v>2</v>
      </c>
      <c r="R768" t="s">
        <v>867</v>
      </c>
      <c r="S768" t="s">
        <v>126</v>
      </c>
      <c r="T768" t="s">
        <v>744</v>
      </c>
      <c r="U768" t="s">
        <v>3629</v>
      </c>
      <c r="V768">
        <v>6000000</v>
      </c>
      <c r="W768">
        <v>0</v>
      </c>
      <c r="X768">
        <v>0</v>
      </c>
      <c r="Y768">
        <v>0</v>
      </c>
      <c r="Z768">
        <v>0</v>
      </c>
      <c r="AA768">
        <v>0</v>
      </c>
      <c r="AB768">
        <v>6000000</v>
      </c>
      <c r="AC768" t="s">
        <v>442</v>
      </c>
      <c r="AD768" t="s">
        <v>1388</v>
      </c>
      <c r="AE768" t="s">
        <v>3630</v>
      </c>
      <c r="AF768" t="s">
        <v>3631</v>
      </c>
      <c r="AG768" t="s">
        <v>5770</v>
      </c>
      <c r="AH768" t="s">
        <v>847</v>
      </c>
      <c r="AI768" t="s">
        <v>754</v>
      </c>
      <c r="AJ768" t="s">
        <v>900</v>
      </c>
      <c r="AK768" t="s">
        <v>848</v>
      </c>
      <c r="AL768" t="s">
        <v>846</v>
      </c>
    </row>
    <row r="769" spans="1:38" x14ac:dyDescent="0.3">
      <c r="A769" t="s">
        <v>728</v>
      </c>
      <c r="B769" t="s">
        <v>1457</v>
      </c>
      <c r="C769" t="s">
        <v>729</v>
      </c>
      <c r="D769" t="s">
        <v>1458</v>
      </c>
      <c r="E769" t="s">
        <v>841</v>
      </c>
      <c r="F769" t="s">
        <v>733</v>
      </c>
      <c r="G769" t="s">
        <v>750</v>
      </c>
      <c r="H769" t="s">
        <v>1013</v>
      </c>
      <c r="I769" t="s">
        <v>13</v>
      </c>
      <c r="J769" t="s">
        <v>751</v>
      </c>
      <c r="K769" t="s">
        <v>790</v>
      </c>
      <c r="L769" t="s">
        <v>864</v>
      </c>
      <c r="M769" t="s">
        <v>863</v>
      </c>
      <c r="N769" t="s">
        <v>865</v>
      </c>
      <c r="O769" t="s">
        <v>177</v>
      </c>
      <c r="P769" t="s">
        <v>866</v>
      </c>
      <c r="Q769" t="s">
        <v>2</v>
      </c>
      <c r="R769" t="s">
        <v>867</v>
      </c>
      <c r="S769" t="s">
        <v>130</v>
      </c>
      <c r="T769" t="s">
        <v>748</v>
      </c>
      <c r="U769" t="s">
        <v>3632</v>
      </c>
      <c r="V769">
        <v>10000000</v>
      </c>
      <c r="W769">
        <v>0</v>
      </c>
      <c r="X769">
        <v>0</v>
      </c>
      <c r="Y769">
        <v>0</v>
      </c>
      <c r="Z769">
        <v>0</v>
      </c>
      <c r="AA769">
        <v>0</v>
      </c>
      <c r="AB769">
        <v>10000000</v>
      </c>
      <c r="AC769" t="s">
        <v>442</v>
      </c>
      <c r="AD769" t="s">
        <v>445</v>
      </c>
      <c r="AE769" t="s">
        <v>3633</v>
      </c>
      <c r="AF769" t="s">
        <v>3634</v>
      </c>
      <c r="AG769" t="s">
        <v>5257</v>
      </c>
      <c r="AH769" t="s">
        <v>847</v>
      </c>
      <c r="AI769" t="s">
        <v>754</v>
      </c>
      <c r="AJ769" t="s">
        <v>901</v>
      </c>
      <c r="AK769" t="s">
        <v>848</v>
      </c>
      <c r="AL769" t="s">
        <v>846</v>
      </c>
    </row>
    <row r="770" spans="1:38" x14ac:dyDescent="0.3">
      <c r="A770" t="s">
        <v>728</v>
      </c>
      <c r="B770" t="s">
        <v>1457</v>
      </c>
      <c r="C770" t="s">
        <v>729</v>
      </c>
      <c r="D770" t="s">
        <v>1458</v>
      </c>
      <c r="E770" t="s">
        <v>841</v>
      </c>
      <c r="F770" t="s">
        <v>733</v>
      </c>
      <c r="G770" t="s">
        <v>750</v>
      </c>
      <c r="H770" t="s">
        <v>1013</v>
      </c>
      <c r="I770" t="s">
        <v>13</v>
      </c>
      <c r="J770" t="s">
        <v>751</v>
      </c>
      <c r="K770" t="s">
        <v>790</v>
      </c>
      <c r="L770" t="s">
        <v>864</v>
      </c>
      <c r="M770" t="s">
        <v>863</v>
      </c>
      <c r="N770" t="s">
        <v>865</v>
      </c>
      <c r="O770" t="s">
        <v>177</v>
      </c>
      <c r="P770" t="s">
        <v>866</v>
      </c>
      <c r="Q770" t="s">
        <v>2</v>
      </c>
      <c r="R770" t="s">
        <v>867</v>
      </c>
      <c r="S770" t="s">
        <v>130</v>
      </c>
      <c r="T770" t="s">
        <v>748</v>
      </c>
      <c r="U770" t="s">
        <v>3635</v>
      </c>
      <c r="V770">
        <v>10000000</v>
      </c>
      <c r="W770">
        <v>0</v>
      </c>
      <c r="X770">
        <v>0</v>
      </c>
      <c r="Y770">
        <v>0</v>
      </c>
      <c r="Z770">
        <v>0</v>
      </c>
      <c r="AA770">
        <v>0</v>
      </c>
      <c r="AB770">
        <v>10000000</v>
      </c>
      <c r="AC770" t="s">
        <v>442</v>
      </c>
      <c r="AD770" t="s">
        <v>445</v>
      </c>
      <c r="AE770" t="s">
        <v>3636</v>
      </c>
      <c r="AF770" t="s">
        <v>3637</v>
      </c>
      <c r="AG770" t="s">
        <v>5258</v>
      </c>
      <c r="AH770" t="s">
        <v>847</v>
      </c>
      <c r="AI770" t="s">
        <v>754</v>
      </c>
      <c r="AJ770" t="s">
        <v>901</v>
      </c>
      <c r="AK770" t="s">
        <v>848</v>
      </c>
      <c r="AL770" t="s">
        <v>846</v>
      </c>
    </row>
    <row r="771" spans="1:38" x14ac:dyDescent="0.3">
      <c r="A771" t="s">
        <v>728</v>
      </c>
      <c r="B771" t="s">
        <v>1457</v>
      </c>
      <c r="C771" t="s">
        <v>729</v>
      </c>
      <c r="D771" t="s">
        <v>1458</v>
      </c>
      <c r="E771" t="s">
        <v>841</v>
      </c>
      <c r="F771" t="s">
        <v>733</v>
      </c>
      <c r="G771" t="s">
        <v>750</v>
      </c>
      <c r="H771" t="s">
        <v>1013</v>
      </c>
      <c r="I771" t="s">
        <v>13</v>
      </c>
      <c r="J771" t="s">
        <v>751</v>
      </c>
      <c r="K771" t="s">
        <v>790</v>
      </c>
      <c r="L771" t="s">
        <v>864</v>
      </c>
      <c r="M771" t="s">
        <v>863</v>
      </c>
      <c r="N771" t="s">
        <v>865</v>
      </c>
      <c r="O771" t="s">
        <v>177</v>
      </c>
      <c r="P771" t="s">
        <v>866</v>
      </c>
      <c r="Q771" t="s">
        <v>2</v>
      </c>
      <c r="R771" t="s">
        <v>867</v>
      </c>
      <c r="S771" t="s">
        <v>113</v>
      </c>
      <c r="T771" t="s">
        <v>734</v>
      </c>
      <c r="U771" t="s">
        <v>3638</v>
      </c>
      <c r="V771">
        <v>10000000</v>
      </c>
      <c r="W771">
        <v>0</v>
      </c>
      <c r="X771">
        <v>0</v>
      </c>
      <c r="Y771">
        <v>0</v>
      </c>
      <c r="Z771">
        <v>0</v>
      </c>
      <c r="AA771">
        <v>0</v>
      </c>
      <c r="AB771">
        <v>10000000</v>
      </c>
      <c r="AC771" t="s">
        <v>442</v>
      </c>
      <c r="AD771" t="s">
        <v>446</v>
      </c>
      <c r="AE771" t="s">
        <v>3639</v>
      </c>
      <c r="AF771" t="s">
        <v>3640</v>
      </c>
      <c r="AG771" t="s">
        <v>5372</v>
      </c>
      <c r="AH771" t="s">
        <v>847</v>
      </c>
      <c r="AI771" t="s">
        <v>754</v>
      </c>
      <c r="AJ771" t="s">
        <v>891</v>
      </c>
      <c r="AK771" t="s">
        <v>848</v>
      </c>
      <c r="AL771" t="s">
        <v>846</v>
      </c>
    </row>
    <row r="772" spans="1:38" x14ac:dyDescent="0.3">
      <c r="A772" t="s">
        <v>728</v>
      </c>
      <c r="B772" t="s">
        <v>1457</v>
      </c>
      <c r="C772" t="s">
        <v>729</v>
      </c>
      <c r="D772" t="s">
        <v>1458</v>
      </c>
      <c r="E772" t="s">
        <v>841</v>
      </c>
      <c r="F772" t="s">
        <v>733</v>
      </c>
      <c r="G772" t="s">
        <v>750</v>
      </c>
      <c r="H772" t="s">
        <v>1013</v>
      </c>
      <c r="I772" t="s">
        <v>13</v>
      </c>
      <c r="J772" t="s">
        <v>751</v>
      </c>
      <c r="K772" t="s">
        <v>790</v>
      </c>
      <c r="L772" t="s">
        <v>864</v>
      </c>
      <c r="M772" t="s">
        <v>863</v>
      </c>
      <c r="N772" t="s">
        <v>865</v>
      </c>
      <c r="O772" t="s">
        <v>177</v>
      </c>
      <c r="P772" t="s">
        <v>866</v>
      </c>
      <c r="Q772" t="s">
        <v>2</v>
      </c>
      <c r="R772" t="s">
        <v>867</v>
      </c>
      <c r="S772" t="s">
        <v>113</v>
      </c>
      <c r="T772" t="s">
        <v>734</v>
      </c>
      <c r="U772" t="s">
        <v>3641</v>
      </c>
      <c r="V772">
        <v>9000000</v>
      </c>
      <c r="W772">
        <v>0</v>
      </c>
      <c r="X772">
        <v>0</v>
      </c>
      <c r="Y772">
        <v>0</v>
      </c>
      <c r="Z772">
        <v>0</v>
      </c>
      <c r="AA772">
        <v>0</v>
      </c>
      <c r="AB772">
        <v>9000000</v>
      </c>
      <c r="AC772" t="s">
        <v>442</v>
      </c>
      <c r="AD772" t="s">
        <v>446</v>
      </c>
      <c r="AE772" t="s">
        <v>3642</v>
      </c>
      <c r="AF772" t="s">
        <v>3643</v>
      </c>
      <c r="AG772" t="s">
        <v>5447</v>
      </c>
      <c r="AH772" t="s">
        <v>847</v>
      </c>
      <c r="AI772" t="s">
        <v>754</v>
      </c>
      <c r="AJ772" t="s">
        <v>891</v>
      </c>
      <c r="AK772" t="s">
        <v>848</v>
      </c>
      <c r="AL772" t="s">
        <v>846</v>
      </c>
    </row>
    <row r="773" spans="1:38" x14ac:dyDescent="0.3">
      <c r="A773" t="s">
        <v>728</v>
      </c>
      <c r="B773" t="s">
        <v>1457</v>
      </c>
      <c r="C773" t="s">
        <v>729</v>
      </c>
      <c r="D773" t="s">
        <v>1458</v>
      </c>
      <c r="E773" t="s">
        <v>841</v>
      </c>
      <c r="F773" t="s">
        <v>733</v>
      </c>
      <c r="G773" t="s">
        <v>750</v>
      </c>
      <c r="H773" t="s">
        <v>1013</v>
      </c>
      <c r="I773" t="s">
        <v>13</v>
      </c>
      <c r="J773" t="s">
        <v>751</v>
      </c>
      <c r="K773" t="s">
        <v>790</v>
      </c>
      <c r="L773" t="s">
        <v>864</v>
      </c>
      <c r="M773" t="s">
        <v>863</v>
      </c>
      <c r="N773" t="s">
        <v>865</v>
      </c>
      <c r="O773" t="s">
        <v>177</v>
      </c>
      <c r="P773" t="s">
        <v>866</v>
      </c>
      <c r="Q773" t="s">
        <v>2</v>
      </c>
      <c r="R773" t="s">
        <v>867</v>
      </c>
      <c r="S773" t="s">
        <v>114</v>
      </c>
      <c r="T773" t="s">
        <v>793</v>
      </c>
      <c r="U773" t="s">
        <v>3644</v>
      </c>
      <c r="V773">
        <v>20000000</v>
      </c>
      <c r="W773">
        <v>0</v>
      </c>
      <c r="X773">
        <v>0</v>
      </c>
      <c r="Y773">
        <v>0</v>
      </c>
      <c r="Z773">
        <v>0</v>
      </c>
      <c r="AA773">
        <v>0</v>
      </c>
      <c r="AB773">
        <v>20000000</v>
      </c>
      <c r="AC773" t="s">
        <v>442</v>
      </c>
      <c r="AD773" t="s">
        <v>447</v>
      </c>
      <c r="AE773" t="s">
        <v>3645</v>
      </c>
      <c r="AF773" t="s">
        <v>3646</v>
      </c>
      <c r="AG773" t="s">
        <v>5771</v>
      </c>
      <c r="AH773" t="s">
        <v>847</v>
      </c>
      <c r="AI773" t="s">
        <v>754</v>
      </c>
      <c r="AJ773" t="s">
        <v>891</v>
      </c>
      <c r="AK773" t="s">
        <v>848</v>
      </c>
      <c r="AL773" t="s">
        <v>846</v>
      </c>
    </row>
    <row r="774" spans="1:38" x14ac:dyDescent="0.3">
      <c r="A774" t="s">
        <v>728</v>
      </c>
      <c r="B774" t="s">
        <v>1457</v>
      </c>
      <c r="C774" t="s">
        <v>729</v>
      </c>
      <c r="D774" t="s">
        <v>1458</v>
      </c>
      <c r="E774" t="s">
        <v>841</v>
      </c>
      <c r="F774" t="s">
        <v>733</v>
      </c>
      <c r="G774" t="s">
        <v>750</v>
      </c>
      <c r="H774" t="s">
        <v>1013</v>
      </c>
      <c r="I774" t="s">
        <v>13</v>
      </c>
      <c r="J774" t="s">
        <v>751</v>
      </c>
      <c r="K774" t="s">
        <v>790</v>
      </c>
      <c r="L774" t="s">
        <v>864</v>
      </c>
      <c r="M774" t="s">
        <v>863</v>
      </c>
      <c r="N774" t="s">
        <v>865</v>
      </c>
      <c r="O774" t="s">
        <v>177</v>
      </c>
      <c r="P774" t="s">
        <v>866</v>
      </c>
      <c r="Q774" t="s">
        <v>2</v>
      </c>
      <c r="R774" t="s">
        <v>867</v>
      </c>
      <c r="S774" t="s">
        <v>114</v>
      </c>
      <c r="T774" t="s">
        <v>793</v>
      </c>
      <c r="U774" t="s">
        <v>3647</v>
      </c>
      <c r="V774">
        <v>20000000</v>
      </c>
      <c r="W774">
        <v>0</v>
      </c>
      <c r="X774">
        <v>0</v>
      </c>
      <c r="Y774">
        <v>0</v>
      </c>
      <c r="Z774">
        <v>0</v>
      </c>
      <c r="AA774">
        <v>0</v>
      </c>
      <c r="AB774">
        <v>20000000</v>
      </c>
      <c r="AC774" t="s">
        <v>442</v>
      </c>
      <c r="AD774" t="s">
        <v>447</v>
      </c>
      <c r="AE774" t="s">
        <v>3648</v>
      </c>
      <c r="AF774" t="s">
        <v>3649</v>
      </c>
      <c r="AG774" t="s">
        <v>5772</v>
      </c>
      <c r="AH774" t="s">
        <v>847</v>
      </c>
      <c r="AI774" t="s">
        <v>754</v>
      </c>
      <c r="AJ774" t="s">
        <v>891</v>
      </c>
      <c r="AK774" t="s">
        <v>848</v>
      </c>
      <c r="AL774" t="s">
        <v>846</v>
      </c>
    </row>
    <row r="775" spans="1:38" x14ac:dyDescent="0.3">
      <c r="A775" t="s">
        <v>728</v>
      </c>
      <c r="B775" t="s">
        <v>1457</v>
      </c>
      <c r="C775" t="s">
        <v>729</v>
      </c>
      <c r="D775" t="s">
        <v>1458</v>
      </c>
      <c r="E775" t="s">
        <v>841</v>
      </c>
      <c r="F775" t="s">
        <v>733</v>
      </c>
      <c r="G775" t="s">
        <v>750</v>
      </c>
      <c r="H775" t="s">
        <v>1013</v>
      </c>
      <c r="I775" t="s">
        <v>13</v>
      </c>
      <c r="J775" t="s">
        <v>751</v>
      </c>
      <c r="K775" t="s">
        <v>790</v>
      </c>
      <c r="L775" t="s">
        <v>864</v>
      </c>
      <c r="M775" t="s">
        <v>863</v>
      </c>
      <c r="N775" t="s">
        <v>865</v>
      </c>
      <c r="O775" t="s">
        <v>177</v>
      </c>
      <c r="P775" t="s">
        <v>866</v>
      </c>
      <c r="Q775" t="s">
        <v>2</v>
      </c>
      <c r="R775" t="s">
        <v>867</v>
      </c>
      <c r="S775" t="s">
        <v>110</v>
      </c>
      <c r="T775" t="s">
        <v>735</v>
      </c>
      <c r="U775" t="s">
        <v>3650</v>
      </c>
      <c r="V775">
        <v>30000000</v>
      </c>
      <c r="W775">
        <v>0</v>
      </c>
      <c r="X775">
        <v>0</v>
      </c>
      <c r="Y775">
        <v>0</v>
      </c>
      <c r="Z775">
        <v>0</v>
      </c>
      <c r="AA775">
        <v>0</v>
      </c>
      <c r="AB775">
        <v>30000000</v>
      </c>
      <c r="AC775" t="s">
        <v>442</v>
      </c>
      <c r="AD775" t="s">
        <v>448</v>
      </c>
      <c r="AE775" t="s">
        <v>3651</v>
      </c>
      <c r="AF775" t="s">
        <v>3652</v>
      </c>
      <c r="AG775" t="s">
        <v>5773</v>
      </c>
      <c r="AH775" t="s">
        <v>847</v>
      </c>
      <c r="AI775" t="s">
        <v>754</v>
      </c>
      <c r="AJ775" t="s">
        <v>893</v>
      </c>
      <c r="AK775" t="s">
        <v>848</v>
      </c>
      <c r="AL775" t="s">
        <v>846</v>
      </c>
    </row>
    <row r="776" spans="1:38" x14ac:dyDescent="0.3">
      <c r="A776" t="s">
        <v>728</v>
      </c>
      <c r="B776" t="s">
        <v>1457</v>
      </c>
      <c r="C776" t="s">
        <v>729</v>
      </c>
      <c r="D776" t="s">
        <v>1458</v>
      </c>
      <c r="E776" t="s">
        <v>841</v>
      </c>
      <c r="F776" t="s">
        <v>733</v>
      </c>
      <c r="G776" t="s">
        <v>750</v>
      </c>
      <c r="H776" t="s">
        <v>1013</v>
      </c>
      <c r="I776" t="s">
        <v>13</v>
      </c>
      <c r="J776" t="s">
        <v>751</v>
      </c>
      <c r="K776" t="s">
        <v>790</v>
      </c>
      <c r="L776" t="s">
        <v>864</v>
      </c>
      <c r="M776" t="s">
        <v>863</v>
      </c>
      <c r="N776" t="s">
        <v>865</v>
      </c>
      <c r="O776" t="s">
        <v>177</v>
      </c>
      <c r="P776" t="s">
        <v>866</v>
      </c>
      <c r="Q776" t="s">
        <v>2</v>
      </c>
      <c r="R776" t="s">
        <v>867</v>
      </c>
      <c r="S776" t="s">
        <v>110</v>
      </c>
      <c r="T776" t="s">
        <v>735</v>
      </c>
      <c r="U776" t="s">
        <v>3653</v>
      </c>
      <c r="V776">
        <v>220000000</v>
      </c>
      <c r="W776">
        <v>0</v>
      </c>
      <c r="X776">
        <v>0</v>
      </c>
      <c r="Y776">
        <v>0</v>
      </c>
      <c r="Z776">
        <v>0</v>
      </c>
      <c r="AA776">
        <v>0</v>
      </c>
      <c r="AB776">
        <v>220000000</v>
      </c>
      <c r="AC776" t="s">
        <v>442</v>
      </c>
      <c r="AD776" t="s">
        <v>448</v>
      </c>
      <c r="AE776" t="s">
        <v>3654</v>
      </c>
      <c r="AF776" t="s">
        <v>3655</v>
      </c>
      <c r="AG776" t="s">
        <v>5774</v>
      </c>
      <c r="AH776" t="s">
        <v>847</v>
      </c>
      <c r="AI776" t="s">
        <v>754</v>
      </c>
      <c r="AJ776" t="s">
        <v>893</v>
      </c>
      <c r="AK776" t="s">
        <v>848</v>
      </c>
      <c r="AL776" t="s">
        <v>846</v>
      </c>
    </row>
    <row r="777" spans="1:38" x14ac:dyDescent="0.3">
      <c r="A777" t="s">
        <v>728</v>
      </c>
      <c r="B777" t="s">
        <v>1457</v>
      </c>
      <c r="C777" t="s">
        <v>729</v>
      </c>
      <c r="D777" t="s">
        <v>1458</v>
      </c>
      <c r="E777" t="s">
        <v>841</v>
      </c>
      <c r="F777" t="s">
        <v>733</v>
      </c>
      <c r="G777" t="s">
        <v>750</v>
      </c>
      <c r="H777" t="s">
        <v>1013</v>
      </c>
      <c r="I777" t="s">
        <v>13</v>
      </c>
      <c r="J777" t="s">
        <v>751</v>
      </c>
      <c r="K777" t="s">
        <v>790</v>
      </c>
      <c r="L777" t="s">
        <v>864</v>
      </c>
      <c r="M777" t="s">
        <v>863</v>
      </c>
      <c r="N777" t="s">
        <v>865</v>
      </c>
      <c r="O777" t="s">
        <v>177</v>
      </c>
      <c r="P777" t="s">
        <v>866</v>
      </c>
      <c r="Q777" t="s">
        <v>2</v>
      </c>
      <c r="R777" t="s">
        <v>867</v>
      </c>
      <c r="S777" t="s">
        <v>106</v>
      </c>
      <c r="T777" t="s">
        <v>906</v>
      </c>
      <c r="U777" t="s">
        <v>3656</v>
      </c>
      <c r="V777">
        <v>1500000</v>
      </c>
      <c r="W777">
        <v>0</v>
      </c>
      <c r="X777">
        <v>0</v>
      </c>
      <c r="Y777">
        <v>0</v>
      </c>
      <c r="Z777">
        <v>0</v>
      </c>
      <c r="AA777">
        <v>0</v>
      </c>
      <c r="AB777">
        <v>1500000</v>
      </c>
      <c r="AC777" t="s">
        <v>442</v>
      </c>
      <c r="AD777" t="s">
        <v>449</v>
      </c>
      <c r="AE777" t="s">
        <v>3657</v>
      </c>
      <c r="AF777" t="s">
        <v>3658</v>
      </c>
      <c r="AG777" t="s">
        <v>5775</v>
      </c>
      <c r="AH777" t="s">
        <v>847</v>
      </c>
      <c r="AI777" t="s">
        <v>754</v>
      </c>
      <c r="AJ777" t="s">
        <v>893</v>
      </c>
      <c r="AK777" t="s">
        <v>848</v>
      </c>
      <c r="AL777" t="s">
        <v>846</v>
      </c>
    </row>
    <row r="778" spans="1:38" x14ac:dyDescent="0.3">
      <c r="A778" t="s">
        <v>728</v>
      </c>
      <c r="B778" t="s">
        <v>1457</v>
      </c>
      <c r="C778" t="s">
        <v>729</v>
      </c>
      <c r="D778" t="s">
        <v>1458</v>
      </c>
      <c r="E778" t="s">
        <v>841</v>
      </c>
      <c r="F778" t="s">
        <v>733</v>
      </c>
      <c r="G778" t="s">
        <v>750</v>
      </c>
      <c r="H778" t="s">
        <v>1013</v>
      </c>
      <c r="I778" t="s">
        <v>13</v>
      </c>
      <c r="J778" t="s">
        <v>751</v>
      </c>
      <c r="K778" t="s">
        <v>790</v>
      </c>
      <c r="L778" t="s">
        <v>864</v>
      </c>
      <c r="M778" t="s">
        <v>863</v>
      </c>
      <c r="N778" t="s">
        <v>865</v>
      </c>
      <c r="O778" t="s">
        <v>177</v>
      </c>
      <c r="P778" t="s">
        <v>866</v>
      </c>
      <c r="Q778" t="s">
        <v>2</v>
      </c>
      <c r="R778" t="s">
        <v>867</v>
      </c>
      <c r="S778" t="s">
        <v>106</v>
      </c>
      <c r="T778" t="s">
        <v>906</v>
      </c>
      <c r="U778" t="s">
        <v>3659</v>
      </c>
      <c r="V778">
        <v>2100000</v>
      </c>
      <c r="W778">
        <v>0</v>
      </c>
      <c r="X778">
        <v>0</v>
      </c>
      <c r="Y778">
        <v>0</v>
      </c>
      <c r="Z778">
        <v>0</v>
      </c>
      <c r="AA778">
        <v>0</v>
      </c>
      <c r="AB778">
        <v>2100000</v>
      </c>
      <c r="AC778" t="s">
        <v>442</v>
      </c>
      <c r="AD778" t="s">
        <v>449</v>
      </c>
      <c r="AE778" t="s">
        <v>3660</v>
      </c>
      <c r="AF778" t="s">
        <v>3661</v>
      </c>
      <c r="AG778" t="s">
        <v>5776</v>
      </c>
      <c r="AH778" t="s">
        <v>847</v>
      </c>
      <c r="AI778" t="s">
        <v>754</v>
      </c>
      <c r="AJ778" t="s">
        <v>893</v>
      </c>
      <c r="AK778" t="s">
        <v>848</v>
      </c>
      <c r="AL778" t="s">
        <v>846</v>
      </c>
    </row>
    <row r="779" spans="1:38" x14ac:dyDescent="0.3">
      <c r="A779" t="s">
        <v>728</v>
      </c>
      <c r="B779" t="s">
        <v>1457</v>
      </c>
      <c r="C779" t="s">
        <v>729</v>
      </c>
      <c r="D779" t="s">
        <v>1458</v>
      </c>
      <c r="E779" t="s">
        <v>841</v>
      </c>
      <c r="F779" t="s">
        <v>733</v>
      </c>
      <c r="G779" t="s">
        <v>750</v>
      </c>
      <c r="H779" t="s">
        <v>1013</v>
      </c>
      <c r="I779" t="s">
        <v>13</v>
      </c>
      <c r="J779" t="s">
        <v>751</v>
      </c>
      <c r="K779" t="s">
        <v>790</v>
      </c>
      <c r="L779" t="s">
        <v>864</v>
      </c>
      <c r="M779" t="s">
        <v>863</v>
      </c>
      <c r="N779" t="s">
        <v>865</v>
      </c>
      <c r="O779" t="s">
        <v>177</v>
      </c>
      <c r="P779" t="s">
        <v>866</v>
      </c>
      <c r="Q779" t="s">
        <v>108</v>
      </c>
      <c r="R779" t="s">
        <v>1270</v>
      </c>
      <c r="S779" t="s">
        <v>103</v>
      </c>
      <c r="T779" t="s">
        <v>732</v>
      </c>
      <c r="U779" t="s">
        <v>3662</v>
      </c>
      <c r="V779">
        <v>39000000</v>
      </c>
      <c r="W779">
        <v>0</v>
      </c>
      <c r="X779">
        <v>0</v>
      </c>
      <c r="Y779">
        <v>38500000</v>
      </c>
      <c r="Z779">
        <v>38500000</v>
      </c>
      <c r="AA779">
        <v>0.98717948717948723</v>
      </c>
      <c r="AB779">
        <v>500000</v>
      </c>
      <c r="AC779" t="s">
        <v>1422</v>
      </c>
      <c r="AD779" t="s">
        <v>1389</v>
      </c>
      <c r="AE779" t="s">
        <v>3663</v>
      </c>
      <c r="AF779" t="s">
        <v>3664</v>
      </c>
      <c r="AG779" t="s">
        <v>5777</v>
      </c>
      <c r="AH779" t="s">
        <v>847</v>
      </c>
      <c r="AI779" t="s">
        <v>754</v>
      </c>
      <c r="AJ779" t="s">
        <v>1</v>
      </c>
      <c r="AK779" t="s">
        <v>848</v>
      </c>
      <c r="AL779" t="s">
        <v>846</v>
      </c>
    </row>
    <row r="780" spans="1:38" x14ac:dyDescent="0.3">
      <c r="A780" t="s">
        <v>728</v>
      </c>
      <c r="B780" t="s">
        <v>1457</v>
      </c>
      <c r="C780" t="s">
        <v>729</v>
      </c>
      <c r="D780" t="s">
        <v>1458</v>
      </c>
      <c r="E780" t="s">
        <v>841</v>
      </c>
      <c r="F780" t="s">
        <v>733</v>
      </c>
      <c r="G780" t="s">
        <v>750</v>
      </c>
      <c r="H780" t="s">
        <v>1013</v>
      </c>
      <c r="I780" t="s">
        <v>13</v>
      </c>
      <c r="J780" t="s">
        <v>751</v>
      </c>
      <c r="K780" t="s">
        <v>790</v>
      </c>
      <c r="L780" t="s">
        <v>864</v>
      </c>
      <c r="M780" t="s">
        <v>863</v>
      </c>
      <c r="N780" t="s">
        <v>865</v>
      </c>
      <c r="O780" t="s">
        <v>177</v>
      </c>
      <c r="P780" t="s">
        <v>866</v>
      </c>
      <c r="Q780" t="s">
        <v>108</v>
      </c>
      <c r="R780" t="s">
        <v>1270</v>
      </c>
      <c r="S780" t="s">
        <v>103</v>
      </c>
      <c r="T780" t="s">
        <v>732</v>
      </c>
      <c r="U780" t="s">
        <v>3665</v>
      </c>
      <c r="V780">
        <v>2000000</v>
      </c>
      <c r="W780">
        <v>0</v>
      </c>
      <c r="X780">
        <v>0</v>
      </c>
      <c r="Y780">
        <v>0</v>
      </c>
      <c r="Z780">
        <v>0</v>
      </c>
      <c r="AA780">
        <v>0</v>
      </c>
      <c r="AB780">
        <v>2000000</v>
      </c>
      <c r="AC780" t="s">
        <v>1422</v>
      </c>
      <c r="AD780" t="s">
        <v>1389</v>
      </c>
      <c r="AE780" t="s">
        <v>3666</v>
      </c>
      <c r="AF780" t="s">
        <v>3667</v>
      </c>
      <c r="AG780" t="s">
        <v>5778</v>
      </c>
      <c r="AH780" t="s">
        <v>847</v>
      </c>
      <c r="AI780" t="s">
        <v>754</v>
      </c>
      <c r="AJ780" t="s">
        <v>1</v>
      </c>
      <c r="AK780" t="s">
        <v>848</v>
      </c>
      <c r="AL780" t="s">
        <v>846</v>
      </c>
    </row>
    <row r="781" spans="1:38" x14ac:dyDescent="0.3">
      <c r="A781" t="s">
        <v>728</v>
      </c>
      <c r="B781" t="s">
        <v>1457</v>
      </c>
      <c r="C781" t="s">
        <v>729</v>
      </c>
      <c r="D781" t="s">
        <v>1458</v>
      </c>
      <c r="E781" t="s">
        <v>841</v>
      </c>
      <c r="F781" t="s">
        <v>733</v>
      </c>
      <c r="G781" t="s">
        <v>750</v>
      </c>
      <c r="H781" t="s">
        <v>1013</v>
      </c>
      <c r="I781" t="s">
        <v>13</v>
      </c>
      <c r="J781" t="s">
        <v>751</v>
      </c>
      <c r="K781" t="s">
        <v>790</v>
      </c>
      <c r="L781" t="s">
        <v>864</v>
      </c>
      <c r="M781" t="s">
        <v>863</v>
      </c>
      <c r="N781" t="s">
        <v>865</v>
      </c>
      <c r="O781" t="s">
        <v>177</v>
      </c>
      <c r="P781" t="s">
        <v>866</v>
      </c>
      <c r="Q781" t="s">
        <v>108</v>
      </c>
      <c r="R781" t="s">
        <v>1270</v>
      </c>
      <c r="S781" t="s">
        <v>114</v>
      </c>
      <c r="T781" t="s">
        <v>793</v>
      </c>
      <c r="U781" t="s">
        <v>3668</v>
      </c>
      <c r="V781">
        <v>195000000</v>
      </c>
      <c r="W781">
        <v>0</v>
      </c>
      <c r="X781">
        <v>195000000</v>
      </c>
      <c r="Y781">
        <v>0</v>
      </c>
      <c r="Z781">
        <v>195000000</v>
      </c>
      <c r="AA781">
        <v>1</v>
      </c>
      <c r="AB781">
        <v>0</v>
      </c>
      <c r="AC781" t="s">
        <v>1422</v>
      </c>
      <c r="AD781" t="s">
        <v>1390</v>
      </c>
      <c r="AE781" t="s">
        <v>3669</v>
      </c>
      <c r="AF781" t="s">
        <v>3670</v>
      </c>
      <c r="AG781" t="s">
        <v>5779</v>
      </c>
      <c r="AH781" t="s">
        <v>847</v>
      </c>
      <c r="AI781" t="s">
        <v>754</v>
      </c>
      <c r="AJ781" t="s">
        <v>891</v>
      </c>
      <c r="AK781" t="s">
        <v>848</v>
      </c>
      <c r="AL781" t="s">
        <v>846</v>
      </c>
    </row>
    <row r="782" spans="1:38" x14ac:dyDescent="0.3">
      <c r="A782" t="s">
        <v>728</v>
      </c>
      <c r="B782" t="s">
        <v>1457</v>
      </c>
      <c r="C782" t="s">
        <v>729</v>
      </c>
      <c r="D782" t="s">
        <v>1458</v>
      </c>
      <c r="E782" t="s">
        <v>841</v>
      </c>
      <c r="F782" t="s">
        <v>733</v>
      </c>
      <c r="G782" t="s">
        <v>750</v>
      </c>
      <c r="H782" t="s">
        <v>1013</v>
      </c>
      <c r="I782" t="s">
        <v>13</v>
      </c>
      <c r="J782" t="s">
        <v>751</v>
      </c>
      <c r="K782" t="s">
        <v>790</v>
      </c>
      <c r="L782" t="s">
        <v>864</v>
      </c>
      <c r="M782" t="s">
        <v>863</v>
      </c>
      <c r="N782" t="s">
        <v>865</v>
      </c>
      <c r="O782" t="s">
        <v>177</v>
      </c>
      <c r="P782" t="s">
        <v>866</v>
      </c>
      <c r="Q782" t="s">
        <v>108</v>
      </c>
      <c r="R782" t="s">
        <v>1270</v>
      </c>
      <c r="S782" t="s">
        <v>110</v>
      </c>
      <c r="T782" t="s">
        <v>735</v>
      </c>
      <c r="U782" t="s">
        <v>3671</v>
      </c>
      <c r="V782">
        <v>210000000</v>
      </c>
      <c r="W782">
        <v>0</v>
      </c>
      <c r="X782">
        <v>93138974</v>
      </c>
      <c r="Y782">
        <v>0</v>
      </c>
      <c r="Z782">
        <v>93138974</v>
      </c>
      <c r="AA782">
        <v>0.44351892380952379</v>
      </c>
      <c r="AB782">
        <v>116861026</v>
      </c>
      <c r="AC782" t="s">
        <v>1422</v>
      </c>
      <c r="AD782" t="s">
        <v>1391</v>
      </c>
      <c r="AE782" t="s">
        <v>3672</v>
      </c>
      <c r="AF782" t="s">
        <v>3673</v>
      </c>
      <c r="AG782" t="s">
        <v>5780</v>
      </c>
      <c r="AH782" t="s">
        <v>847</v>
      </c>
      <c r="AI782" t="s">
        <v>754</v>
      </c>
      <c r="AJ782" t="s">
        <v>893</v>
      </c>
      <c r="AK782" t="s">
        <v>848</v>
      </c>
      <c r="AL782" t="s">
        <v>846</v>
      </c>
    </row>
    <row r="783" spans="1:38" x14ac:dyDescent="0.3">
      <c r="A783" t="s">
        <v>728</v>
      </c>
      <c r="B783" t="s">
        <v>1457</v>
      </c>
      <c r="C783" t="s">
        <v>729</v>
      </c>
      <c r="D783" t="s">
        <v>1458</v>
      </c>
      <c r="E783" t="s">
        <v>841</v>
      </c>
      <c r="F783" t="s">
        <v>733</v>
      </c>
      <c r="G783" t="s">
        <v>750</v>
      </c>
      <c r="H783" t="s">
        <v>1013</v>
      </c>
      <c r="I783" t="s">
        <v>13</v>
      </c>
      <c r="J783" t="s">
        <v>751</v>
      </c>
      <c r="K783" t="s">
        <v>790</v>
      </c>
      <c r="L783" t="s">
        <v>864</v>
      </c>
      <c r="M783" t="s">
        <v>863</v>
      </c>
      <c r="N783" t="s">
        <v>865</v>
      </c>
      <c r="O783" t="s">
        <v>240</v>
      </c>
      <c r="P783" t="s">
        <v>868</v>
      </c>
      <c r="Q783" t="s">
        <v>2</v>
      </c>
      <c r="R783" t="s">
        <v>869</v>
      </c>
      <c r="S783" t="s">
        <v>103</v>
      </c>
      <c r="T783" t="s">
        <v>732</v>
      </c>
      <c r="U783" t="s">
        <v>3674</v>
      </c>
      <c r="V783">
        <v>20000000</v>
      </c>
      <c r="W783">
        <v>0</v>
      </c>
      <c r="X783">
        <v>0</v>
      </c>
      <c r="Y783">
        <v>0</v>
      </c>
      <c r="Z783">
        <v>0</v>
      </c>
      <c r="AA783">
        <v>0</v>
      </c>
      <c r="AB783">
        <v>20000000</v>
      </c>
      <c r="AC783" t="s">
        <v>450</v>
      </c>
      <c r="AD783" t="s">
        <v>451</v>
      </c>
      <c r="AE783" t="s">
        <v>3675</v>
      </c>
      <c r="AF783" t="s">
        <v>3676</v>
      </c>
      <c r="AG783" t="s">
        <v>5781</v>
      </c>
      <c r="AH783" t="s">
        <v>847</v>
      </c>
      <c r="AI783" t="s">
        <v>754</v>
      </c>
      <c r="AJ783" t="s">
        <v>1</v>
      </c>
      <c r="AK783" t="s">
        <v>848</v>
      </c>
      <c r="AL783" t="s">
        <v>846</v>
      </c>
    </row>
    <row r="784" spans="1:38" x14ac:dyDescent="0.3">
      <c r="A784" t="s">
        <v>728</v>
      </c>
      <c r="B784" t="s">
        <v>1457</v>
      </c>
      <c r="C784" t="s">
        <v>729</v>
      </c>
      <c r="D784" t="s">
        <v>1458</v>
      </c>
      <c r="E784" t="s">
        <v>841</v>
      </c>
      <c r="F784" t="s">
        <v>733</v>
      </c>
      <c r="G784" t="s">
        <v>750</v>
      </c>
      <c r="H784" t="s">
        <v>1013</v>
      </c>
      <c r="I784" t="s">
        <v>13</v>
      </c>
      <c r="J784" t="s">
        <v>751</v>
      </c>
      <c r="K784" t="s">
        <v>790</v>
      </c>
      <c r="L784" t="s">
        <v>864</v>
      </c>
      <c r="M784" t="s">
        <v>863</v>
      </c>
      <c r="N784" t="s">
        <v>865</v>
      </c>
      <c r="O784" t="s">
        <v>240</v>
      </c>
      <c r="P784" t="s">
        <v>868</v>
      </c>
      <c r="Q784" t="s">
        <v>2</v>
      </c>
      <c r="R784" t="s">
        <v>869</v>
      </c>
      <c r="S784" t="s">
        <v>103</v>
      </c>
      <c r="T784" t="s">
        <v>732</v>
      </c>
      <c r="U784" t="s">
        <v>3677</v>
      </c>
      <c r="V784">
        <v>21000000</v>
      </c>
      <c r="W784">
        <v>0</v>
      </c>
      <c r="X784">
        <v>0</v>
      </c>
      <c r="Y784">
        <v>0</v>
      </c>
      <c r="Z784">
        <v>0</v>
      </c>
      <c r="AA784">
        <v>0</v>
      </c>
      <c r="AB784">
        <v>21000000</v>
      </c>
      <c r="AC784" t="s">
        <v>450</v>
      </c>
      <c r="AD784" t="s">
        <v>451</v>
      </c>
      <c r="AE784" t="s">
        <v>3678</v>
      </c>
      <c r="AF784" t="s">
        <v>3679</v>
      </c>
      <c r="AG784" t="s">
        <v>5782</v>
      </c>
      <c r="AH784" t="s">
        <v>847</v>
      </c>
      <c r="AI784" t="s">
        <v>754</v>
      </c>
      <c r="AJ784" t="s">
        <v>1</v>
      </c>
      <c r="AK784" t="s">
        <v>848</v>
      </c>
      <c r="AL784" t="s">
        <v>846</v>
      </c>
    </row>
    <row r="785" spans="1:38" x14ac:dyDescent="0.3">
      <c r="A785" t="s">
        <v>728</v>
      </c>
      <c r="B785" t="s">
        <v>1457</v>
      </c>
      <c r="C785" t="s">
        <v>729</v>
      </c>
      <c r="D785" t="s">
        <v>1458</v>
      </c>
      <c r="E785" t="s">
        <v>841</v>
      </c>
      <c r="F785" t="s">
        <v>733</v>
      </c>
      <c r="G785" t="s">
        <v>750</v>
      </c>
      <c r="H785" t="s">
        <v>1013</v>
      </c>
      <c r="I785" t="s">
        <v>13</v>
      </c>
      <c r="J785" t="s">
        <v>751</v>
      </c>
      <c r="K785" t="s">
        <v>790</v>
      </c>
      <c r="L785" t="s">
        <v>864</v>
      </c>
      <c r="M785" t="s">
        <v>863</v>
      </c>
      <c r="N785" t="s">
        <v>865</v>
      </c>
      <c r="O785" t="s">
        <v>240</v>
      </c>
      <c r="P785" t="s">
        <v>868</v>
      </c>
      <c r="Q785" t="s">
        <v>2</v>
      </c>
      <c r="R785" t="s">
        <v>869</v>
      </c>
      <c r="S785" t="s">
        <v>103</v>
      </c>
      <c r="T785" t="s">
        <v>732</v>
      </c>
      <c r="U785" t="s">
        <v>3680</v>
      </c>
      <c r="V785">
        <v>4000000</v>
      </c>
      <c r="W785">
        <v>0</v>
      </c>
      <c r="X785">
        <v>0</v>
      </c>
      <c r="Y785">
        <v>0</v>
      </c>
      <c r="Z785">
        <v>0</v>
      </c>
      <c r="AA785">
        <v>0</v>
      </c>
      <c r="AB785">
        <v>4000000</v>
      </c>
      <c r="AC785" t="s">
        <v>450</v>
      </c>
      <c r="AD785" t="s">
        <v>451</v>
      </c>
      <c r="AE785" t="s">
        <v>3681</v>
      </c>
      <c r="AF785" t="s">
        <v>3682</v>
      </c>
      <c r="AG785" t="s">
        <v>5783</v>
      </c>
      <c r="AH785" t="s">
        <v>847</v>
      </c>
      <c r="AI785" t="s">
        <v>754</v>
      </c>
      <c r="AJ785" t="s">
        <v>1</v>
      </c>
      <c r="AK785" t="s">
        <v>848</v>
      </c>
      <c r="AL785" t="s">
        <v>846</v>
      </c>
    </row>
    <row r="786" spans="1:38" x14ac:dyDescent="0.3">
      <c r="A786" t="s">
        <v>728</v>
      </c>
      <c r="B786" t="s">
        <v>1457</v>
      </c>
      <c r="C786" t="s">
        <v>729</v>
      </c>
      <c r="D786" t="s">
        <v>1458</v>
      </c>
      <c r="E786" t="s">
        <v>841</v>
      </c>
      <c r="F786" t="s">
        <v>733</v>
      </c>
      <c r="G786" t="s">
        <v>750</v>
      </c>
      <c r="H786" t="s">
        <v>1013</v>
      </c>
      <c r="I786" t="s">
        <v>13</v>
      </c>
      <c r="J786" t="s">
        <v>751</v>
      </c>
      <c r="K786" t="s">
        <v>790</v>
      </c>
      <c r="L786" t="s">
        <v>864</v>
      </c>
      <c r="M786" t="s">
        <v>863</v>
      </c>
      <c r="N786" t="s">
        <v>865</v>
      </c>
      <c r="O786" t="s">
        <v>240</v>
      </c>
      <c r="P786" t="s">
        <v>868</v>
      </c>
      <c r="Q786" t="s">
        <v>2</v>
      </c>
      <c r="R786" t="s">
        <v>869</v>
      </c>
      <c r="S786" t="s">
        <v>112</v>
      </c>
      <c r="T786" t="s">
        <v>766</v>
      </c>
      <c r="U786" t="s">
        <v>3683</v>
      </c>
      <c r="V786">
        <v>3600000</v>
      </c>
      <c r="W786">
        <v>0</v>
      </c>
      <c r="X786">
        <v>0</v>
      </c>
      <c r="Y786">
        <v>0</v>
      </c>
      <c r="Z786">
        <v>0</v>
      </c>
      <c r="AA786">
        <v>0</v>
      </c>
      <c r="AB786">
        <v>3600000</v>
      </c>
      <c r="AC786" t="s">
        <v>450</v>
      </c>
      <c r="AD786" t="s">
        <v>452</v>
      </c>
      <c r="AE786" t="s">
        <v>3684</v>
      </c>
      <c r="AF786" t="s">
        <v>3685</v>
      </c>
      <c r="AG786" t="s">
        <v>5441</v>
      </c>
      <c r="AH786" t="s">
        <v>847</v>
      </c>
      <c r="AI786" t="s">
        <v>754</v>
      </c>
      <c r="AJ786" t="s">
        <v>900</v>
      </c>
      <c r="AK786" t="s">
        <v>907</v>
      </c>
      <c r="AL786" t="s">
        <v>846</v>
      </c>
    </row>
    <row r="787" spans="1:38" x14ac:dyDescent="0.3">
      <c r="A787" t="s">
        <v>728</v>
      </c>
      <c r="B787" t="s">
        <v>1457</v>
      </c>
      <c r="C787" t="s">
        <v>729</v>
      </c>
      <c r="D787" t="s">
        <v>1458</v>
      </c>
      <c r="E787" t="s">
        <v>841</v>
      </c>
      <c r="F787" t="s">
        <v>733</v>
      </c>
      <c r="G787" t="s">
        <v>750</v>
      </c>
      <c r="H787" t="s">
        <v>1013</v>
      </c>
      <c r="I787" t="s">
        <v>13</v>
      </c>
      <c r="J787" t="s">
        <v>751</v>
      </c>
      <c r="K787" t="s">
        <v>790</v>
      </c>
      <c r="L787" t="s">
        <v>864</v>
      </c>
      <c r="M787" t="s">
        <v>863</v>
      </c>
      <c r="N787" t="s">
        <v>865</v>
      </c>
      <c r="O787" t="s">
        <v>240</v>
      </c>
      <c r="P787" t="s">
        <v>868</v>
      </c>
      <c r="Q787" t="s">
        <v>2</v>
      </c>
      <c r="R787" t="s">
        <v>869</v>
      </c>
      <c r="S787" t="s">
        <v>112</v>
      </c>
      <c r="T787" t="s">
        <v>766</v>
      </c>
      <c r="U787" t="s">
        <v>3686</v>
      </c>
      <c r="V787">
        <v>14400000</v>
      </c>
      <c r="W787">
        <v>0</v>
      </c>
      <c r="X787">
        <v>0</v>
      </c>
      <c r="Y787">
        <v>0</v>
      </c>
      <c r="Z787">
        <v>0</v>
      </c>
      <c r="AA787">
        <v>0</v>
      </c>
      <c r="AB787">
        <v>14400000</v>
      </c>
      <c r="AC787" t="s">
        <v>450</v>
      </c>
      <c r="AD787" t="s">
        <v>452</v>
      </c>
      <c r="AE787" t="s">
        <v>3687</v>
      </c>
      <c r="AF787" t="s">
        <v>3688</v>
      </c>
      <c r="AG787" t="s">
        <v>5784</v>
      </c>
      <c r="AH787" t="s">
        <v>847</v>
      </c>
      <c r="AI787" t="s">
        <v>754</v>
      </c>
      <c r="AJ787" t="s">
        <v>900</v>
      </c>
      <c r="AK787" t="s">
        <v>907</v>
      </c>
      <c r="AL787" t="s">
        <v>846</v>
      </c>
    </row>
    <row r="788" spans="1:38" x14ac:dyDescent="0.3">
      <c r="A788" t="s">
        <v>728</v>
      </c>
      <c r="B788" t="s">
        <v>1457</v>
      </c>
      <c r="C788" t="s">
        <v>729</v>
      </c>
      <c r="D788" t="s">
        <v>1458</v>
      </c>
      <c r="E788" t="s">
        <v>841</v>
      </c>
      <c r="F788" t="s">
        <v>733</v>
      </c>
      <c r="G788" t="s">
        <v>750</v>
      </c>
      <c r="H788" t="s">
        <v>1013</v>
      </c>
      <c r="I788" t="s">
        <v>13</v>
      </c>
      <c r="J788" t="s">
        <v>751</v>
      </c>
      <c r="K788" t="s">
        <v>790</v>
      </c>
      <c r="L788" t="s">
        <v>864</v>
      </c>
      <c r="M788" t="s">
        <v>863</v>
      </c>
      <c r="N788" t="s">
        <v>865</v>
      </c>
      <c r="O788" t="s">
        <v>240</v>
      </c>
      <c r="P788" t="s">
        <v>868</v>
      </c>
      <c r="Q788" t="s">
        <v>2</v>
      </c>
      <c r="R788" t="s">
        <v>869</v>
      </c>
      <c r="S788" t="s">
        <v>130</v>
      </c>
      <c r="T788" t="s">
        <v>748</v>
      </c>
      <c r="U788" t="s">
        <v>3689</v>
      </c>
      <c r="V788">
        <v>20000000</v>
      </c>
      <c r="W788">
        <v>0</v>
      </c>
      <c r="X788">
        <v>0</v>
      </c>
      <c r="Y788">
        <v>0</v>
      </c>
      <c r="Z788">
        <v>0</v>
      </c>
      <c r="AA788">
        <v>0</v>
      </c>
      <c r="AB788">
        <v>20000000</v>
      </c>
      <c r="AC788" t="s">
        <v>450</v>
      </c>
      <c r="AD788" t="s">
        <v>453</v>
      </c>
      <c r="AE788" t="s">
        <v>3690</v>
      </c>
      <c r="AF788" t="s">
        <v>3691</v>
      </c>
      <c r="AG788" t="s">
        <v>5257</v>
      </c>
      <c r="AH788" t="s">
        <v>847</v>
      </c>
      <c r="AI788" t="s">
        <v>754</v>
      </c>
      <c r="AJ788" t="s">
        <v>901</v>
      </c>
      <c r="AK788" t="s">
        <v>848</v>
      </c>
      <c r="AL788" t="s">
        <v>846</v>
      </c>
    </row>
    <row r="789" spans="1:38" x14ac:dyDescent="0.3">
      <c r="A789" t="s">
        <v>728</v>
      </c>
      <c r="B789" t="s">
        <v>1457</v>
      </c>
      <c r="C789" t="s">
        <v>729</v>
      </c>
      <c r="D789" t="s">
        <v>1458</v>
      </c>
      <c r="E789" t="s">
        <v>841</v>
      </c>
      <c r="F789" t="s">
        <v>733</v>
      </c>
      <c r="G789" t="s">
        <v>750</v>
      </c>
      <c r="H789" t="s">
        <v>1013</v>
      </c>
      <c r="I789" t="s">
        <v>13</v>
      </c>
      <c r="J789" t="s">
        <v>751</v>
      </c>
      <c r="K789" t="s">
        <v>790</v>
      </c>
      <c r="L789" t="s">
        <v>864</v>
      </c>
      <c r="M789" t="s">
        <v>863</v>
      </c>
      <c r="N789" t="s">
        <v>865</v>
      </c>
      <c r="O789" t="s">
        <v>240</v>
      </c>
      <c r="P789" t="s">
        <v>868</v>
      </c>
      <c r="Q789" t="s">
        <v>2</v>
      </c>
      <c r="R789" t="s">
        <v>869</v>
      </c>
      <c r="S789" t="s">
        <v>130</v>
      </c>
      <c r="T789" t="s">
        <v>748</v>
      </c>
      <c r="U789" t="s">
        <v>3692</v>
      </c>
      <c r="V789">
        <v>20000000</v>
      </c>
      <c r="W789">
        <v>0</v>
      </c>
      <c r="X789">
        <v>0</v>
      </c>
      <c r="Y789">
        <v>0</v>
      </c>
      <c r="Z789">
        <v>0</v>
      </c>
      <c r="AA789">
        <v>0</v>
      </c>
      <c r="AB789">
        <v>20000000</v>
      </c>
      <c r="AC789" t="s">
        <v>450</v>
      </c>
      <c r="AD789" t="s">
        <v>453</v>
      </c>
      <c r="AE789" t="s">
        <v>3693</v>
      </c>
      <c r="AF789" t="s">
        <v>3694</v>
      </c>
      <c r="AG789" t="s">
        <v>5258</v>
      </c>
      <c r="AH789" t="s">
        <v>847</v>
      </c>
      <c r="AI789" t="s">
        <v>754</v>
      </c>
      <c r="AJ789" t="s">
        <v>901</v>
      </c>
      <c r="AK789" t="s">
        <v>848</v>
      </c>
      <c r="AL789" t="s">
        <v>846</v>
      </c>
    </row>
    <row r="790" spans="1:38" x14ac:dyDescent="0.3">
      <c r="A790" t="s">
        <v>728</v>
      </c>
      <c r="B790" t="s">
        <v>1457</v>
      </c>
      <c r="C790" t="s">
        <v>729</v>
      </c>
      <c r="D790" t="s">
        <v>1458</v>
      </c>
      <c r="E790" t="s">
        <v>841</v>
      </c>
      <c r="F790" t="s">
        <v>733</v>
      </c>
      <c r="G790" t="s">
        <v>750</v>
      </c>
      <c r="H790" t="s">
        <v>1013</v>
      </c>
      <c r="I790" t="s">
        <v>13</v>
      </c>
      <c r="J790" t="s">
        <v>751</v>
      </c>
      <c r="K790" t="s">
        <v>790</v>
      </c>
      <c r="L790" t="s">
        <v>864</v>
      </c>
      <c r="M790" t="s">
        <v>863</v>
      </c>
      <c r="N790" t="s">
        <v>865</v>
      </c>
      <c r="O790" t="s">
        <v>240</v>
      </c>
      <c r="P790" t="s">
        <v>868</v>
      </c>
      <c r="Q790" t="s">
        <v>2</v>
      </c>
      <c r="R790" t="s">
        <v>869</v>
      </c>
      <c r="S790" t="s">
        <v>113</v>
      </c>
      <c r="T790" t="s">
        <v>734</v>
      </c>
      <c r="U790" t="s">
        <v>3695</v>
      </c>
      <c r="V790">
        <v>27000000</v>
      </c>
      <c r="W790">
        <v>0</v>
      </c>
      <c r="X790">
        <v>0</v>
      </c>
      <c r="Y790">
        <v>0</v>
      </c>
      <c r="Z790">
        <v>0</v>
      </c>
      <c r="AA790">
        <v>0</v>
      </c>
      <c r="AB790">
        <v>27000000</v>
      </c>
      <c r="AC790" t="s">
        <v>450</v>
      </c>
      <c r="AD790" t="s">
        <v>454</v>
      </c>
      <c r="AE790" t="s">
        <v>3696</v>
      </c>
      <c r="AF790" t="s">
        <v>3697</v>
      </c>
      <c r="AG790" t="s">
        <v>5375</v>
      </c>
      <c r="AH790" t="s">
        <v>847</v>
      </c>
      <c r="AI790" t="s">
        <v>754</v>
      </c>
      <c r="AJ790" t="s">
        <v>891</v>
      </c>
      <c r="AK790" t="s">
        <v>848</v>
      </c>
      <c r="AL790" t="s">
        <v>846</v>
      </c>
    </row>
    <row r="791" spans="1:38" x14ac:dyDescent="0.3">
      <c r="A791" t="s">
        <v>728</v>
      </c>
      <c r="B791" t="s">
        <v>1457</v>
      </c>
      <c r="C791" t="s">
        <v>729</v>
      </c>
      <c r="D791" t="s">
        <v>1458</v>
      </c>
      <c r="E791" t="s">
        <v>841</v>
      </c>
      <c r="F791" t="s">
        <v>733</v>
      </c>
      <c r="G791" t="s">
        <v>750</v>
      </c>
      <c r="H791" t="s">
        <v>1013</v>
      </c>
      <c r="I791" t="s">
        <v>13</v>
      </c>
      <c r="J791" t="s">
        <v>751</v>
      </c>
      <c r="K791" t="s">
        <v>790</v>
      </c>
      <c r="L791" t="s">
        <v>864</v>
      </c>
      <c r="M791" t="s">
        <v>863</v>
      </c>
      <c r="N791" t="s">
        <v>865</v>
      </c>
      <c r="O791" t="s">
        <v>240</v>
      </c>
      <c r="P791" t="s">
        <v>868</v>
      </c>
      <c r="Q791" t="s">
        <v>2</v>
      </c>
      <c r="R791" t="s">
        <v>869</v>
      </c>
      <c r="S791" t="s">
        <v>115</v>
      </c>
      <c r="T791" t="s">
        <v>736</v>
      </c>
      <c r="U791" t="s">
        <v>3698</v>
      </c>
      <c r="V791">
        <v>9200000</v>
      </c>
      <c r="W791">
        <v>0</v>
      </c>
      <c r="X791">
        <v>0</v>
      </c>
      <c r="Y791">
        <v>0</v>
      </c>
      <c r="Z791">
        <v>0</v>
      </c>
      <c r="AA791">
        <v>0</v>
      </c>
      <c r="AB791">
        <v>9200000</v>
      </c>
      <c r="AC791" t="s">
        <v>450</v>
      </c>
      <c r="AD791" t="s">
        <v>455</v>
      </c>
      <c r="AE791" t="s">
        <v>3699</v>
      </c>
      <c r="AF791" t="s">
        <v>3700</v>
      </c>
      <c r="AG791" t="s">
        <v>5785</v>
      </c>
      <c r="AH791" t="s">
        <v>847</v>
      </c>
      <c r="AI791" t="s">
        <v>754</v>
      </c>
      <c r="AJ791" t="s">
        <v>891</v>
      </c>
      <c r="AK791" t="s">
        <v>907</v>
      </c>
      <c r="AL791" t="s">
        <v>846</v>
      </c>
    </row>
    <row r="792" spans="1:38" x14ac:dyDescent="0.3">
      <c r="A792" t="s">
        <v>728</v>
      </c>
      <c r="B792" t="s">
        <v>1457</v>
      </c>
      <c r="C792" t="s">
        <v>729</v>
      </c>
      <c r="D792" t="s">
        <v>1458</v>
      </c>
      <c r="E792" t="s">
        <v>841</v>
      </c>
      <c r="F792" t="s">
        <v>733</v>
      </c>
      <c r="G792" t="s">
        <v>750</v>
      </c>
      <c r="H792" t="s">
        <v>1013</v>
      </c>
      <c r="I792" t="s">
        <v>13</v>
      </c>
      <c r="J792" t="s">
        <v>751</v>
      </c>
      <c r="K792" t="s">
        <v>790</v>
      </c>
      <c r="L792" t="s">
        <v>864</v>
      </c>
      <c r="M792" t="s">
        <v>863</v>
      </c>
      <c r="N792" t="s">
        <v>865</v>
      </c>
      <c r="O792" t="s">
        <v>240</v>
      </c>
      <c r="P792" t="s">
        <v>868</v>
      </c>
      <c r="Q792" t="s">
        <v>2</v>
      </c>
      <c r="R792" t="s">
        <v>869</v>
      </c>
      <c r="S792" t="s">
        <v>110</v>
      </c>
      <c r="T792" t="s">
        <v>735</v>
      </c>
      <c r="U792" t="s">
        <v>3701</v>
      </c>
      <c r="V792">
        <v>100000000</v>
      </c>
      <c r="W792">
        <v>0</v>
      </c>
      <c r="X792">
        <v>0</v>
      </c>
      <c r="Y792">
        <v>0</v>
      </c>
      <c r="Z792">
        <v>0</v>
      </c>
      <c r="AA792">
        <v>0</v>
      </c>
      <c r="AB792">
        <v>100000000</v>
      </c>
      <c r="AC792" t="s">
        <v>450</v>
      </c>
      <c r="AD792" t="s">
        <v>456</v>
      </c>
      <c r="AE792" t="s">
        <v>3702</v>
      </c>
      <c r="AF792" t="s">
        <v>3703</v>
      </c>
      <c r="AG792" t="s">
        <v>5786</v>
      </c>
      <c r="AH792" t="s">
        <v>847</v>
      </c>
      <c r="AI792" t="s">
        <v>754</v>
      </c>
      <c r="AJ792" t="s">
        <v>893</v>
      </c>
      <c r="AK792" t="s">
        <v>848</v>
      </c>
      <c r="AL792" t="s">
        <v>846</v>
      </c>
    </row>
    <row r="793" spans="1:38" x14ac:dyDescent="0.3">
      <c r="A793" t="s">
        <v>728</v>
      </c>
      <c r="B793" t="s">
        <v>1457</v>
      </c>
      <c r="C793" t="s">
        <v>729</v>
      </c>
      <c r="D793" t="s">
        <v>1458</v>
      </c>
      <c r="E793" t="s">
        <v>841</v>
      </c>
      <c r="F793" t="s">
        <v>733</v>
      </c>
      <c r="G793" t="s">
        <v>750</v>
      </c>
      <c r="H793" t="s">
        <v>1013</v>
      </c>
      <c r="I793" t="s">
        <v>13</v>
      </c>
      <c r="J793" t="s">
        <v>751</v>
      </c>
      <c r="K793" t="s">
        <v>790</v>
      </c>
      <c r="L793" t="s">
        <v>864</v>
      </c>
      <c r="M793" t="s">
        <v>863</v>
      </c>
      <c r="N793" t="s">
        <v>865</v>
      </c>
      <c r="O793" t="s">
        <v>240</v>
      </c>
      <c r="P793" t="s">
        <v>868</v>
      </c>
      <c r="Q793" t="s">
        <v>2</v>
      </c>
      <c r="R793" t="s">
        <v>869</v>
      </c>
      <c r="S793" t="s">
        <v>110</v>
      </c>
      <c r="T793" t="s">
        <v>735</v>
      </c>
      <c r="U793" t="s">
        <v>3704</v>
      </c>
      <c r="V793">
        <v>864000000</v>
      </c>
      <c r="W793">
        <v>0</v>
      </c>
      <c r="X793">
        <v>0</v>
      </c>
      <c r="Y793">
        <v>0</v>
      </c>
      <c r="Z793">
        <v>0</v>
      </c>
      <c r="AA793">
        <v>0</v>
      </c>
      <c r="AB793">
        <v>864000000</v>
      </c>
      <c r="AC793" t="s">
        <v>450</v>
      </c>
      <c r="AD793" t="s">
        <v>456</v>
      </c>
      <c r="AE793" t="s">
        <v>3705</v>
      </c>
      <c r="AF793" t="s">
        <v>3706</v>
      </c>
      <c r="AG793" t="s">
        <v>5787</v>
      </c>
      <c r="AH793" t="s">
        <v>847</v>
      </c>
      <c r="AI793" t="s">
        <v>754</v>
      </c>
      <c r="AJ793" t="s">
        <v>893</v>
      </c>
      <c r="AK793" t="s">
        <v>848</v>
      </c>
      <c r="AL793" t="s">
        <v>846</v>
      </c>
    </row>
    <row r="794" spans="1:38" x14ac:dyDescent="0.3">
      <c r="A794" t="s">
        <v>728</v>
      </c>
      <c r="B794" t="s">
        <v>1457</v>
      </c>
      <c r="C794" t="s">
        <v>729</v>
      </c>
      <c r="D794" t="s">
        <v>1458</v>
      </c>
      <c r="E794" t="s">
        <v>841</v>
      </c>
      <c r="F794" t="s">
        <v>733</v>
      </c>
      <c r="G794" t="s">
        <v>750</v>
      </c>
      <c r="H794" t="s">
        <v>1013</v>
      </c>
      <c r="I794" t="s">
        <v>13</v>
      </c>
      <c r="J794" t="s">
        <v>751</v>
      </c>
      <c r="K794" t="s">
        <v>790</v>
      </c>
      <c r="L794" t="s">
        <v>864</v>
      </c>
      <c r="M794" t="s">
        <v>863</v>
      </c>
      <c r="N794" t="s">
        <v>865</v>
      </c>
      <c r="O794" t="s">
        <v>240</v>
      </c>
      <c r="P794" t="s">
        <v>868</v>
      </c>
      <c r="Q794" t="s">
        <v>2</v>
      </c>
      <c r="R794" t="s">
        <v>869</v>
      </c>
      <c r="S794" t="s">
        <v>106</v>
      </c>
      <c r="T794" t="s">
        <v>906</v>
      </c>
      <c r="U794" t="s">
        <v>3707</v>
      </c>
      <c r="V794">
        <v>6300000</v>
      </c>
      <c r="W794">
        <v>0</v>
      </c>
      <c r="X794">
        <v>0</v>
      </c>
      <c r="Y794">
        <v>0</v>
      </c>
      <c r="Z794">
        <v>0</v>
      </c>
      <c r="AA794">
        <v>0</v>
      </c>
      <c r="AB794">
        <v>6300000</v>
      </c>
      <c r="AC794" t="s">
        <v>450</v>
      </c>
      <c r="AD794" t="s">
        <v>457</v>
      </c>
      <c r="AE794" t="s">
        <v>3708</v>
      </c>
      <c r="AF794" t="s">
        <v>3709</v>
      </c>
      <c r="AG794" t="s">
        <v>5788</v>
      </c>
      <c r="AH794" t="s">
        <v>847</v>
      </c>
      <c r="AI794" t="s">
        <v>754</v>
      </c>
      <c r="AJ794" t="s">
        <v>893</v>
      </c>
      <c r="AK794" t="s">
        <v>848</v>
      </c>
      <c r="AL794" t="s">
        <v>846</v>
      </c>
    </row>
    <row r="795" spans="1:38" x14ac:dyDescent="0.3">
      <c r="A795" t="s">
        <v>728</v>
      </c>
      <c r="B795" t="s">
        <v>1457</v>
      </c>
      <c r="C795" t="s">
        <v>729</v>
      </c>
      <c r="D795" t="s">
        <v>1458</v>
      </c>
      <c r="E795" t="s">
        <v>841</v>
      </c>
      <c r="F795" t="s">
        <v>733</v>
      </c>
      <c r="G795" t="s">
        <v>750</v>
      </c>
      <c r="H795" t="s">
        <v>1013</v>
      </c>
      <c r="I795" t="s">
        <v>13</v>
      </c>
      <c r="J795" t="s">
        <v>751</v>
      </c>
      <c r="K795" t="s">
        <v>790</v>
      </c>
      <c r="L795" t="s">
        <v>864</v>
      </c>
      <c r="M795" t="s">
        <v>863</v>
      </c>
      <c r="N795" t="s">
        <v>865</v>
      </c>
      <c r="O795" t="s">
        <v>240</v>
      </c>
      <c r="P795" t="s">
        <v>868</v>
      </c>
      <c r="Q795" t="s">
        <v>2</v>
      </c>
      <c r="R795" t="s">
        <v>869</v>
      </c>
      <c r="S795" t="s">
        <v>106</v>
      </c>
      <c r="T795" t="s">
        <v>906</v>
      </c>
      <c r="U795" t="s">
        <v>3710</v>
      </c>
      <c r="V795">
        <v>4500000</v>
      </c>
      <c r="W795">
        <v>0</v>
      </c>
      <c r="X795">
        <v>0</v>
      </c>
      <c r="Y795">
        <v>0</v>
      </c>
      <c r="Z795">
        <v>0</v>
      </c>
      <c r="AA795">
        <v>0</v>
      </c>
      <c r="AB795">
        <v>4500000</v>
      </c>
      <c r="AC795" t="s">
        <v>450</v>
      </c>
      <c r="AD795" t="s">
        <v>457</v>
      </c>
      <c r="AE795" t="s">
        <v>3711</v>
      </c>
      <c r="AF795" t="s">
        <v>3712</v>
      </c>
      <c r="AG795" t="s">
        <v>5435</v>
      </c>
      <c r="AH795" t="s">
        <v>847</v>
      </c>
      <c r="AI795" t="s">
        <v>754</v>
      </c>
      <c r="AJ795" t="s">
        <v>893</v>
      </c>
      <c r="AK795" t="s">
        <v>848</v>
      </c>
      <c r="AL795" t="s">
        <v>846</v>
      </c>
    </row>
    <row r="796" spans="1:38" x14ac:dyDescent="0.3">
      <c r="A796" t="s">
        <v>728</v>
      </c>
      <c r="B796" t="s">
        <v>1457</v>
      </c>
      <c r="C796" t="s">
        <v>729</v>
      </c>
      <c r="D796" t="s">
        <v>1458</v>
      </c>
      <c r="E796" t="s">
        <v>841</v>
      </c>
      <c r="F796" t="s">
        <v>733</v>
      </c>
      <c r="G796" t="s">
        <v>750</v>
      </c>
      <c r="H796" t="s">
        <v>1013</v>
      </c>
      <c r="I796" t="s">
        <v>13</v>
      </c>
      <c r="J796" t="s">
        <v>751</v>
      </c>
      <c r="K796" t="s">
        <v>790</v>
      </c>
      <c r="L796" t="s">
        <v>864</v>
      </c>
      <c r="M796" t="s">
        <v>863</v>
      </c>
      <c r="N796" t="s">
        <v>865</v>
      </c>
      <c r="O796" t="s">
        <v>240</v>
      </c>
      <c r="P796" t="s">
        <v>868</v>
      </c>
      <c r="Q796" t="s">
        <v>108</v>
      </c>
      <c r="R796" t="s">
        <v>870</v>
      </c>
      <c r="S796" t="s">
        <v>103</v>
      </c>
      <c r="T796" t="s">
        <v>732</v>
      </c>
      <c r="U796" t="s">
        <v>3713</v>
      </c>
      <c r="V796">
        <v>10000000</v>
      </c>
      <c r="W796">
        <v>0</v>
      </c>
      <c r="X796">
        <v>0</v>
      </c>
      <c r="Y796">
        <v>0</v>
      </c>
      <c r="Z796">
        <v>0</v>
      </c>
      <c r="AA796">
        <v>0</v>
      </c>
      <c r="AB796">
        <v>10000000</v>
      </c>
      <c r="AC796" t="s">
        <v>458</v>
      </c>
      <c r="AD796" t="s">
        <v>459</v>
      </c>
      <c r="AE796" t="s">
        <v>3714</v>
      </c>
      <c r="AF796" t="s">
        <v>3715</v>
      </c>
      <c r="AG796" t="s">
        <v>5789</v>
      </c>
      <c r="AH796" t="s">
        <v>847</v>
      </c>
      <c r="AI796" t="s">
        <v>754</v>
      </c>
      <c r="AJ796" t="s">
        <v>1</v>
      </c>
      <c r="AK796" t="s">
        <v>848</v>
      </c>
      <c r="AL796" t="s">
        <v>846</v>
      </c>
    </row>
    <row r="797" spans="1:38" x14ac:dyDescent="0.3">
      <c r="A797" t="s">
        <v>728</v>
      </c>
      <c r="B797" t="s">
        <v>1457</v>
      </c>
      <c r="C797" t="s">
        <v>729</v>
      </c>
      <c r="D797" t="s">
        <v>1458</v>
      </c>
      <c r="E797" t="s">
        <v>841</v>
      </c>
      <c r="F797" t="s">
        <v>733</v>
      </c>
      <c r="G797" t="s">
        <v>750</v>
      </c>
      <c r="H797" t="s">
        <v>1013</v>
      </c>
      <c r="I797" t="s">
        <v>13</v>
      </c>
      <c r="J797" t="s">
        <v>751</v>
      </c>
      <c r="K797" t="s">
        <v>790</v>
      </c>
      <c r="L797" t="s">
        <v>864</v>
      </c>
      <c r="M797" t="s">
        <v>863</v>
      </c>
      <c r="N797" t="s">
        <v>865</v>
      </c>
      <c r="O797" t="s">
        <v>240</v>
      </c>
      <c r="P797" t="s">
        <v>868</v>
      </c>
      <c r="Q797" t="s">
        <v>108</v>
      </c>
      <c r="R797" t="s">
        <v>870</v>
      </c>
      <c r="S797" t="s">
        <v>103</v>
      </c>
      <c r="T797" t="s">
        <v>732</v>
      </c>
      <c r="U797" t="s">
        <v>3716</v>
      </c>
      <c r="V797">
        <v>2000000</v>
      </c>
      <c r="W797">
        <v>0</v>
      </c>
      <c r="X797">
        <v>0</v>
      </c>
      <c r="Y797">
        <v>0</v>
      </c>
      <c r="Z797">
        <v>0</v>
      </c>
      <c r="AA797">
        <v>0</v>
      </c>
      <c r="AB797">
        <v>2000000</v>
      </c>
      <c r="AC797" t="s">
        <v>458</v>
      </c>
      <c r="AD797" t="s">
        <v>459</v>
      </c>
      <c r="AE797" t="s">
        <v>3717</v>
      </c>
      <c r="AF797" t="s">
        <v>3718</v>
      </c>
      <c r="AG797" t="s">
        <v>5790</v>
      </c>
      <c r="AH797" t="s">
        <v>847</v>
      </c>
      <c r="AI797" t="s">
        <v>754</v>
      </c>
      <c r="AJ797" t="s">
        <v>1</v>
      </c>
      <c r="AK797" t="s">
        <v>848</v>
      </c>
      <c r="AL797" t="s">
        <v>846</v>
      </c>
    </row>
    <row r="798" spans="1:38" x14ac:dyDescent="0.3">
      <c r="A798" t="s">
        <v>728</v>
      </c>
      <c r="B798" t="s">
        <v>1457</v>
      </c>
      <c r="C798" t="s">
        <v>729</v>
      </c>
      <c r="D798" t="s">
        <v>1458</v>
      </c>
      <c r="E798" t="s">
        <v>841</v>
      </c>
      <c r="F798" t="s">
        <v>733</v>
      </c>
      <c r="G798" t="s">
        <v>750</v>
      </c>
      <c r="H798" t="s">
        <v>1013</v>
      </c>
      <c r="I798" t="s">
        <v>13</v>
      </c>
      <c r="J798" t="s">
        <v>751</v>
      </c>
      <c r="K798" t="s">
        <v>790</v>
      </c>
      <c r="L798" t="s">
        <v>864</v>
      </c>
      <c r="M798" t="s">
        <v>863</v>
      </c>
      <c r="N798" t="s">
        <v>865</v>
      </c>
      <c r="O798" t="s">
        <v>240</v>
      </c>
      <c r="P798" t="s">
        <v>868</v>
      </c>
      <c r="Q798" t="s">
        <v>108</v>
      </c>
      <c r="R798" t="s">
        <v>870</v>
      </c>
      <c r="S798" t="s">
        <v>130</v>
      </c>
      <c r="T798" t="s">
        <v>748</v>
      </c>
      <c r="U798" t="s">
        <v>3719</v>
      </c>
      <c r="V798">
        <v>12000000</v>
      </c>
      <c r="W798">
        <v>0</v>
      </c>
      <c r="X798">
        <v>0</v>
      </c>
      <c r="Y798">
        <v>0</v>
      </c>
      <c r="Z798">
        <v>0</v>
      </c>
      <c r="AA798">
        <v>0</v>
      </c>
      <c r="AB798">
        <v>12000000</v>
      </c>
      <c r="AC798" t="s">
        <v>458</v>
      </c>
      <c r="AD798" t="s">
        <v>460</v>
      </c>
      <c r="AE798" t="s">
        <v>3720</v>
      </c>
      <c r="AF798" t="s">
        <v>3721</v>
      </c>
      <c r="AG798" t="s">
        <v>5257</v>
      </c>
      <c r="AH798" t="s">
        <v>847</v>
      </c>
      <c r="AI798" t="s">
        <v>754</v>
      </c>
      <c r="AJ798" t="s">
        <v>901</v>
      </c>
      <c r="AK798" t="s">
        <v>848</v>
      </c>
      <c r="AL798" t="s">
        <v>846</v>
      </c>
    </row>
    <row r="799" spans="1:38" x14ac:dyDescent="0.3">
      <c r="A799" t="s">
        <v>728</v>
      </c>
      <c r="B799" t="s">
        <v>1457</v>
      </c>
      <c r="C799" t="s">
        <v>729</v>
      </c>
      <c r="D799" t="s">
        <v>1458</v>
      </c>
      <c r="E799" t="s">
        <v>841</v>
      </c>
      <c r="F799" t="s">
        <v>733</v>
      </c>
      <c r="G799" t="s">
        <v>750</v>
      </c>
      <c r="H799" t="s">
        <v>1013</v>
      </c>
      <c r="I799" t="s">
        <v>13</v>
      </c>
      <c r="J799" t="s">
        <v>751</v>
      </c>
      <c r="K799" t="s">
        <v>790</v>
      </c>
      <c r="L799" t="s">
        <v>864</v>
      </c>
      <c r="M799" t="s">
        <v>863</v>
      </c>
      <c r="N799" t="s">
        <v>865</v>
      </c>
      <c r="O799" t="s">
        <v>240</v>
      </c>
      <c r="P799" t="s">
        <v>868</v>
      </c>
      <c r="Q799" t="s">
        <v>108</v>
      </c>
      <c r="R799" t="s">
        <v>870</v>
      </c>
      <c r="S799" t="s">
        <v>130</v>
      </c>
      <c r="T799" t="s">
        <v>748</v>
      </c>
      <c r="U799" t="s">
        <v>3722</v>
      </c>
      <c r="V799">
        <v>12000000</v>
      </c>
      <c r="W799">
        <v>0</v>
      </c>
      <c r="X799">
        <v>0</v>
      </c>
      <c r="Y799">
        <v>0</v>
      </c>
      <c r="Z799">
        <v>0</v>
      </c>
      <c r="AA799">
        <v>0</v>
      </c>
      <c r="AB799">
        <v>12000000</v>
      </c>
      <c r="AC799" t="s">
        <v>458</v>
      </c>
      <c r="AD799" t="s">
        <v>460</v>
      </c>
      <c r="AE799" t="s">
        <v>3723</v>
      </c>
      <c r="AF799" t="s">
        <v>3724</v>
      </c>
      <c r="AG799" t="s">
        <v>5258</v>
      </c>
      <c r="AH799" t="s">
        <v>847</v>
      </c>
      <c r="AI799" t="s">
        <v>754</v>
      </c>
      <c r="AJ799" t="s">
        <v>901</v>
      </c>
      <c r="AK799" t="s">
        <v>848</v>
      </c>
      <c r="AL799" t="s">
        <v>846</v>
      </c>
    </row>
    <row r="800" spans="1:38" x14ac:dyDescent="0.3">
      <c r="A800" t="s">
        <v>728</v>
      </c>
      <c r="B800" t="s">
        <v>1457</v>
      </c>
      <c r="C800" t="s">
        <v>729</v>
      </c>
      <c r="D800" t="s">
        <v>1458</v>
      </c>
      <c r="E800" t="s">
        <v>841</v>
      </c>
      <c r="F800" t="s">
        <v>733</v>
      </c>
      <c r="G800" t="s">
        <v>750</v>
      </c>
      <c r="H800" t="s">
        <v>1013</v>
      </c>
      <c r="I800" t="s">
        <v>13</v>
      </c>
      <c r="J800" t="s">
        <v>751</v>
      </c>
      <c r="K800" t="s">
        <v>790</v>
      </c>
      <c r="L800" t="s">
        <v>864</v>
      </c>
      <c r="M800" t="s">
        <v>863</v>
      </c>
      <c r="N800" t="s">
        <v>865</v>
      </c>
      <c r="O800" t="s">
        <v>240</v>
      </c>
      <c r="P800" t="s">
        <v>868</v>
      </c>
      <c r="Q800" t="s">
        <v>108</v>
      </c>
      <c r="R800" t="s">
        <v>870</v>
      </c>
      <c r="S800" t="s">
        <v>110</v>
      </c>
      <c r="T800" t="s">
        <v>735</v>
      </c>
      <c r="U800" t="s">
        <v>3725</v>
      </c>
      <c r="V800">
        <v>50000000</v>
      </c>
      <c r="W800">
        <v>0</v>
      </c>
      <c r="X800">
        <v>0</v>
      </c>
      <c r="Y800">
        <v>0</v>
      </c>
      <c r="Z800">
        <v>0</v>
      </c>
      <c r="AA800">
        <v>0</v>
      </c>
      <c r="AB800">
        <v>50000000</v>
      </c>
      <c r="AC800" t="s">
        <v>458</v>
      </c>
      <c r="AD800" t="s">
        <v>461</v>
      </c>
      <c r="AE800" t="s">
        <v>3726</v>
      </c>
      <c r="AF800" t="s">
        <v>3727</v>
      </c>
      <c r="AG800" t="s">
        <v>5791</v>
      </c>
      <c r="AH800" t="s">
        <v>847</v>
      </c>
      <c r="AI800" t="s">
        <v>754</v>
      </c>
      <c r="AJ800" t="s">
        <v>893</v>
      </c>
      <c r="AK800" t="s">
        <v>848</v>
      </c>
      <c r="AL800" t="s">
        <v>846</v>
      </c>
    </row>
    <row r="801" spans="1:38" x14ac:dyDescent="0.3">
      <c r="A801" t="s">
        <v>728</v>
      </c>
      <c r="B801" t="s">
        <v>1457</v>
      </c>
      <c r="C801" t="s">
        <v>729</v>
      </c>
      <c r="D801" t="s">
        <v>1458</v>
      </c>
      <c r="E801" t="s">
        <v>841</v>
      </c>
      <c r="F801" t="s">
        <v>733</v>
      </c>
      <c r="G801" t="s">
        <v>750</v>
      </c>
      <c r="H801" t="s">
        <v>1013</v>
      </c>
      <c r="I801" t="s">
        <v>13</v>
      </c>
      <c r="J801" t="s">
        <v>751</v>
      </c>
      <c r="K801" t="s">
        <v>790</v>
      </c>
      <c r="L801" t="s">
        <v>864</v>
      </c>
      <c r="M801" t="s">
        <v>863</v>
      </c>
      <c r="N801" t="s">
        <v>865</v>
      </c>
      <c r="O801" t="s">
        <v>245</v>
      </c>
      <c r="P801" t="s">
        <v>871</v>
      </c>
      <c r="Q801" t="s">
        <v>2</v>
      </c>
      <c r="R801" t="s">
        <v>872</v>
      </c>
      <c r="S801" t="s">
        <v>103</v>
      </c>
      <c r="T801" t="s">
        <v>732</v>
      </c>
      <c r="U801" t="s">
        <v>3728</v>
      </c>
      <c r="V801">
        <v>10000000</v>
      </c>
      <c r="W801">
        <v>0</v>
      </c>
      <c r="X801">
        <v>0</v>
      </c>
      <c r="Y801">
        <v>0</v>
      </c>
      <c r="Z801">
        <v>0</v>
      </c>
      <c r="AA801">
        <v>0</v>
      </c>
      <c r="AB801">
        <v>10000000</v>
      </c>
      <c r="AC801" t="s">
        <v>462</v>
      </c>
      <c r="AD801" t="s">
        <v>463</v>
      </c>
      <c r="AE801" t="s">
        <v>3729</v>
      </c>
      <c r="AF801" t="s">
        <v>3730</v>
      </c>
      <c r="AG801" t="s">
        <v>5792</v>
      </c>
      <c r="AH801" t="s">
        <v>847</v>
      </c>
      <c r="AI801" t="s">
        <v>754</v>
      </c>
      <c r="AJ801" t="s">
        <v>1</v>
      </c>
      <c r="AK801" t="s">
        <v>848</v>
      </c>
      <c r="AL801" t="s">
        <v>846</v>
      </c>
    </row>
    <row r="802" spans="1:38" x14ac:dyDescent="0.3">
      <c r="A802" t="s">
        <v>728</v>
      </c>
      <c r="B802" t="s">
        <v>1457</v>
      </c>
      <c r="C802" t="s">
        <v>729</v>
      </c>
      <c r="D802" t="s">
        <v>1458</v>
      </c>
      <c r="E802" t="s">
        <v>841</v>
      </c>
      <c r="F802" t="s">
        <v>733</v>
      </c>
      <c r="G802" t="s">
        <v>750</v>
      </c>
      <c r="H802" t="s">
        <v>1013</v>
      </c>
      <c r="I802" t="s">
        <v>13</v>
      </c>
      <c r="J802" t="s">
        <v>751</v>
      </c>
      <c r="K802" t="s">
        <v>790</v>
      </c>
      <c r="L802" t="s">
        <v>864</v>
      </c>
      <c r="M802" t="s">
        <v>863</v>
      </c>
      <c r="N802" t="s">
        <v>865</v>
      </c>
      <c r="O802" t="s">
        <v>245</v>
      </c>
      <c r="P802" t="s">
        <v>871</v>
      </c>
      <c r="Q802" t="s">
        <v>2</v>
      </c>
      <c r="R802" t="s">
        <v>872</v>
      </c>
      <c r="S802" t="s">
        <v>130</v>
      </c>
      <c r="T802" t="s">
        <v>748</v>
      </c>
      <c r="U802" t="s">
        <v>3731</v>
      </c>
      <c r="V802">
        <v>10000000</v>
      </c>
      <c r="W802">
        <v>0</v>
      </c>
      <c r="X802">
        <v>0</v>
      </c>
      <c r="Y802">
        <v>0</v>
      </c>
      <c r="Z802">
        <v>0</v>
      </c>
      <c r="AA802">
        <v>0</v>
      </c>
      <c r="AB802">
        <v>10000000</v>
      </c>
      <c r="AC802" t="s">
        <v>462</v>
      </c>
      <c r="AD802" t="s">
        <v>464</v>
      </c>
      <c r="AE802" t="s">
        <v>3732</v>
      </c>
      <c r="AF802" t="s">
        <v>3733</v>
      </c>
      <c r="AG802" t="s">
        <v>5257</v>
      </c>
      <c r="AH802" t="s">
        <v>847</v>
      </c>
      <c r="AI802" t="s">
        <v>754</v>
      </c>
      <c r="AJ802" t="s">
        <v>901</v>
      </c>
      <c r="AK802" t="s">
        <v>848</v>
      </c>
      <c r="AL802" t="s">
        <v>846</v>
      </c>
    </row>
    <row r="803" spans="1:38" x14ac:dyDescent="0.3">
      <c r="A803" t="s">
        <v>728</v>
      </c>
      <c r="B803" t="s">
        <v>1457</v>
      </c>
      <c r="C803" t="s">
        <v>729</v>
      </c>
      <c r="D803" t="s">
        <v>1458</v>
      </c>
      <c r="E803" t="s">
        <v>841</v>
      </c>
      <c r="F803" t="s">
        <v>733</v>
      </c>
      <c r="G803" t="s">
        <v>750</v>
      </c>
      <c r="H803" t="s">
        <v>1013</v>
      </c>
      <c r="I803" t="s">
        <v>13</v>
      </c>
      <c r="J803" t="s">
        <v>751</v>
      </c>
      <c r="K803" t="s">
        <v>790</v>
      </c>
      <c r="L803" t="s">
        <v>864</v>
      </c>
      <c r="M803" t="s">
        <v>863</v>
      </c>
      <c r="N803" t="s">
        <v>865</v>
      </c>
      <c r="O803" t="s">
        <v>245</v>
      </c>
      <c r="P803" t="s">
        <v>871</v>
      </c>
      <c r="Q803" t="s">
        <v>2</v>
      </c>
      <c r="R803" t="s">
        <v>872</v>
      </c>
      <c r="S803" t="s">
        <v>130</v>
      </c>
      <c r="T803" t="s">
        <v>748</v>
      </c>
      <c r="U803" t="s">
        <v>3734</v>
      </c>
      <c r="V803">
        <v>10000000</v>
      </c>
      <c r="W803">
        <v>0</v>
      </c>
      <c r="X803">
        <v>0</v>
      </c>
      <c r="Y803">
        <v>0</v>
      </c>
      <c r="Z803">
        <v>0</v>
      </c>
      <c r="AA803">
        <v>0</v>
      </c>
      <c r="AB803">
        <v>10000000</v>
      </c>
      <c r="AC803" t="s">
        <v>462</v>
      </c>
      <c r="AD803" t="s">
        <v>464</v>
      </c>
      <c r="AE803" t="s">
        <v>3735</v>
      </c>
      <c r="AF803" t="s">
        <v>3736</v>
      </c>
      <c r="AG803" t="s">
        <v>5258</v>
      </c>
      <c r="AH803" t="s">
        <v>847</v>
      </c>
      <c r="AI803" t="s">
        <v>754</v>
      </c>
      <c r="AJ803" t="s">
        <v>901</v>
      </c>
      <c r="AK803" t="s">
        <v>848</v>
      </c>
      <c r="AL803" t="s">
        <v>846</v>
      </c>
    </row>
    <row r="804" spans="1:38" x14ac:dyDescent="0.3">
      <c r="A804" t="s">
        <v>728</v>
      </c>
      <c r="B804" t="s">
        <v>1457</v>
      </c>
      <c r="C804" t="s">
        <v>729</v>
      </c>
      <c r="D804" t="s">
        <v>1458</v>
      </c>
      <c r="E804" t="s">
        <v>841</v>
      </c>
      <c r="F804" t="s">
        <v>733</v>
      </c>
      <c r="G804" t="s">
        <v>750</v>
      </c>
      <c r="H804" t="s">
        <v>1013</v>
      </c>
      <c r="I804" t="s">
        <v>13</v>
      </c>
      <c r="J804" t="s">
        <v>751</v>
      </c>
      <c r="K804" t="s">
        <v>790</v>
      </c>
      <c r="L804" t="s">
        <v>864</v>
      </c>
      <c r="M804" t="s">
        <v>863</v>
      </c>
      <c r="N804" t="s">
        <v>865</v>
      </c>
      <c r="O804" t="s">
        <v>245</v>
      </c>
      <c r="P804" t="s">
        <v>871</v>
      </c>
      <c r="Q804" t="s">
        <v>2</v>
      </c>
      <c r="R804" t="s">
        <v>872</v>
      </c>
      <c r="S804" t="s">
        <v>113</v>
      </c>
      <c r="T804" t="s">
        <v>734</v>
      </c>
      <c r="U804" t="s">
        <v>3737</v>
      </c>
      <c r="V804">
        <v>19200000</v>
      </c>
      <c r="W804">
        <v>0</v>
      </c>
      <c r="X804">
        <v>0</v>
      </c>
      <c r="Y804">
        <v>0</v>
      </c>
      <c r="Z804">
        <v>0</v>
      </c>
      <c r="AA804">
        <v>0</v>
      </c>
      <c r="AB804">
        <v>19200000</v>
      </c>
      <c r="AC804" t="s">
        <v>462</v>
      </c>
      <c r="AD804" t="s">
        <v>465</v>
      </c>
      <c r="AE804" t="s">
        <v>3738</v>
      </c>
      <c r="AF804" t="s">
        <v>3739</v>
      </c>
      <c r="AG804" t="s">
        <v>5793</v>
      </c>
      <c r="AH804" t="s">
        <v>847</v>
      </c>
      <c r="AI804" t="s">
        <v>754</v>
      </c>
      <c r="AJ804" t="s">
        <v>891</v>
      </c>
      <c r="AK804" t="s">
        <v>848</v>
      </c>
      <c r="AL804" t="s">
        <v>846</v>
      </c>
    </row>
    <row r="805" spans="1:38" x14ac:dyDescent="0.3">
      <c r="A805" t="s">
        <v>728</v>
      </c>
      <c r="B805" t="s">
        <v>1457</v>
      </c>
      <c r="C805" t="s">
        <v>729</v>
      </c>
      <c r="D805" t="s">
        <v>1458</v>
      </c>
      <c r="E805" t="s">
        <v>841</v>
      </c>
      <c r="F805" t="s">
        <v>733</v>
      </c>
      <c r="G805" t="s">
        <v>750</v>
      </c>
      <c r="H805" t="s">
        <v>1013</v>
      </c>
      <c r="I805" t="s">
        <v>13</v>
      </c>
      <c r="J805" t="s">
        <v>751</v>
      </c>
      <c r="K805" t="s">
        <v>790</v>
      </c>
      <c r="L805" t="s">
        <v>864</v>
      </c>
      <c r="M805" t="s">
        <v>863</v>
      </c>
      <c r="N805" t="s">
        <v>865</v>
      </c>
      <c r="O805" t="s">
        <v>245</v>
      </c>
      <c r="P805" t="s">
        <v>871</v>
      </c>
      <c r="Q805" t="s">
        <v>2</v>
      </c>
      <c r="R805" t="s">
        <v>872</v>
      </c>
      <c r="S805" t="s">
        <v>114</v>
      </c>
      <c r="T805" t="s">
        <v>793</v>
      </c>
      <c r="U805" t="s">
        <v>3740</v>
      </c>
      <c r="V805">
        <v>20000000</v>
      </c>
      <c r="W805">
        <v>0</v>
      </c>
      <c r="X805">
        <v>0</v>
      </c>
      <c r="Y805">
        <v>0</v>
      </c>
      <c r="Z805">
        <v>0</v>
      </c>
      <c r="AA805">
        <v>0</v>
      </c>
      <c r="AB805">
        <v>20000000</v>
      </c>
      <c r="AC805" t="s">
        <v>462</v>
      </c>
      <c r="AD805" t="s">
        <v>466</v>
      </c>
      <c r="AE805" t="s">
        <v>3741</v>
      </c>
      <c r="AF805" t="s">
        <v>3742</v>
      </c>
      <c r="AG805" t="s">
        <v>5794</v>
      </c>
      <c r="AH805" t="s">
        <v>847</v>
      </c>
      <c r="AI805" t="s">
        <v>754</v>
      </c>
      <c r="AJ805" t="s">
        <v>891</v>
      </c>
      <c r="AK805" t="s">
        <v>848</v>
      </c>
      <c r="AL805" t="s">
        <v>846</v>
      </c>
    </row>
    <row r="806" spans="1:38" x14ac:dyDescent="0.3">
      <c r="A806" t="s">
        <v>728</v>
      </c>
      <c r="B806" t="s">
        <v>1457</v>
      </c>
      <c r="C806" t="s">
        <v>729</v>
      </c>
      <c r="D806" t="s">
        <v>1458</v>
      </c>
      <c r="E806" t="s">
        <v>841</v>
      </c>
      <c r="F806" t="s">
        <v>733</v>
      </c>
      <c r="G806" t="s">
        <v>750</v>
      </c>
      <c r="H806" t="s">
        <v>1013</v>
      </c>
      <c r="I806" t="s">
        <v>13</v>
      </c>
      <c r="J806" t="s">
        <v>751</v>
      </c>
      <c r="K806" t="s">
        <v>790</v>
      </c>
      <c r="L806" t="s">
        <v>864</v>
      </c>
      <c r="M806" t="s">
        <v>863</v>
      </c>
      <c r="N806" t="s">
        <v>865</v>
      </c>
      <c r="O806" t="s">
        <v>245</v>
      </c>
      <c r="P806" t="s">
        <v>871</v>
      </c>
      <c r="Q806" t="s">
        <v>2</v>
      </c>
      <c r="R806" t="s">
        <v>872</v>
      </c>
      <c r="S806" t="s">
        <v>110</v>
      </c>
      <c r="T806" t="s">
        <v>735</v>
      </c>
      <c r="U806" t="s">
        <v>3743</v>
      </c>
      <c r="V806">
        <v>125000000</v>
      </c>
      <c r="W806">
        <v>0</v>
      </c>
      <c r="X806">
        <v>0</v>
      </c>
      <c r="Y806">
        <v>0</v>
      </c>
      <c r="Z806">
        <v>0</v>
      </c>
      <c r="AA806">
        <v>0</v>
      </c>
      <c r="AB806">
        <v>125000000</v>
      </c>
      <c r="AC806" t="s">
        <v>462</v>
      </c>
      <c r="AD806" t="s">
        <v>467</v>
      </c>
      <c r="AE806" t="s">
        <v>3744</v>
      </c>
      <c r="AF806" t="s">
        <v>3745</v>
      </c>
      <c r="AG806" t="s">
        <v>5795</v>
      </c>
      <c r="AH806" t="s">
        <v>847</v>
      </c>
      <c r="AI806" t="s">
        <v>754</v>
      </c>
      <c r="AJ806" t="s">
        <v>893</v>
      </c>
      <c r="AK806" t="s">
        <v>848</v>
      </c>
      <c r="AL806" t="s">
        <v>846</v>
      </c>
    </row>
    <row r="807" spans="1:38" x14ac:dyDescent="0.3">
      <c r="A807" t="s">
        <v>728</v>
      </c>
      <c r="B807" t="s">
        <v>1457</v>
      </c>
      <c r="C807" t="s">
        <v>729</v>
      </c>
      <c r="D807" t="s">
        <v>1458</v>
      </c>
      <c r="E807" t="s">
        <v>841</v>
      </c>
      <c r="F807" t="s">
        <v>733</v>
      </c>
      <c r="G807" t="s">
        <v>750</v>
      </c>
      <c r="H807" t="s">
        <v>1013</v>
      </c>
      <c r="I807" t="s">
        <v>13</v>
      </c>
      <c r="J807" t="s">
        <v>751</v>
      </c>
      <c r="K807" t="s">
        <v>790</v>
      </c>
      <c r="L807" t="s">
        <v>864</v>
      </c>
      <c r="M807" t="s">
        <v>863</v>
      </c>
      <c r="N807" t="s">
        <v>865</v>
      </c>
      <c r="O807" t="s">
        <v>245</v>
      </c>
      <c r="P807" t="s">
        <v>871</v>
      </c>
      <c r="Q807" t="s">
        <v>2</v>
      </c>
      <c r="R807" t="s">
        <v>872</v>
      </c>
      <c r="S807" t="s">
        <v>106</v>
      </c>
      <c r="T807" t="s">
        <v>906</v>
      </c>
      <c r="U807" t="s">
        <v>3746</v>
      </c>
      <c r="V807">
        <v>1500000</v>
      </c>
      <c r="W807">
        <v>0</v>
      </c>
      <c r="X807">
        <v>0</v>
      </c>
      <c r="Y807">
        <v>0</v>
      </c>
      <c r="Z807">
        <v>0</v>
      </c>
      <c r="AA807">
        <v>0</v>
      </c>
      <c r="AB807">
        <v>1500000</v>
      </c>
      <c r="AC807" t="s">
        <v>462</v>
      </c>
      <c r="AD807" t="s">
        <v>468</v>
      </c>
      <c r="AE807" t="s">
        <v>3747</v>
      </c>
      <c r="AF807" t="s">
        <v>3748</v>
      </c>
      <c r="AG807" t="s">
        <v>5775</v>
      </c>
      <c r="AH807" t="s">
        <v>847</v>
      </c>
      <c r="AI807" t="s">
        <v>754</v>
      </c>
      <c r="AJ807" t="s">
        <v>893</v>
      </c>
      <c r="AK807" t="s">
        <v>848</v>
      </c>
      <c r="AL807" t="s">
        <v>846</v>
      </c>
    </row>
    <row r="808" spans="1:38" x14ac:dyDescent="0.3">
      <c r="A808" t="s">
        <v>728</v>
      </c>
      <c r="B808" t="s">
        <v>1457</v>
      </c>
      <c r="C808" t="s">
        <v>729</v>
      </c>
      <c r="D808" t="s">
        <v>1458</v>
      </c>
      <c r="E808" t="s">
        <v>841</v>
      </c>
      <c r="F808" t="s">
        <v>733</v>
      </c>
      <c r="G808" t="s">
        <v>750</v>
      </c>
      <c r="H808" t="s">
        <v>1013</v>
      </c>
      <c r="I808" t="s">
        <v>13</v>
      </c>
      <c r="J808" t="s">
        <v>751</v>
      </c>
      <c r="K808" t="s">
        <v>790</v>
      </c>
      <c r="L808" t="s">
        <v>864</v>
      </c>
      <c r="M808" t="s">
        <v>863</v>
      </c>
      <c r="N808" t="s">
        <v>865</v>
      </c>
      <c r="O808" t="s">
        <v>245</v>
      </c>
      <c r="P808" t="s">
        <v>871</v>
      </c>
      <c r="Q808" t="s">
        <v>2</v>
      </c>
      <c r="R808" t="s">
        <v>872</v>
      </c>
      <c r="S808" t="s">
        <v>106</v>
      </c>
      <c r="T808" t="s">
        <v>906</v>
      </c>
      <c r="U808" t="s">
        <v>3749</v>
      </c>
      <c r="V808">
        <v>2100000</v>
      </c>
      <c r="W808">
        <v>0</v>
      </c>
      <c r="X808">
        <v>0</v>
      </c>
      <c r="Y808">
        <v>0</v>
      </c>
      <c r="Z808">
        <v>0</v>
      </c>
      <c r="AA808">
        <v>0</v>
      </c>
      <c r="AB808">
        <v>2100000</v>
      </c>
      <c r="AC808" t="s">
        <v>462</v>
      </c>
      <c r="AD808" t="s">
        <v>468</v>
      </c>
      <c r="AE808" t="s">
        <v>3750</v>
      </c>
      <c r="AF808" t="s">
        <v>3751</v>
      </c>
      <c r="AG808" t="s">
        <v>5776</v>
      </c>
      <c r="AH808" t="s">
        <v>847</v>
      </c>
      <c r="AI808" t="s">
        <v>754</v>
      </c>
      <c r="AJ808" t="s">
        <v>893</v>
      </c>
      <c r="AK808" t="s">
        <v>848</v>
      </c>
      <c r="AL808" t="s">
        <v>846</v>
      </c>
    </row>
    <row r="809" spans="1:38" x14ac:dyDescent="0.3">
      <c r="A809" t="s">
        <v>728</v>
      </c>
      <c r="B809" t="s">
        <v>1457</v>
      </c>
      <c r="C809" t="s">
        <v>729</v>
      </c>
      <c r="D809" t="s">
        <v>1458</v>
      </c>
      <c r="E809" t="s">
        <v>841</v>
      </c>
      <c r="F809" t="s">
        <v>733</v>
      </c>
      <c r="G809" t="s">
        <v>750</v>
      </c>
      <c r="H809" t="s">
        <v>1013</v>
      </c>
      <c r="I809" t="s">
        <v>13</v>
      </c>
      <c r="J809" t="s">
        <v>751</v>
      </c>
      <c r="K809" t="s">
        <v>790</v>
      </c>
      <c r="L809" t="s">
        <v>864</v>
      </c>
      <c r="M809" t="s">
        <v>863</v>
      </c>
      <c r="N809" t="s">
        <v>865</v>
      </c>
      <c r="O809" t="s">
        <v>245</v>
      </c>
      <c r="P809" t="s">
        <v>871</v>
      </c>
      <c r="Q809" t="s">
        <v>108</v>
      </c>
      <c r="R809" t="s">
        <v>873</v>
      </c>
      <c r="S809" t="s">
        <v>103</v>
      </c>
      <c r="T809" t="s">
        <v>732</v>
      </c>
      <c r="U809" t="s">
        <v>3752</v>
      </c>
      <c r="V809">
        <v>10000000</v>
      </c>
      <c r="W809">
        <v>0</v>
      </c>
      <c r="X809">
        <v>0</v>
      </c>
      <c r="Y809">
        <v>0</v>
      </c>
      <c r="Z809">
        <v>0</v>
      </c>
      <c r="AA809">
        <v>0</v>
      </c>
      <c r="AB809">
        <v>10000000</v>
      </c>
      <c r="AC809" t="s">
        <v>469</v>
      </c>
      <c r="AD809" t="s">
        <v>470</v>
      </c>
      <c r="AE809" t="s">
        <v>3753</v>
      </c>
      <c r="AF809" t="s">
        <v>3754</v>
      </c>
      <c r="AG809" t="s">
        <v>5792</v>
      </c>
      <c r="AH809" t="s">
        <v>847</v>
      </c>
      <c r="AI809" t="s">
        <v>754</v>
      </c>
      <c r="AJ809" t="s">
        <v>1</v>
      </c>
      <c r="AK809" t="s">
        <v>848</v>
      </c>
      <c r="AL809" t="s">
        <v>846</v>
      </c>
    </row>
    <row r="810" spans="1:38" x14ac:dyDescent="0.3">
      <c r="A810" t="s">
        <v>728</v>
      </c>
      <c r="B810" t="s">
        <v>1457</v>
      </c>
      <c r="C810" t="s">
        <v>729</v>
      </c>
      <c r="D810" t="s">
        <v>1458</v>
      </c>
      <c r="E810" t="s">
        <v>841</v>
      </c>
      <c r="F810" t="s">
        <v>733</v>
      </c>
      <c r="G810" t="s">
        <v>750</v>
      </c>
      <c r="H810" t="s">
        <v>1013</v>
      </c>
      <c r="I810" t="s">
        <v>13</v>
      </c>
      <c r="J810" t="s">
        <v>751</v>
      </c>
      <c r="K810" t="s">
        <v>790</v>
      </c>
      <c r="L810" t="s">
        <v>864</v>
      </c>
      <c r="M810" t="s">
        <v>863</v>
      </c>
      <c r="N810" t="s">
        <v>865</v>
      </c>
      <c r="O810" t="s">
        <v>245</v>
      </c>
      <c r="P810" t="s">
        <v>871</v>
      </c>
      <c r="Q810" t="s">
        <v>108</v>
      </c>
      <c r="R810" t="s">
        <v>873</v>
      </c>
      <c r="S810" t="s">
        <v>112</v>
      </c>
      <c r="T810" t="s">
        <v>766</v>
      </c>
      <c r="U810" t="s">
        <v>3755</v>
      </c>
      <c r="V810">
        <v>16800000</v>
      </c>
      <c r="W810">
        <v>0</v>
      </c>
      <c r="X810">
        <v>0</v>
      </c>
      <c r="Y810">
        <v>0</v>
      </c>
      <c r="Z810">
        <v>0</v>
      </c>
      <c r="AA810">
        <v>0</v>
      </c>
      <c r="AB810">
        <v>16800000</v>
      </c>
      <c r="AC810" t="s">
        <v>469</v>
      </c>
      <c r="AD810" t="s">
        <v>471</v>
      </c>
      <c r="AE810" t="s">
        <v>3756</v>
      </c>
      <c r="AF810" t="s">
        <v>3757</v>
      </c>
      <c r="AG810" t="s">
        <v>5796</v>
      </c>
      <c r="AH810" t="s">
        <v>847</v>
      </c>
      <c r="AI810" t="s">
        <v>754</v>
      </c>
      <c r="AJ810" t="s">
        <v>900</v>
      </c>
      <c r="AK810" t="s">
        <v>907</v>
      </c>
      <c r="AL810" t="s">
        <v>846</v>
      </c>
    </row>
    <row r="811" spans="1:38" x14ac:dyDescent="0.3">
      <c r="A811" t="s">
        <v>728</v>
      </c>
      <c r="B811" t="s">
        <v>1457</v>
      </c>
      <c r="C811" t="s">
        <v>729</v>
      </c>
      <c r="D811" t="s">
        <v>1458</v>
      </c>
      <c r="E811" t="s">
        <v>841</v>
      </c>
      <c r="F811" t="s">
        <v>733</v>
      </c>
      <c r="G811" t="s">
        <v>750</v>
      </c>
      <c r="H811" t="s">
        <v>1013</v>
      </c>
      <c r="I811" t="s">
        <v>13</v>
      </c>
      <c r="J811" t="s">
        <v>751</v>
      </c>
      <c r="K811" t="s">
        <v>790</v>
      </c>
      <c r="L811" t="s">
        <v>864</v>
      </c>
      <c r="M811" t="s">
        <v>863</v>
      </c>
      <c r="N811" t="s">
        <v>865</v>
      </c>
      <c r="O811" t="s">
        <v>245</v>
      </c>
      <c r="P811" t="s">
        <v>871</v>
      </c>
      <c r="Q811" t="s">
        <v>108</v>
      </c>
      <c r="R811" t="s">
        <v>873</v>
      </c>
      <c r="S811" t="s">
        <v>112</v>
      </c>
      <c r="T811" t="s">
        <v>766</v>
      </c>
      <c r="U811" t="s">
        <v>3758</v>
      </c>
      <c r="V811">
        <v>3600000</v>
      </c>
      <c r="W811">
        <v>0</v>
      </c>
      <c r="X811">
        <v>0</v>
      </c>
      <c r="Y811">
        <v>0</v>
      </c>
      <c r="Z811">
        <v>0</v>
      </c>
      <c r="AA811">
        <v>0</v>
      </c>
      <c r="AB811">
        <v>3600000</v>
      </c>
      <c r="AC811" t="s">
        <v>469</v>
      </c>
      <c r="AD811" t="s">
        <v>471</v>
      </c>
      <c r="AE811" t="s">
        <v>3759</v>
      </c>
      <c r="AF811" t="s">
        <v>3760</v>
      </c>
      <c r="AG811" t="s">
        <v>5797</v>
      </c>
      <c r="AH811" t="s">
        <v>847</v>
      </c>
      <c r="AI811" t="s">
        <v>754</v>
      </c>
      <c r="AJ811" t="s">
        <v>900</v>
      </c>
      <c r="AK811" t="s">
        <v>907</v>
      </c>
      <c r="AL811" t="s">
        <v>846</v>
      </c>
    </row>
    <row r="812" spans="1:38" x14ac:dyDescent="0.3">
      <c r="A812" t="s">
        <v>728</v>
      </c>
      <c r="B812" t="s">
        <v>1457</v>
      </c>
      <c r="C812" t="s">
        <v>729</v>
      </c>
      <c r="D812" t="s">
        <v>1458</v>
      </c>
      <c r="E812" t="s">
        <v>841</v>
      </c>
      <c r="F812" t="s">
        <v>733</v>
      </c>
      <c r="G812" t="s">
        <v>750</v>
      </c>
      <c r="H812" t="s">
        <v>1013</v>
      </c>
      <c r="I812" t="s">
        <v>13</v>
      </c>
      <c r="J812" t="s">
        <v>751</v>
      </c>
      <c r="K812" t="s">
        <v>790</v>
      </c>
      <c r="L812" t="s">
        <v>864</v>
      </c>
      <c r="M812" t="s">
        <v>863</v>
      </c>
      <c r="N812" t="s">
        <v>865</v>
      </c>
      <c r="O812" t="s">
        <v>245</v>
      </c>
      <c r="P812" t="s">
        <v>871</v>
      </c>
      <c r="Q812" t="s">
        <v>108</v>
      </c>
      <c r="R812" t="s">
        <v>873</v>
      </c>
      <c r="S812" t="s">
        <v>130</v>
      </c>
      <c r="T812" t="s">
        <v>748</v>
      </c>
      <c r="U812" t="s">
        <v>3761</v>
      </c>
      <c r="V812">
        <v>10000000</v>
      </c>
      <c r="W812">
        <v>0</v>
      </c>
      <c r="X812">
        <v>0</v>
      </c>
      <c r="Y812">
        <v>0</v>
      </c>
      <c r="Z812">
        <v>0</v>
      </c>
      <c r="AA812">
        <v>0</v>
      </c>
      <c r="AB812">
        <v>10000000</v>
      </c>
      <c r="AC812" t="s">
        <v>469</v>
      </c>
      <c r="AD812" t="s">
        <v>472</v>
      </c>
      <c r="AE812" t="s">
        <v>3762</v>
      </c>
      <c r="AF812" t="s">
        <v>3763</v>
      </c>
      <c r="AG812" t="s">
        <v>5257</v>
      </c>
      <c r="AH812" t="s">
        <v>847</v>
      </c>
      <c r="AI812" t="s">
        <v>754</v>
      </c>
      <c r="AJ812" t="s">
        <v>901</v>
      </c>
      <c r="AK812" t="s">
        <v>848</v>
      </c>
      <c r="AL812" t="s">
        <v>846</v>
      </c>
    </row>
    <row r="813" spans="1:38" x14ac:dyDescent="0.3">
      <c r="A813" t="s">
        <v>728</v>
      </c>
      <c r="B813" t="s">
        <v>1457</v>
      </c>
      <c r="C813" t="s">
        <v>729</v>
      </c>
      <c r="D813" t="s">
        <v>1458</v>
      </c>
      <c r="E813" t="s">
        <v>841</v>
      </c>
      <c r="F813" t="s">
        <v>733</v>
      </c>
      <c r="G813" t="s">
        <v>750</v>
      </c>
      <c r="H813" t="s">
        <v>1013</v>
      </c>
      <c r="I813" t="s">
        <v>13</v>
      </c>
      <c r="J813" t="s">
        <v>751</v>
      </c>
      <c r="K813" t="s">
        <v>790</v>
      </c>
      <c r="L813" t="s">
        <v>864</v>
      </c>
      <c r="M813" t="s">
        <v>863</v>
      </c>
      <c r="N813" t="s">
        <v>865</v>
      </c>
      <c r="O813" t="s">
        <v>245</v>
      </c>
      <c r="P813" t="s">
        <v>871</v>
      </c>
      <c r="Q813" t="s">
        <v>108</v>
      </c>
      <c r="R813" t="s">
        <v>873</v>
      </c>
      <c r="S813" t="s">
        <v>130</v>
      </c>
      <c r="T813" t="s">
        <v>748</v>
      </c>
      <c r="U813" t="s">
        <v>3764</v>
      </c>
      <c r="V813">
        <v>10000000</v>
      </c>
      <c r="W813">
        <v>0</v>
      </c>
      <c r="X813">
        <v>0</v>
      </c>
      <c r="Y813">
        <v>0</v>
      </c>
      <c r="Z813">
        <v>0</v>
      </c>
      <c r="AA813">
        <v>0</v>
      </c>
      <c r="AB813">
        <v>10000000</v>
      </c>
      <c r="AC813" t="s">
        <v>469</v>
      </c>
      <c r="AD813" t="s">
        <v>472</v>
      </c>
      <c r="AE813" t="s">
        <v>3765</v>
      </c>
      <c r="AF813" t="s">
        <v>3766</v>
      </c>
      <c r="AG813" t="s">
        <v>5258</v>
      </c>
      <c r="AH813" t="s">
        <v>847</v>
      </c>
      <c r="AI813" t="s">
        <v>754</v>
      </c>
      <c r="AJ813" t="s">
        <v>901</v>
      </c>
      <c r="AK813" t="s">
        <v>848</v>
      </c>
      <c r="AL813" t="s">
        <v>846</v>
      </c>
    </row>
    <row r="814" spans="1:38" x14ac:dyDescent="0.3">
      <c r="A814" t="s">
        <v>728</v>
      </c>
      <c r="B814" t="s">
        <v>1457</v>
      </c>
      <c r="C814" t="s">
        <v>729</v>
      </c>
      <c r="D814" t="s">
        <v>1458</v>
      </c>
      <c r="E814" t="s">
        <v>841</v>
      </c>
      <c r="F814" t="s">
        <v>733</v>
      </c>
      <c r="G814" t="s">
        <v>750</v>
      </c>
      <c r="H814" t="s">
        <v>1013</v>
      </c>
      <c r="I814" t="s">
        <v>13</v>
      </c>
      <c r="J814" t="s">
        <v>751</v>
      </c>
      <c r="K814" t="s">
        <v>790</v>
      </c>
      <c r="L814" t="s">
        <v>864</v>
      </c>
      <c r="M814" t="s">
        <v>863</v>
      </c>
      <c r="N814" t="s">
        <v>865</v>
      </c>
      <c r="O814" t="s">
        <v>245</v>
      </c>
      <c r="P814" t="s">
        <v>871</v>
      </c>
      <c r="Q814" t="s">
        <v>108</v>
      </c>
      <c r="R814" t="s">
        <v>873</v>
      </c>
      <c r="S814" t="s">
        <v>115</v>
      </c>
      <c r="T814" t="s">
        <v>736</v>
      </c>
      <c r="U814" t="s">
        <v>3767</v>
      </c>
      <c r="V814">
        <v>3200000</v>
      </c>
      <c r="W814">
        <v>0</v>
      </c>
      <c r="X814">
        <v>0</v>
      </c>
      <c r="Y814">
        <v>0</v>
      </c>
      <c r="Z814">
        <v>0</v>
      </c>
      <c r="AA814">
        <v>0</v>
      </c>
      <c r="AB814">
        <v>3200000</v>
      </c>
      <c r="AC814" t="s">
        <v>469</v>
      </c>
      <c r="AD814" t="s">
        <v>473</v>
      </c>
      <c r="AE814" t="s">
        <v>3768</v>
      </c>
      <c r="AF814" t="s">
        <v>3769</v>
      </c>
      <c r="AG814" t="s">
        <v>5798</v>
      </c>
      <c r="AH814" t="s">
        <v>847</v>
      </c>
      <c r="AI814" t="s">
        <v>754</v>
      </c>
      <c r="AJ814" t="s">
        <v>891</v>
      </c>
      <c r="AK814" t="s">
        <v>907</v>
      </c>
      <c r="AL814" t="s">
        <v>846</v>
      </c>
    </row>
    <row r="815" spans="1:38" x14ac:dyDescent="0.3">
      <c r="A815" t="s">
        <v>728</v>
      </c>
      <c r="B815" t="s">
        <v>1457</v>
      </c>
      <c r="C815" t="s">
        <v>729</v>
      </c>
      <c r="D815" t="s">
        <v>1458</v>
      </c>
      <c r="E815" t="s">
        <v>841</v>
      </c>
      <c r="F815" t="s">
        <v>733</v>
      </c>
      <c r="G815" t="s">
        <v>750</v>
      </c>
      <c r="H815" t="s">
        <v>1013</v>
      </c>
      <c r="I815" t="s">
        <v>13</v>
      </c>
      <c r="J815" t="s">
        <v>751</v>
      </c>
      <c r="K815" t="s">
        <v>790</v>
      </c>
      <c r="L815" t="s">
        <v>864</v>
      </c>
      <c r="M815" t="s">
        <v>863</v>
      </c>
      <c r="N815" t="s">
        <v>865</v>
      </c>
      <c r="O815" t="s">
        <v>245</v>
      </c>
      <c r="P815" t="s">
        <v>871</v>
      </c>
      <c r="Q815" t="s">
        <v>108</v>
      </c>
      <c r="R815" t="s">
        <v>873</v>
      </c>
      <c r="S815" t="s">
        <v>110</v>
      </c>
      <c r="T815" t="s">
        <v>735</v>
      </c>
      <c r="U815" t="s">
        <v>3770</v>
      </c>
      <c r="V815">
        <v>25000000</v>
      </c>
      <c r="W815">
        <v>0</v>
      </c>
      <c r="X815">
        <v>0</v>
      </c>
      <c r="Y815">
        <v>0</v>
      </c>
      <c r="Z815">
        <v>0</v>
      </c>
      <c r="AA815">
        <v>0</v>
      </c>
      <c r="AB815">
        <v>25000000</v>
      </c>
      <c r="AC815" t="s">
        <v>469</v>
      </c>
      <c r="AD815" t="s">
        <v>474</v>
      </c>
      <c r="AE815" t="s">
        <v>3771</v>
      </c>
      <c r="AF815" t="s">
        <v>3772</v>
      </c>
      <c r="AG815" t="s">
        <v>5799</v>
      </c>
      <c r="AH815" t="s">
        <v>847</v>
      </c>
      <c r="AI815" t="s">
        <v>754</v>
      </c>
      <c r="AJ815" t="s">
        <v>893</v>
      </c>
      <c r="AK815" t="s">
        <v>848</v>
      </c>
      <c r="AL815" t="s">
        <v>846</v>
      </c>
    </row>
    <row r="816" spans="1:38" x14ac:dyDescent="0.3">
      <c r="A816" t="s">
        <v>728</v>
      </c>
      <c r="B816" t="s">
        <v>1457</v>
      </c>
      <c r="C816" t="s">
        <v>729</v>
      </c>
      <c r="D816" t="s">
        <v>1458</v>
      </c>
      <c r="E816" t="s">
        <v>841</v>
      </c>
      <c r="F816" t="s">
        <v>733</v>
      </c>
      <c r="G816" t="s">
        <v>750</v>
      </c>
      <c r="H816" t="s">
        <v>1013</v>
      </c>
      <c r="I816" t="s">
        <v>13</v>
      </c>
      <c r="J816" t="s">
        <v>751</v>
      </c>
      <c r="K816" t="s">
        <v>790</v>
      </c>
      <c r="L816" t="s">
        <v>864</v>
      </c>
      <c r="M816" t="s">
        <v>863</v>
      </c>
      <c r="N816" t="s">
        <v>865</v>
      </c>
      <c r="O816" t="s">
        <v>245</v>
      </c>
      <c r="P816" t="s">
        <v>871</v>
      </c>
      <c r="Q816" t="s">
        <v>108</v>
      </c>
      <c r="R816" t="s">
        <v>873</v>
      </c>
      <c r="S816" t="s">
        <v>106</v>
      </c>
      <c r="T816" t="s">
        <v>906</v>
      </c>
      <c r="U816" t="s">
        <v>3773</v>
      </c>
      <c r="V816">
        <v>122400000</v>
      </c>
      <c r="W816">
        <v>0</v>
      </c>
      <c r="X816">
        <v>0</v>
      </c>
      <c r="Y816">
        <v>0</v>
      </c>
      <c r="Z816">
        <v>0</v>
      </c>
      <c r="AA816">
        <v>0</v>
      </c>
      <c r="AB816">
        <v>122400000</v>
      </c>
      <c r="AC816" t="s">
        <v>469</v>
      </c>
      <c r="AD816" t="s">
        <v>475</v>
      </c>
      <c r="AE816" t="s">
        <v>3774</v>
      </c>
      <c r="AF816" t="s">
        <v>3775</v>
      </c>
      <c r="AG816" t="s">
        <v>5800</v>
      </c>
      <c r="AH816" t="s">
        <v>847</v>
      </c>
      <c r="AI816" t="s">
        <v>754</v>
      </c>
      <c r="AJ816" t="s">
        <v>893</v>
      </c>
      <c r="AK816" t="s">
        <v>848</v>
      </c>
      <c r="AL816" t="s">
        <v>846</v>
      </c>
    </row>
    <row r="817" spans="1:38" x14ac:dyDescent="0.3">
      <c r="A817" t="s">
        <v>728</v>
      </c>
      <c r="B817" t="s">
        <v>1457</v>
      </c>
      <c r="C817" t="s">
        <v>729</v>
      </c>
      <c r="D817" t="s">
        <v>1458</v>
      </c>
      <c r="E817" t="s">
        <v>841</v>
      </c>
      <c r="F817" t="s">
        <v>733</v>
      </c>
      <c r="G817" t="s">
        <v>750</v>
      </c>
      <c r="H817" t="s">
        <v>1013</v>
      </c>
      <c r="I817" t="s">
        <v>13</v>
      </c>
      <c r="J817" t="s">
        <v>751</v>
      </c>
      <c r="K817" t="s">
        <v>790</v>
      </c>
      <c r="L817" t="s">
        <v>864</v>
      </c>
      <c r="M817" t="s">
        <v>863</v>
      </c>
      <c r="N817" t="s">
        <v>865</v>
      </c>
      <c r="O817" t="s">
        <v>245</v>
      </c>
      <c r="P817" t="s">
        <v>871</v>
      </c>
      <c r="Q817" t="s">
        <v>108</v>
      </c>
      <c r="R817" t="s">
        <v>873</v>
      </c>
      <c r="S817" t="s">
        <v>106</v>
      </c>
      <c r="T817" t="s">
        <v>906</v>
      </c>
      <c r="U817" t="s">
        <v>3776</v>
      </c>
      <c r="V817">
        <v>1500000</v>
      </c>
      <c r="W817">
        <v>0</v>
      </c>
      <c r="X817">
        <v>0</v>
      </c>
      <c r="Y817">
        <v>0</v>
      </c>
      <c r="Z817">
        <v>0</v>
      </c>
      <c r="AA817">
        <v>0</v>
      </c>
      <c r="AB817">
        <v>1500000</v>
      </c>
      <c r="AC817" t="s">
        <v>469</v>
      </c>
      <c r="AD817" t="s">
        <v>475</v>
      </c>
      <c r="AE817" t="s">
        <v>3777</v>
      </c>
      <c r="AF817" t="s">
        <v>3778</v>
      </c>
      <c r="AG817" t="s">
        <v>5801</v>
      </c>
      <c r="AH817" t="s">
        <v>847</v>
      </c>
      <c r="AI817" t="s">
        <v>754</v>
      </c>
      <c r="AJ817" t="s">
        <v>893</v>
      </c>
      <c r="AK817" t="s">
        <v>848</v>
      </c>
      <c r="AL817" t="s">
        <v>846</v>
      </c>
    </row>
    <row r="818" spans="1:38" x14ac:dyDescent="0.3">
      <c r="A818" t="s">
        <v>728</v>
      </c>
      <c r="B818" t="s">
        <v>1457</v>
      </c>
      <c r="C818" t="s">
        <v>729</v>
      </c>
      <c r="D818" t="s">
        <v>1458</v>
      </c>
      <c r="E818" t="s">
        <v>841</v>
      </c>
      <c r="F818" t="s">
        <v>733</v>
      </c>
      <c r="G818" t="s">
        <v>750</v>
      </c>
      <c r="H818" t="s">
        <v>1013</v>
      </c>
      <c r="I818" t="s">
        <v>13</v>
      </c>
      <c r="J818" t="s">
        <v>751</v>
      </c>
      <c r="K818" t="s">
        <v>790</v>
      </c>
      <c r="L818" t="s">
        <v>864</v>
      </c>
      <c r="M818" t="s">
        <v>863</v>
      </c>
      <c r="N818" t="s">
        <v>865</v>
      </c>
      <c r="O818" t="s">
        <v>245</v>
      </c>
      <c r="P818" t="s">
        <v>871</v>
      </c>
      <c r="Q818" t="s">
        <v>108</v>
      </c>
      <c r="R818" t="s">
        <v>873</v>
      </c>
      <c r="S818" t="s">
        <v>106</v>
      </c>
      <c r="T818" t="s">
        <v>906</v>
      </c>
      <c r="U818" t="s">
        <v>3779</v>
      </c>
      <c r="V818">
        <v>2100000</v>
      </c>
      <c r="W818">
        <v>0</v>
      </c>
      <c r="X818">
        <v>0</v>
      </c>
      <c r="Y818">
        <v>0</v>
      </c>
      <c r="Z818">
        <v>0</v>
      </c>
      <c r="AA818">
        <v>0</v>
      </c>
      <c r="AB818">
        <v>2100000</v>
      </c>
      <c r="AC818" t="s">
        <v>469</v>
      </c>
      <c r="AD818" t="s">
        <v>475</v>
      </c>
      <c r="AE818" t="s">
        <v>3780</v>
      </c>
      <c r="AF818" t="s">
        <v>3781</v>
      </c>
      <c r="AG818" t="s">
        <v>5802</v>
      </c>
      <c r="AH818" t="s">
        <v>847</v>
      </c>
      <c r="AI818" t="s">
        <v>754</v>
      </c>
      <c r="AJ818" t="s">
        <v>893</v>
      </c>
      <c r="AK818" t="s">
        <v>848</v>
      </c>
      <c r="AL818" t="s">
        <v>846</v>
      </c>
    </row>
    <row r="819" spans="1:38" x14ac:dyDescent="0.3">
      <c r="A819" t="s">
        <v>728</v>
      </c>
      <c r="B819" t="s">
        <v>1457</v>
      </c>
      <c r="C819" t="s">
        <v>729</v>
      </c>
      <c r="D819" t="s">
        <v>1458</v>
      </c>
      <c r="E819" t="s">
        <v>841</v>
      </c>
      <c r="F819" t="s">
        <v>733</v>
      </c>
      <c r="G819" t="s">
        <v>750</v>
      </c>
      <c r="H819" t="s">
        <v>1013</v>
      </c>
      <c r="I819" t="s">
        <v>13</v>
      </c>
      <c r="J819" t="s">
        <v>751</v>
      </c>
      <c r="K819" t="s">
        <v>780</v>
      </c>
      <c r="L819" t="s">
        <v>781</v>
      </c>
      <c r="M819" t="s">
        <v>874</v>
      </c>
      <c r="N819" t="s">
        <v>782</v>
      </c>
      <c r="O819" t="s">
        <v>177</v>
      </c>
      <c r="P819" t="s">
        <v>875</v>
      </c>
      <c r="Q819" t="s">
        <v>2</v>
      </c>
      <c r="R819" t="s">
        <v>894</v>
      </c>
      <c r="S819" t="s">
        <v>103</v>
      </c>
      <c r="T819" t="s">
        <v>732</v>
      </c>
      <c r="U819" t="s">
        <v>3782</v>
      </c>
      <c r="V819">
        <v>800000</v>
      </c>
      <c r="W819">
        <v>0</v>
      </c>
      <c r="X819">
        <v>0</v>
      </c>
      <c r="Y819">
        <v>0</v>
      </c>
      <c r="Z819">
        <v>0</v>
      </c>
      <c r="AA819">
        <v>0</v>
      </c>
      <c r="AB819">
        <v>800000</v>
      </c>
      <c r="AC819" t="s">
        <v>476</v>
      </c>
      <c r="AD819" t="s">
        <v>477</v>
      </c>
      <c r="AE819" t="s">
        <v>3783</v>
      </c>
      <c r="AF819" t="s">
        <v>3784</v>
      </c>
      <c r="AG819" t="s">
        <v>5803</v>
      </c>
      <c r="AH819" t="s">
        <v>847</v>
      </c>
      <c r="AI819" t="s">
        <v>754</v>
      </c>
      <c r="AJ819" t="s">
        <v>1</v>
      </c>
      <c r="AK819" t="s">
        <v>848</v>
      </c>
      <c r="AL819" t="s">
        <v>846</v>
      </c>
    </row>
    <row r="820" spans="1:38" x14ac:dyDescent="0.3">
      <c r="A820" t="s">
        <v>728</v>
      </c>
      <c r="B820" t="s">
        <v>1457</v>
      </c>
      <c r="C820" t="s">
        <v>729</v>
      </c>
      <c r="D820" t="s">
        <v>1458</v>
      </c>
      <c r="E820" t="s">
        <v>841</v>
      </c>
      <c r="F820" t="s">
        <v>733</v>
      </c>
      <c r="G820" t="s">
        <v>750</v>
      </c>
      <c r="H820" t="s">
        <v>1013</v>
      </c>
      <c r="I820" t="s">
        <v>13</v>
      </c>
      <c r="J820" t="s">
        <v>751</v>
      </c>
      <c r="K820" t="s">
        <v>780</v>
      </c>
      <c r="L820" t="s">
        <v>781</v>
      </c>
      <c r="M820" t="s">
        <v>874</v>
      </c>
      <c r="N820" t="s">
        <v>782</v>
      </c>
      <c r="O820" t="s">
        <v>177</v>
      </c>
      <c r="P820" t="s">
        <v>875</v>
      </c>
      <c r="Q820" t="s">
        <v>2</v>
      </c>
      <c r="R820" t="s">
        <v>894</v>
      </c>
      <c r="S820" t="s">
        <v>103</v>
      </c>
      <c r="T820" t="s">
        <v>732</v>
      </c>
      <c r="U820" t="s">
        <v>3785</v>
      </c>
      <c r="V820">
        <v>800000</v>
      </c>
      <c r="W820">
        <v>0</v>
      </c>
      <c r="X820">
        <v>0</v>
      </c>
      <c r="Y820">
        <v>0</v>
      </c>
      <c r="Z820">
        <v>0</v>
      </c>
      <c r="AA820">
        <v>0</v>
      </c>
      <c r="AB820">
        <v>800000</v>
      </c>
      <c r="AC820" t="s">
        <v>476</v>
      </c>
      <c r="AD820" t="s">
        <v>477</v>
      </c>
      <c r="AE820" t="s">
        <v>3786</v>
      </c>
      <c r="AF820" t="s">
        <v>3787</v>
      </c>
      <c r="AG820" t="s">
        <v>5804</v>
      </c>
      <c r="AH820" t="s">
        <v>847</v>
      </c>
      <c r="AI820" t="s">
        <v>754</v>
      </c>
      <c r="AJ820" t="s">
        <v>1</v>
      </c>
      <c r="AK820" t="s">
        <v>848</v>
      </c>
      <c r="AL820" t="s">
        <v>846</v>
      </c>
    </row>
    <row r="821" spans="1:38" x14ac:dyDescent="0.3">
      <c r="A821" t="s">
        <v>728</v>
      </c>
      <c r="B821" t="s">
        <v>1457</v>
      </c>
      <c r="C821" t="s">
        <v>729</v>
      </c>
      <c r="D821" t="s">
        <v>1458</v>
      </c>
      <c r="E821" t="s">
        <v>841</v>
      </c>
      <c r="F821" t="s">
        <v>733</v>
      </c>
      <c r="G821" t="s">
        <v>750</v>
      </c>
      <c r="H821" t="s">
        <v>1013</v>
      </c>
      <c r="I821" t="s">
        <v>13</v>
      </c>
      <c r="J821" t="s">
        <v>751</v>
      </c>
      <c r="K821" t="s">
        <v>780</v>
      </c>
      <c r="L821" t="s">
        <v>781</v>
      </c>
      <c r="M821" t="s">
        <v>874</v>
      </c>
      <c r="N821" t="s">
        <v>782</v>
      </c>
      <c r="O821" t="s">
        <v>177</v>
      </c>
      <c r="P821" t="s">
        <v>875</v>
      </c>
      <c r="Q821" t="s">
        <v>2</v>
      </c>
      <c r="R821" t="s">
        <v>894</v>
      </c>
      <c r="S821" t="s">
        <v>103</v>
      </c>
      <c r="T821" t="s">
        <v>732</v>
      </c>
      <c r="U821" t="s">
        <v>3788</v>
      </c>
      <c r="V821">
        <v>1000000</v>
      </c>
      <c r="W821">
        <v>0</v>
      </c>
      <c r="X821">
        <v>0</v>
      </c>
      <c r="Y821">
        <v>0</v>
      </c>
      <c r="Z821">
        <v>0</v>
      </c>
      <c r="AA821">
        <v>0</v>
      </c>
      <c r="AB821">
        <v>1000000</v>
      </c>
      <c r="AC821" t="s">
        <v>476</v>
      </c>
      <c r="AD821" t="s">
        <v>477</v>
      </c>
      <c r="AE821" t="s">
        <v>3789</v>
      </c>
      <c r="AF821" t="s">
        <v>3790</v>
      </c>
      <c r="AG821" t="s">
        <v>5805</v>
      </c>
      <c r="AH821" t="s">
        <v>847</v>
      </c>
      <c r="AI821" t="s">
        <v>754</v>
      </c>
      <c r="AJ821" t="s">
        <v>1</v>
      </c>
      <c r="AK821" t="s">
        <v>848</v>
      </c>
      <c r="AL821" t="s">
        <v>846</v>
      </c>
    </row>
    <row r="822" spans="1:38" x14ac:dyDescent="0.3">
      <c r="A822" t="s">
        <v>728</v>
      </c>
      <c r="B822" t="s">
        <v>1457</v>
      </c>
      <c r="C822" t="s">
        <v>729</v>
      </c>
      <c r="D822" t="s">
        <v>1458</v>
      </c>
      <c r="E822" t="s">
        <v>841</v>
      </c>
      <c r="F822" t="s">
        <v>733</v>
      </c>
      <c r="G822" t="s">
        <v>750</v>
      </c>
      <c r="H822" t="s">
        <v>1013</v>
      </c>
      <c r="I822" t="s">
        <v>13</v>
      </c>
      <c r="J822" t="s">
        <v>751</v>
      </c>
      <c r="K822" t="s">
        <v>780</v>
      </c>
      <c r="L822" t="s">
        <v>781</v>
      </c>
      <c r="M822" t="s">
        <v>874</v>
      </c>
      <c r="N822" t="s">
        <v>782</v>
      </c>
      <c r="O822" t="s">
        <v>177</v>
      </c>
      <c r="P822" t="s">
        <v>875</v>
      </c>
      <c r="Q822" t="s">
        <v>2</v>
      </c>
      <c r="R822" t="s">
        <v>894</v>
      </c>
      <c r="S822" t="s">
        <v>103</v>
      </c>
      <c r="T822" t="s">
        <v>732</v>
      </c>
      <c r="U822" t="s">
        <v>3791</v>
      </c>
      <c r="V822">
        <v>2920000</v>
      </c>
      <c r="W822">
        <v>0</v>
      </c>
      <c r="X822">
        <v>0</v>
      </c>
      <c r="Y822">
        <v>0</v>
      </c>
      <c r="Z822">
        <v>0</v>
      </c>
      <c r="AA822">
        <v>0</v>
      </c>
      <c r="AB822">
        <v>2920000</v>
      </c>
      <c r="AC822" t="s">
        <v>476</v>
      </c>
      <c r="AD822" t="s">
        <v>477</v>
      </c>
      <c r="AE822" t="s">
        <v>3792</v>
      </c>
      <c r="AF822" t="s">
        <v>3793</v>
      </c>
      <c r="AG822" t="s">
        <v>5370</v>
      </c>
      <c r="AH822" t="s">
        <v>847</v>
      </c>
      <c r="AI822" t="s">
        <v>754</v>
      </c>
      <c r="AJ822" t="s">
        <v>1</v>
      </c>
      <c r="AK822" t="s">
        <v>848</v>
      </c>
      <c r="AL822" t="s">
        <v>846</v>
      </c>
    </row>
    <row r="823" spans="1:38" x14ac:dyDescent="0.3">
      <c r="A823" t="s">
        <v>728</v>
      </c>
      <c r="B823" t="s">
        <v>1457</v>
      </c>
      <c r="C823" t="s">
        <v>729</v>
      </c>
      <c r="D823" t="s">
        <v>1458</v>
      </c>
      <c r="E823" t="s">
        <v>841</v>
      </c>
      <c r="F823" t="s">
        <v>733</v>
      </c>
      <c r="G823" t="s">
        <v>750</v>
      </c>
      <c r="H823" t="s">
        <v>1013</v>
      </c>
      <c r="I823" t="s">
        <v>13</v>
      </c>
      <c r="J823" t="s">
        <v>751</v>
      </c>
      <c r="K823" t="s">
        <v>780</v>
      </c>
      <c r="L823" t="s">
        <v>781</v>
      </c>
      <c r="M823" t="s">
        <v>874</v>
      </c>
      <c r="N823" t="s">
        <v>782</v>
      </c>
      <c r="O823" t="s">
        <v>177</v>
      </c>
      <c r="P823" t="s">
        <v>875</v>
      </c>
      <c r="Q823" t="s">
        <v>2</v>
      </c>
      <c r="R823" t="s">
        <v>894</v>
      </c>
      <c r="S823" t="s">
        <v>103</v>
      </c>
      <c r="T823" t="s">
        <v>732</v>
      </c>
      <c r="U823" t="s">
        <v>3794</v>
      </c>
      <c r="V823">
        <v>35000000</v>
      </c>
      <c r="W823">
        <v>0</v>
      </c>
      <c r="X823">
        <v>0</v>
      </c>
      <c r="Y823">
        <v>24500000</v>
      </c>
      <c r="Z823">
        <v>24500000</v>
      </c>
      <c r="AA823">
        <v>0.7</v>
      </c>
      <c r="AB823">
        <v>10500000</v>
      </c>
      <c r="AC823" t="s">
        <v>476</v>
      </c>
      <c r="AD823" t="s">
        <v>477</v>
      </c>
      <c r="AE823" t="s">
        <v>3795</v>
      </c>
      <c r="AF823" t="s">
        <v>3796</v>
      </c>
      <c r="AG823" t="s">
        <v>5806</v>
      </c>
      <c r="AH823" t="s">
        <v>847</v>
      </c>
      <c r="AI823" t="s">
        <v>754</v>
      </c>
      <c r="AJ823" t="s">
        <v>1</v>
      </c>
      <c r="AK823" t="s">
        <v>848</v>
      </c>
      <c r="AL823" t="s">
        <v>846</v>
      </c>
    </row>
    <row r="824" spans="1:38" x14ac:dyDescent="0.3">
      <c r="A824" t="s">
        <v>728</v>
      </c>
      <c r="B824" t="s">
        <v>1457</v>
      </c>
      <c r="C824" t="s">
        <v>729</v>
      </c>
      <c r="D824" t="s">
        <v>1458</v>
      </c>
      <c r="E824" t="s">
        <v>841</v>
      </c>
      <c r="F824" t="s">
        <v>733</v>
      </c>
      <c r="G824" t="s">
        <v>750</v>
      </c>
      <c r="H824" t="s">
        <v>1013</v>
      </c>
      <c r="I824" t="s">
        <v>13</v>
      </c>
      <c r="J824" t="s">
        <v>751</v>
      </c>
      <c r="K824" t="s">
        <v>780</v>
      </c>
      <c r="L824" t="s">
        <v>781</v>
      </c>
      <c r="M824" t="s">
        <v>874</v>
      </c>
      <c r="N824" t="s">
        <v>782</v>
      </c>
      <c r="O824" t="s">
        <v>177</v>
      </c>
      <c r="P824" t="s">
        <v>875</v>
      </c>
      <c r="Q824" t="s">
        <v>2</v>
      </c>
      <c r="R824" t="s">
        <v>894</v>
      </c>
      <c r="S824" t="s">
        <v>130</v>
      </c>
      <c r="T824" t="s">
        <v>748</v>
      </c>
      <c r="U824" t="s">
        <v>3797</v>
      </c>
      <c r="V824">
        <v>12000000</v>
      </c>
      <c r="W824">
        <v>0</v>
      </c>
      <c r="X824">
        <v>0</v>
      </c>
      <c r="Y824">
        <v>0</v>
      </c>
      <c r="Z824">
        <v>0</v>
      </c>
      <c r="AA824">
        <v>0</v>
      </c>
      <c r="AB824">
        <v>12000000</v>
      </c>
      <c r="AC824" t="s">
        <v>476</v>
      </c>
      <c r="AD824" t="s">
        <v>478</v>
      </c>
      <c r="AE824" t="s">
        <v>3798</v>
      </c>
      <c r="AF824" t="s">
        <v>3799</v>
      </c>
      <c r="AG824" t="s">
        <v>5257</v>
      </c>
      <c r="AH824" t="s">
        <v>847</v>
      </c>
      <c r="AI824" t="s">
        <v>754</v>
      </c>
      <c r="AJ824" t="s">
        <v>901</v>
      </c>
      <c r="AK824" t="s">
        <v>848</v>
      </c>
      <c r="AL824" t="s">
        <v>846</v>
      </c>
    </row>
    <row r="825" spans="1:38" x14ac:dyDescent="0.3">
      <c r="A825" t="s">
        <v>728</v>
      </c>
      <c r="B825" t="s">
        <v>1457</v>
      </c>
      <c r="C825" t="s">
        <v>729</v>
      </c>
      <c r="D825" t="s">
        <v>1458</v>
      </c>
      <c r="E825" t="s">
        <v>841</v>
      </c>
      <c r="F825" t="s">
        <v>733</v>
      </c>
      <c r="G825" t="s">
        <v>750</v>
      </c>
      <c r="H825" t="s">
        <v>1013</v>
      </c>
      <c r="I825" t="s">
        <v>13</v>
      </c>
      <c r="J825" t="s">
        <v>751</v>
      </c>
      <c r="K825" t="s">
        <v>780</v>
      </c>
      <c r="L825" t="s">
        <v>781</v>
      </c>
      <c r="M825" t="s">
        <v>874</v>
      </c>
      <c r="N825" t="s">
        <v>782</v>
      </c>
      <c r="O825" t="s">
        <v>177</v>
      </c>
      <c r="P825" t="s">
        <v>875</v>
      </c>
      <c r="Q825" t="s">
        <v>2</v>
      </c>
      <c r="R825" t="s">
        <v>894</v>
      </c>
      <c r="S825" t="s">
        <v>130</v>
      </c>
      <c r="T825" t="s">
        <v>748</v>
      </c>
      <c r="U825" t="s">
        <v>3800</v>
      </c>
      <c r="V825">
        <v>12000000</v>
      </c>
      <c r="W825">
        <v>0</v>
      </c>
      <c r="X825">
        <v>0</v>
      </c>
      <c r="Y825">
        <v>0</v>
      </c>
      <c r="Z825">
        <v>0</v>
      </c>
      <c r="AA825">
        <v>0</v>
      </c>
      <c r="AB825">
        <v>12000000</v>
      </c>
      <c r="AC825" t="s">
        <v>476</v>
      </c>
      <c r="AD825" t="s">
        <v>478</v>
      </c>
      <c r="AE825" t="s">
        <v>3801</v>
      </c>
      <c r="AF825" t="s">
        <v>3802</v>
      </c>
      <c r="AG825" t="s">
        <v>5356</v>
      </c>
      <c r="AH825" t="s">
        <v>847</v>
      </c>
      <c r="AI825" t="s">
        <v>754</v>
      </c>
      <c r="AJ825" t="s">
        <v>901</v>
      </c>
      <c r="AK825" t="s">
        <v>848</v>
      </c>
      <c r="AL825" t="s">
        <v>846</v>
      </c>
    </row>
    <row r="826" spans="1:38" x14ac:dyDescent="0.3">
      <c r="A826" t="s">
        <v>728</v>
      </c>
      <c r="B826" t="s">
        <v>1457</v>
      </c>
      <c r="C826" t="s">
        <v>729</v>
      </c>
      <c r="D826" t="s">
        <v>1458</v>
      </c>
      <c r="E826" t="s">
        <v>841</v>
      </c>
      <c r="F826" t="s">
        <v>733</v>
      </c>
      <c r="G826" t="s">
        <v>750</v>
      </c>
      <c r="H826" t="s">
        <v>1013</v>
      </c>
      <c r="I826" t="s">
        <v>13</v>
      </c>
      <c r="J826" t="s">
        <v>751</v>
      </c>
      <c r="K826" t="s">
        <v>780</v>
      </c>
      <c r="L826" t="s">
        <v>781</v>
      </c>
      <c r="M826" t="s">
        <v>874</v>
      </c>
      <c r="N826" t="s">
        <v>782</v>
      </c>
      <c r="O826" t="s">
        <v>177</v>
      </c>
      <c r="P826" t="s">
        <v>875</v>
      </c>
      <c r="Q826" t="s">
        <v>2</v>
      </c>
      <c r="R826" t="s">
        <v>894</v>
      </c>
      <c r="S826" t="s">
        <v>113</v>
      </c>
      <c r="T826" t="s">
        <v>734</v>
      </c>
      <c r="U826" t="s">
        <v>3803</v>
      </c>
      <c r="V826">
        <v>8000000</v>
      </c>
      <c r="W826">
        <v>0</v>
      </c>
      <c r="X826">
        <v>0</v>
      </c>
      <c r="Y826">
        <v>0</v>
      </c>
      <c r="Z826">
        <v>0</v>
      </c>
      <c r="AA826">
        <v>0</v>
      </c>
      <c r="AB826">
        <v>8000000</v>
      </c>
      <c r="AC826" t="s">
        <v>476</v>
      </c>
      <c r="AD826" t="s">
        <v>479</v>
      </c>
      <c r="AE826" t="s">
        <v>3804</v>
      </c>
      <c r="AF826" t="s">
        <v>3805</v>
      </c>
      <c r="AG826" t="s">
        <v>5372</v>
      </c>
      <c r="AH826" t="s">
        <v>847</v>
      </c>
      <c r="AI826" t="s">
        <v>754</v>
      </c>
      <c r="AJ826" t="s">
        <v>891</v>
      </c>
      <c r="AK826" t="s">
        <v>848</v>
      </c>
      <c r="AL826" t="s">
        <v>846</v>
      </c>
    </row>
    <row r="827" spans="1:38" x14ac:dyDescent="0.3">
      <c r="A827" t="s">
        <v>728</v>
      </c>
      <c r="B827" t="s">
        <v>1457</v>
      </c>
      <c r="C827" t="s">
        <v>729</v>
      </c>
      <c r="D827" t="s">
        <v>1458</v>
      </c>
      <c r="E827" t="s">
        <v>841</v>
      </c>
      <c r="F827" t="s">
        <v>733</v>
      </c>
      <c r="G827" t="s">
        <v>750</v>
      </c>
      <c r="H827" t="s">
        <v>1013</v>
      </c>
      <c r="I827" t="s">
        <v>13</v>
      </c>
      <c r="J827" t="s">
        <v>751</v>
      </c>
      <c r="K827" t="s">
        <v>780</v>
      </c>
      <c r="L827" t="s">
        <v>781</v>
      </c>
      <c r="M827" t="s">
        <v>874</v>
      </c>
      <c r="N827" t="s">
        <v>782</v>
      </c>
      <c r="O827" t="s">
        <v>177</v>
      </c>
      <c r="P827" t="s">
        <v>875</v>
      </c>
      <c r="Q827" t="s">
        <v>2</v>
      </c>
      <c r="R827" t="s">
        <v>894</v>
      </c>
      <c r="S827" t="s">
        <v>113</v>
      </c>
      <c r="T827" t="s">
        <v>734</v>
      </c>
      <c r="U827" t="s">
        <v>3806</v>
      </c>
      <c r="V827">
        <v>14400000</v>
      </c>
      <c r="W827">
        <v>0</v>
      </c>
      <c r="X827">
        <v>0</v>
      </c>
      <c r="Y827">
        <v>0</v>
      </c>
      <c r="Z827">
        <v>0</v>
      </c>
      <c r="AA827">
        <v>0</v>
      </c>
      <c r="AB827">
        <v>14400000</v>
      </c>
      <c r="AC827" t="s">
        <v>476</v>
      </c>
      <c r="AD827" t="s">
        <v>479</v>
      </c>
      <c r="AE827" t="s">
        <v>3807</v>
      </c>
      <c r="AF827" t="s">
        <v>3808</v>
      </c>
      <c r="AG827" t="s">
        <v>5447</v>
      </c>
      <c r="AH827" t="s">
        <v>847</v>
      </c>
      <c r="AI827" t="s">
        <v>754</v>
      </c>
      <c r="AJ827" t="s">
        <v>891</v>
      </c>
      <c r="AK827" t="s">
        <v>848</v>
      </c>
      <c r="AL827" t="s">
        <v>846</v>
      </c>
    </row>
    <row r="828" spans="1:38" x14ac:dyDescent="0.3">
      <c r="A828" t="s">
        <v>728</v>
      </c>
      <c r="B828" t="s">
        <v>1457</v>
      </c>
      <c r="C828" t="s">
        <v>729</v>
      </c>
      <c r="D828" t="s">
        <v>1458</v>
      </c>
      <c r="E828" t="s">
        <v>841</v>
      </c>
      <c r="F828" t="s">
        <v>733</v>
      </c>
      <c r="G828" t="s">
        <v>750</v>
      </c>
      <c r="H828" t="s">
        <v>1013</v>
      </c>
      <c r="I828" t="s">
        <v>13</v>
      </c>
      <c r="J828" t="s">
        <v>751</v>
      </c>
      <c r="K828" t="s">
        <v>780</v>
      </c>
      <c r="L828" t="s">
        <v>781</v>
      </c>
      <c r="M828" t="s">
        <v>874</v>
      </c>
      <c r="N828" t="s">
        <v>782</v>
      </c>
      <c r="O828" t="s">
        <v>177</v>
      </c>
      <c r="P828" t="s">
        <v>875</v>
      </c>
      <c r="Q828" t="s">
        <v>2</v>
      </c>
      <c r="R828" t="s">
        <v>894</v>
      </c>
      <c r="S828" t="s">
        <v>110</v>
      </c>
      <c r="T828" t="s">
        <v>735</v>
      </c>
      <c r="U828" t="s">
        <v>3809</v>
      </c>
      <c r="V828">
        <v>100000000</v>
      </c>
      <c r="W828">
        <v>0</v>
      </c>
      <c r="X828">
        <v>15082960</v>
      </c>
      <c r="Y828">
        <v>0</v>
      </c>
      <c r="Z828">
        <v>15082960</v>
      </c>
      <c r="AA828">
        <v>0.15082960000000001</v>
      </c>
      <c r="AB828">
        <v>84917040</v>
      </c>
      <c r="AC828" t="s">
        <v>476</v>
      </c>
      <c r="AD828" t="s">
        <v>480</v>
      </c>
      <c r="AE828" t="s">
        <v>3810</v>
      </c>
      <c r="AF828" t="s">
        <v>3811</v>
      </c>
      <c r="AG828" t="s">
        <v>5807</v>
      </c>
      <c r="AH828" t="s">
        <v>847</v>
      </c>
      <c r="AI828" t="s">
        <v>754</v>
      </c>
      <c r="AJ828" t="s">
        <v>893</v>
      </c>
      <c r="AK828" t="s">
        <v>848</v>
      </c>
      <c r="AL828" t="s">
        <v>846</v>
      </c>
    </row>
    <row r="829" spans="1:38" x14ac:dyDescent="0.3">
      <c r="A829" t="s">
        <v>728</v>
      </c>
      <c r="B829" t="s">
        <v>1457</v>
      </c>
      <c r="C829" t="s">
        <v>729</v>
      </c>
      <c r="D829" t="s">
        <v>1458</v>
      </c>
      <c r="E829" t="s">
        <v>841</v>
      </c>
      <c r="F829" t="s">
        <v>733</v>
      </c>
      <c r="G829" t="s">
        <v>750</v>
      </c>
      <c r="H829" t="s">
        <v>1013</v>
      </c>
      <c r="I829" t="s">
        <v>13</v>
      </c>
      <c r="J829" t="s">
        <v>751</v>
      </c>
      <c r="K829" t="s">
        <v>780</v>
      </c>
      <c r="L829" t="s">
        <v>781</v>
      </c>
      <c r="M829" t="s">
        <v>874</v>
      </c>
      <c r="N829" t="s">
        <v>782</v>
      </c>
      <c r="O829" t="s">
        <v>177</v>
      </c>
      <c r="P829" t="s">
        <v>875</v>
      </c>
      <c r="Q829" t="s">
        <v>2</v>
      </c>
      <c r="R829" t="s">
        <v>894</v>
      </c>
      <c r="S829" t="s">
        <v>104</v>
      </c>
      <c r="T829" t="s">
        <v>105</v>
      </c>
      <c r="U829" t="s">
        <v>3812</v>
      </c>
      <c r="V829">
        <v>2100000</v>
      </c>
      <c r="W829">
        <v>0</v>
      </c>
      <c r="X829">
        <v>0</v>
      </c>
      <c r="Y829">
        <v>0</v>
      </c>
      <c r="Z829">
        <v>0</v>
      </c>
      <c r="AA829">
        <v>0</v>
      </c>
      <c r="AB829">
        <v>2100000</v>
      </c>
      <c r="AC829" t="s">
        <v>476</v>
      </c>
      <c r="AD829" t="s">
        <v>481</v>
      </c>
      <c r="AE829" t="s">
        <v>3813</v>
      </c>
      <c r="AF829" t="s">
        <v>3814</v>
      </c>
      <c r="AG829" t="s">
        <v>5348</v>
      </c>
      <c r="AH829" t="s">
        <v>847</v>
      </c>
      <c r="AI829" t="s">
        <v>754</v>
      </c>
      <c r="AJ829" t="s">
        <v>893</v>
      </c>
      <c r="AK829" t="s">
        <v>848</v>
      </c>
      <c r="AL829" t="s">
        <v>846</v>
      </c>
    </row>
    <row r="830" spans="1:38" x14ac:dyDescent="0.3">
      <c r="A830" t="s">
        <v>728</v>
      </c>
      <c r="B830" t="s">
        <v>1457</v>
      </c>
      <c r="C830" t="s">
        <v>729</v>
      </c>
      <c r="D830" t="s">
        <v>1458</v>
      </c>
      <c r="E830" t="s">
        <v>841</v>
      </c>
      <c r="F830" t="s">
        <v>733</v>
      </c>
      <c r="G830" t="s">
        <v>750</v>
      </c>
      <c r="H830" t="s">
        <v>1013</v>
      </c>
      <c r="I830" t="s">
        <v>13</v>
      </c>
      <c r="J830" t="s">
        <v>751</v>
      </c>
      <c r="K830" t="s">
        <v>780</v>
      </c>
      <c r="L830" t="s">
        <v>781</v>
      </c>
      <c r="M830" t="s">
        <v>874</v>
      </c>
      <c r="N830" t="s">
        <v>782</v>
      </c>
      <c r="O830" t="s">
        <v>177</v>
      </c>
      <c r="P830" t="s">
        <v>875</v>
      </c>
      <c r="Q830" t="s">
        <v>2</v>
      </c>
      <c r="R830" t="s">
        <v>894</v>
      </c>
      <c r="S830" t="s">
        <v>106</v>
      </c>
      <c r="T830" t="s">
        <v>906</v>
      </c>
      <c r="U830" t="s">
        <v>3815</v>
      </c>
      <c r="V830">
        <v>3000000</v>
      </c>
      <c r="W830">
        <v>0</v>
      </c>
      <c r="X830">
        <v>0</v>
      </c>
      <c r="Y830">
        <v>0</v>
      </c>
      <c r="Z830">
        <v>0</v>
      </c>
      <c r="AA830">
        <v>0</v>
      </c>
      <c r="AB830">
        <v>3000000</v>
      </c>
      <c r="AC830" t="s">
        <v>476</v>
      </c>
      <c r="AD830" t="s">
        <v>482</v>
      </c>
      <c r="AE830" t="s">
        <v>3816</v>
      </c>
      <c r="AF830" t="s">
        <v>3817</v>
      </c>
      <c r="AG830" t="s">
        <v>5453</v>
      </c>
      <c r="AH830" t="s">
        <v>847</v>
      </c>
      <c r="AI830" t="s">
        <v>754</v>
      </c>
      <c r="AJ830" t="s">
        <v>893</v>
      </c>
      <c r="AK830" t="s">
        <v>848</v>
      </c>
      <c r="AL830" t="s">
        <v>846</v>
      </c>
    </row>
    <row r="831" spans="1:38" x14ac:dyDescent="0.3">
      <c r="A831" t="s">
        <v>728</v>
      </c>
      <c r="B831" t="s">
        <v>1457</v>
      </c>
      <c r="C831" t="s">
        <v>729</v>
      </c>
      <c r="D831" t="s">
        <v>1458</v>
      </c>
      <c r="E831" t="s">
        <v>841</v>
      </c>
      <c r="F831" t="s">
        <v>733</v>
      </c>
      <c r="G831" t="s">
        <v>750</v>
      </c>
      <c r="H831" t="s">
        <v>1013</v>
      </c>
      <c r="I831" t="s">
        <v>13</v>
      </c>
      <c r="J831" t="s">
        <v>751</v>
      </c>
      <c r="K831" t="s">
        <v>780</v>
      </c>
      <c r="L831" t="s">
        <v>781</v>
      </c>
      <c r="M831" t="s">
        <v>874</v>
      </c>
      <c r="N831" t="s">
        <v>782</v>
      </c>
      <c r="O831" t="s">
        <v>177</v>
      </c>
      <c r="P831" t="s">
        <v>875</v>
      </c>
      <c r="Q831" t="s">
        <v>2</v>
      </c>
      <c r="R831" t="s">
        <v>894</v>
      </c>
      <c r="S831" t="s">
        <v>106</v>
      </c>
      <c r="T831" t="s">
        <v>906</v>
      </c>
      <c r="U831" t="s">
        <v>3818</v>
      </c>
      <c r="V831">
        <v>4200000</v>
      </c>
      <c r="W831">
        <v>0</v>
      </c>
      <c r="X831">
        <v>0</v>
      </c>
      <c r="Y831">
        <v>0</v>
      </c>
      <c r="Z831">
        <v>0</v>
      </c>
      <c r="AA831">
        <v>0</v>
      </c>
      <c r="AB831">
        <v>4200000</v>
      </c>
      <c r="AC831" t="s">
        <v>476</v>
      </c>
      <c r="AD831" t="s">
        <v>482</v>
      </c>
      <c r="AE831" t="s">
        <v>3819</v>
      </c>
      <c r="AF831" t="s">
        <v>3820</v>
      </c>
      <c r="AG831" t="s">
        <v>5808</v>
      </c>
      <c r="AH831" t="s">
        <v>847</v>
      </c>
      <c r="AI831" t="s">
        <v>754</v>
      </c>
      <c r="AJ831" t="s">
        <v>893</v>
      </c>
      <c r="AK831" t="s">
        <v>848</v>
      </c>
      <c r="AL831" t="s">
        <v>846</v>
      </c>
    </row>
    <row r="832" spans="1:38" x14ac:dyDescent="0.3">
      <c r="A832" t="s">
        <v>728</v>
      </c>
      <c r="B832" t="s">
        <v>1457</v>
      </c>
      <c r="C832" t="s">
        <v>729</v>
      </c>
      <c r="D832" t="s">
        <v>1458</v>
      </c>
      <c r="E832" t="s">
        <v>841</v>
      </c>
      <c r="F832" t="s">
        <v>733</v>
      </c>
      <c r="G832" t="s">
        <v>750</v>
      </c>
      <c r="H832" t="s">
        <v>1013</v>
      </c>
      <c r="I832" t="s">
        <v>13</v>
      </c>
      <c r="J832" t="s">
        <v>751</v>
      </c>
      <c r="K832" t="s">
        <v>780</v>
      </c>
      <c r="L832" t="s">
        <v>781</v>
      </c>
      <c r="M832" t="s">
        <v>874</v>
      </c>
      <c r="N832" t="s">
        <v>782</v>
      </c>
      <c r="O832" t="s">
        <v>177</v>
      </c>
      <c r="P832" t="s">
        <v>875</v>
      </c>
      <c r="Q832" t="s">
        <v>2</v>
      </c>
      <c r="R832" t="s">
        <v>894</v>
      </c>
      <c r="S832" t="s">
        <v>107</v>
      </c>
      <c r="T832" t="s">
        <v>892</v>
      </c>
      <c r="U832" t="s">
        <v>3821</v>
      </c>
      <c r="V832">
        <v>164400000</v>
      </c>
      <c r="W832">
        <v>0</v>
      </c>
      <c r="X832">
        <v>0</v>
      </c>
      <c r="Y832">
        <v>0</v>
      </c>
      <c r="Z832">
        <v>0</v>
      </c>
      <c r="AA832">
        <v>0</v>
      </c>
      <c r="AB832">
        <v>164400000</v>
      </c>
      <c r="AC832" t="s">
        <v>476</v>
      </c>
      <c r="AD832" t="s">
        <v>483</v>
      </c>
      <c r="AE832" t="s">
        <v>3822</v>
      </c>
      <c r="AF832" t="s">
        <v>3823</v>
      </c>
      <c r="AG832" t="s">
        <v>5809</v>
      </c>
      <c r="AH832" t="s">
        <v>847</v>
      </c>
      <c r="AI832" t="s">
        <v>754</v>
      </c>
      <c r="AJ832" t="s">
        <v>893</v>
      </c>
      <c r="AK832" t="s">
        <v>848</v>
      </c>
      <c r="AL832" t="s">
        <v>846</v>
      </c>
    </row>
    <row r="833" spans="1:38" x14ac:dyDescent="0.3">
      <c r="A833" t="s">
        <v>728</v>
      </c>
      <c r="B833" t="s">
        <v>1457</v>
      </c>
      <c r="C833" t="s">
        <v>729</v>
      </c>
      <c r="D833" t="s">
        <v>1458</v>
      </c>
      <c r="E833" t="s">
        <v>841</v>
      </c>
      <c r="F833" t="s">
        <v>733</v>
      </c>
      <c r="G833" t="s">
        <v>750</v>
      </c>
      <c r="H833" t="s">
        <v>1013</v>
      </c>
      <c r="I833" t="s">
        <v>13</v>
      </c>
      <c r="J833" t="s">
        <v>751</v>
      </c>
      <c r="K833" t="s">
        <v>780</v>
      </c>
      <c r="L833" t="s">
        <v>781</v>
      </c>
      <c r="M833" t="s">
        <v>874</v>
      </c>
      <c r="N833" t="s">
        <v>782</v>
      </c>
      <c r="O833" t="s">
        <v>177</v>
      </c>
      <c r="P833" t="s">
        <v>875</v>
      </c>
      <c r="Q833" t="s">
        <v>2</v>
      </c>
      <c r="R833" t="s">
        <v>894</v>
      </c>
      <c r="S833" t="s">
        <v>107</v>
      </c>
      <c r="T833" t="s">
        <v>892</v>
      </c>
      <c r="U833" t="s">
        <v>3824</v>
      </c>
      <c r="V833">
        <v>30000000</v>
      </c>
      <c r="W833">
        <v>0</v>
      </c>
      <c r="X833">
        <v>0</v>
      </c>
      <c r="Y833">
        <v>0</v>
      </c>
      <c r="Z833">
        <v>0</v>
      </c>
      <c r="AA833">
        <v>0</v>
      </c>
      <c r="AB833">
        <v>30000000</v>
      </c>
      <c r="AC833" t="s">
        <v>476</v>
      </c>
      <c r="AD833" t="s">
        <v>483</v>
      </c>
      <c r="AE833" t="s">
        <v>3825</v>
      </c>
      <c r="AF833" t="s">
        <v>3826</v>
      </c>
      <c r="AG833" t="s">
        <v>5810</v>
      </c>
      <c r="AH833" t="s">
        <v>847</v>
      </c>
      <c r="AI833" t="s">
        <v>754</v>
      </c>
      <c r="AJ833" t="s">
        <v>893</v>
      </c>
      <c r="AK833" t="s">
        <v>848</v>
      </c>
      <c r="AL833" t="s">
        <v>846</v>
      </c>
    </row>
    <row r="834" spans="1:38" x14ac:dyDescent="0.3">
      <c r="A834" t="s">
        <v>728</v>
      </c>
      <c r="B834" t="s">
        <v>1457</v>
      </c>
      <c r="C834" t="s">
        <v>729</v>
      </c>
      <c r="D834" t="s">
        <v>1458</v>
      </c>
      <c r="E834" t="s">
        <v>841</v>
      </c>
      <c r="F834" t="s">
        <v>733</v>
      </c>
      <c r="G834" t="s">
        <v>750</v>
      </c>
      <c r="H834" t="s">
        <v>1013</v>
      </c>
      <c r="I834" t="s">
        <v>13</v>
      </c>
      <c r="J834" t="s">
        <v>751</v>
      </c>
      <c r="K834" t="s">
        <v>780</v>
      </c>
      <c r="L834" t="s">
        <v>781</v>
      </c>
      <c r="M834" t="s">
        <v>874</v>
      </c>
      <c r="N834" t="s">
        <v>782</v>
      </c>
      <c r="O834" t="s">
        <v>177</v>
      </c>
      <c r="P834" t="s">
        <v>875</v>
      </c>
      <c r="Q834" t="s">
        <v>2</v>
      </c>
      <c r="R834" t="s">
        <v>894</v>
      </c>
      <c r="S834" t="s">
        <v>107</v>
      </c>
      <c r="T834" t="s">
        <v>892</v>
      </c>
      <c r="U834" t="s">
        <v>3827</v>
      </c>
      <c r="V834">
        <v>20100000</v>
      </c>
      <c r="W834">
        <v>0</v>
      </c>
      <c r="X834">
        <v>0</v>
      </c>
      <c r="Y834">
        <v>0</v>
      </c>
      <c r="Z834">
        <v>0</v>
      </c>
      <c r="AA834">
        <v>0</v>
      </c>
      <c r="AB834">
        <v>20100000</v>
      </c>
      <c r="AC834" t="s">
        <v>476</v>
      </c>
      <c r="AD834" t="s">
        <v>483</v>
      </c>
      <c r="AE834" t="s">
        <v>3828</v>
      </c>
      <c r="AF834" t="s">
        <v>3829</v>
      </c>
      <c r="AG834" t="s">
        <v>5811</v>
      </c>
      <c r="AH834" t="s">
        <v>847</v>
      </c>
      <c r="AI834" t="s">
        <v>754</v>
      </c>
      <c r="AJ834" t="s">
        <v>893</v>
      </c>
      <c r="AK834" t="s">
        <v>848</v>
      </c>
      <c r="AL834" t="s">
        <v>846</v>
      </c>
    </row>
    <row r="835" spans="1:38" x14ac:dyDescent="0.3">
      <c r="A835" t="s">
        <v>728</v>
      </c>
      <c r="B835" t="s">
        <v>1457</v>
      </c>
      <c r="C835" t="s">
        <v>729</v>
      </c>
      <c r="D835" t="s">
        <v>1458</v>
      </c>
      <c r="E835" t="s">
        <v>841</v>
      </c>
      <c r="F835" t="s">
        <v>733</v>
      </c>
      <c r="G835" t="s">
        <v>750</v>
      </c>
      <c r="H835" t="s">
        <v>1013</v>
      </c>
      <c r="I835" t="s">
        <v>13</v>
      </c>
      <c r="J835" t="s">
        <v>751</v>
      </c>
      <c r="K835" t="s">
        <v>780</v>
      </c>
      <c r="L835" t="s">
        <v>781</v>
      </c>
      <c r="M835" t="s">
        <v>874</v>
      </c>
      <c r="N835" t="s">
        <v>782</v>
      </c>
      <c r="O835" t="s">
        <v>177</v>
      </c>
      <c r="P835" t="s">
        <v>875</v>
      </c>
      <c r="Q835" t="s">
        <v>108</v>
      </c>
      <c r="R835" t="s">
        <v>876</v>
      </c>
      <c r="S835" t="s">
        <v>103</v>
      </c>
      <c r="T835" t="s">
        <v>732</v>
      </c>
      <c r="U835" t="s">
        <v>3830</v>
      </c>
      <c r="V835">
        <v>12500000</v>
      </c>
      <c r="W835">
        <v>0</v>
      </c>
      <c r="X835">
        <v>0</v>
      </c>
      <c r="Y835">
        <v>0</v>
      </c>
      <c r="Z835">
        <v>0</v>
      </c>
      <c r="AA835">
        <v>0</v>
      </c>
      <c r="AB835">
        <v>12500000</v>
      </c>
      <c r="AC835" t="s">
        <v>484</v>
      </c>
      <c r="AD835" t="s">
        <v>485</v>
      </c>
      <c r="AE835" t="s">
        <v>3831</v>
      </c>
      <c r="AF835" t="s">
        <v>3832</v>
      </c>
      <c r="AG835" t="s">
        <v>5812</v>
      </c>
      <c r="AH835" t="s">
        <v>847</v>
      </c>
      <c r="AI835" t="s">
        <v>754</v>
      </c>
      <c r="AJ835" t="s">
        <v>1</v>
      </c>
      <c r="AK835" t="s">
        <v>848</v>
      </c>
      <c r="AL835" t="s">
        <v>846</v>
      </c>
    </row>
    <row r="836" spans="1:38" x14ac:dyDescent="0.3">
      <c r="A836" t="s">
        <v>728</v>
      </c>
      <c r="B836" t="s">
        <v>1457</v>
      </c>
      <c r="C836" t="s">
        <v>729</v>
      </c>
      <c r="D836" t="s">
        <v>1458</v>
      </c>
      <c r="E836" t="s">
        <v>841</v>
      </c>
      <c r="F836" t="s">
        <v>733</v>
      </c>
      <c r="G836" t="s">
        <v>750</v>
      </c>
      <c r="H836" t="s">
        <v>1013</v>
      </c>
      <c r="I836" t="s">
        <v>13</v>
      </c>
      <c r="J836" t="s">
        <v>751</v>
      </c>
      <c r="K836" t="s">
        <v>780</v>
      </c>
      <c r="L836" t="s">
        <v>781</v>
      </c>
      <c r="M836" t="s">
        <v>874</v>
      </c>
      <c r="N836" t="s">
        <v>782</v>
      </c>
      <c r="O836" t="s">
        <v>177</v>
      </c>
      <c r="P836" t="s">
        <v>875</v>
      </c>
      <c r="Q836" t="s">
        <v>108</v>
      </c>
      <c r="R836" t="s">
        <v>876</v>
      </c>
      <c r="S836" t="s">
        <v>103</v>
      </c>
      <c r="T836" t="s">
        <v>732</v>
      </c>
      <c r="U836" t="s">
        <v>3833</v>
      </c>
      <c r="V836">
        <v>10000000</v>
      </c>
      <c r="W836">
        <v>0</v>
      </c>
      <c r="X836">
        <v>0</v>
      </c>
      <c r="Y836">
        <v>0</v>
      </c>
      <c r="Z836">
        <v>0</v>
      </c>
      <c r="AA836">
        <v>0</v>
      </c>
      <c r="AB836">
        <v>10000000</v>
      </c>
      <c r="AC836" t="s">
        <v>484</v>
      </c>
      <c r="AD836" t="s">
        <v>485</v>
      </c>
      <c r="AE836" t="s">
        <v>3834</v>
      </c>
      <c r="AF836" t="s">
        <v>3835</v>
      </c>
      <c r="AG836" t="s">
        <v>5813</v>
      </c>
      <c r="AH836" t="s">
        <v>847</v>
      </c>
      <c r="AI836" t="s">
        <v>754</v>
      </c>
      <c r="AJ836" t="s">
        <v>1</v>
      </c>
      <c r="AK836" t="s">
        <v>848</v>
      </c>
      <c r="AL836" t="s">
        <v>846</v>
      </c>
    </row>
    <row r="837" spans="1:38" x14ac:dyDescent="0.3">
      <c r="A837" t="s">
        <v>728</v>
      </c>
      <c r="B837" t="s">
        <v>1457</v>
      </c>
      <c r="C837" t="s">
        <v>729</v>
      </c>
      <c r="D837" t="s">
        <v>1458</v>
      </c>
      <c r="E837" t="s">
        <v>841</v>
      </c>
      <c r="F837" t="s">
        <v>733</v>
      </c>
      <c r="G837" t="s">
        <v>750</v>
      </c>
      <c r="H837" t="s">
        <v>1013</v>
      </c>
      <c r="I837" t="s">
        <v>13</v>
      </c>
      <c r="J837" t="s">
        <v>751</v>
      </c>
      <c r="K837" t="s">
        <v>780</v>
      </c>
      <c r="L837" t="s">
        <v>781</v>
      </c>
      <c r="M837" t="s">
        <v>874</v>
      </c>
      <c r="N837" t="s">
        <v>782</v>
      </c>
      <c r="O837" t="s">
        <v>177</v>
      </c>
      <c r="P837" t="s">
        <v>875</v>
      </c>
      <c r="Q837" t="s">
        <v>108</v>
      </c>
      <c r="R837" t="s">
        <v>876</v>
      </c>
      <c r="S837" t="s">
        <v>130</v>
      </c>
      <c r="T837" t="s">
        <v>748</v>
      </c>
      <c r="U837" t="s">
        <v>3836</v>
      </c>
      <c r="V837">
        <v>12000000</v>
      </c>
      <c r="W837">
        <v>0</v>
      </c>
      <c r="X837">
        <v>0</v>
      </c>
      <c r="Y837">
        <v>0</v>
      </c>
      <c r="Z837">
        <v>0</v>
      </c>
      <c r="AA837">
        <v>0</v>
      </c>
      <c r="AB837">
        <v>12000000</v>
      </c>
      <c r="AC837" t="s">
        <v>484</v>
      </c>
      <c r="AD837" t="s">
        <v>486</v>
      </c>
      <c r="AE837" t="s">
        <v>3837</v>
      </c>
      <c r="AF837" t="s">
        <v>3838</v>
      </c>
      <c r="AG837" t="s">
        <v>5257</v>
      </c>
      <c r="AH837" t="s">
        <v>847</v>
      </c>
      <c r="AI837" t="s">
        <v>754</v>
      </c>
      <c r="AJ837" t="s">
        <v>901</v>
      </c>
      <c r="AK837" t="s">
        <v>848</v>
      </c>
      <c r="AL837" t="s">
        <v>846</v>
      </c>
    </row>
    <row r="838" spans="1:38" x14ac:dyDescent="0.3">
      <c r="A838" t="s">
        <v>728</v>
      </c>
      <c r="B838" t="s">
        <v>1457</v>
      </c>
      <c r="C838" t="s">
        <v>729</v>
      </c>
      <c r="D838" t="s">
        <v>1458</v>
      </c>
      <c r="E838" t="s">
        <v>841</v>
      </c>
      <c r="F838" t="s">
        <v>733</v>
      </c>
      <c r="G838" t="s">
        <v>750</v>
      </c>
      <c r="H838" t="s">
        <v>1013</v>
      </c>
      <c r="I838" t="s">
        <v>13</v>
      </c>
      <c r="J838" t="s">
        <v>751</v>
      </c>
      <c r="K838" t="s">
        <v>780</v>
      </c>
      <c r="L838" t="s">
        <v>781</v>
      </c>
      <c r="M838" t="s">
        <v>874</v>
      </c>
      <c r="N838" t="s">
        <v>782</v>
      </c>
      <c r="O838" t="s">
        <v>177</v>
      </c>
      <c r="P838" t="s">
        <v>875</v>
      </c>
      <c r="Q838" t="s">
        <v>108</v>
      </c>
      <c r="R838" t="s">
        <v>876</v>
      </c>
      <c r="S838" t="s">
        <v>130</v>
      </c>
      <c r="T838" t="s">
        <v>748</v>
      </c>
      <c r="U838" t="s">
        <v>3839</v>
      </c>
      <c r="V838">
        <v>12000000</v>
      </c>
      <c r="W838">
        <v>0</v>
      </c>
      <c r="X838">
        <v>0</v>
      </c>
      <c r="Y838">
        <v>0</v>
      </c>
      <c r="Z838">
        <v>0</v>
      </c>
      <c r="AA838">
        <v>0</v>
      </c>
      <c r="AB838">
        <v>12000000</v>
      </c>
      <c r="AC838" t="s">
        <v>484</v>
      </c>
      <c r="AD838" t="s">
        <v>486</v>
      </c>
      <c r="AE838" t="s">
        <v>3840</v>
      </c>
      <c r="AF838" t="s">
        <v>3841</v>
      </c>
      <c r="AG838" t="s">
        <v>5258</v>
      </c>
      <c r="AH838" t="s">
        <v>847</v>
      </c>
      <c r="AI838" t="s">
        <v>754</v>
      </c>
      <c r="AJ838" t="s">
        <v>901</v>
      </c>
      <c r="AK838" t="s">
        <v>848</v>
      </c>
      <c r="AL838" t="s">
        <v>846</v>
      </c>
    </row>
    <row r="839" spans="1:38" x14ac:dyDescent="0.3">
      <c r="A839" t="s">
        <v>728</v>
      </c>
      <c r="B839" t="s">
        <v>1457</v>
      </c>
      <c r="C839" t="s">
        <v>729</v>
      </c>
      <c r="D839" t="s">
        <v>1458</v>
      </c>
      <c r="E839" t="s">
        <v>841</v>
      </c>
      <c r="F839" t="s">
        <v>733</v>
      </c>
      <c r="G839" t="s">
        <v>750</v>
      </c>
      <c r="H839" t="s">
        <v>1013</v>
      </c>
      <c r="I839" t="s">
        <v>13</v>
      </c>
      <c r="J839" t="s">
        <v>751</v>
      </c>
      <c r="K839" t="s">
        <v>780</v>
      </c>
      <c r="L839" t="s">
        <v>781</v>
      </c>
      <c r="M839" t="s">
        <v>874</v>
      </c>
      <c r="N839" t="s">
        <v>782</v>
      </c>
      <c r="O839" t="s">
        <v>177</v>
      </c>
      <c r="P839" t="s">
        <v>875</v>
      </c>
      <c r="Q839" t="s">
        <v>108</v>
      </c>
      <c r="R839" t="s">
        <v>876</v>
      </c>
      <c r="S839" t="s">
        <v>113</v>
      </c>
      <c r="T839" t="s">
        <v>734</v>
      </c>
      <c r="U839" t="s">
        <v>3842</v>
      </c>
      <c r="V839">
        <v>4000000</v>
      </c>
      <c r="W839">
        <v>0</v>
      </c>
      <c r="X839">
        <v>0</v>
      </c>
      <c r="Y839">
        <v>0</v>
      </c>
      <c r="Z839">
        <v>0</v>
      </c>
      <c r="AA839">
        <v>0</v>
      </c>
      <c r="AB839">
        <v>4000000</v>
      </c>
      <c r="AC839" t="s">
        <v>484</v>
      </c>
      <c r="AD839" t="s">
        <v>487</v>
      </c>
      <c r="AE839" t="s">
        <v>3843</v>
      </c>
      <c r="AF839" t="s">
        <v>3844</v>
      </c>
      <c r="AG839" t="s">
        <v>5372</v>
      </c>
      <c r="AH839" t="s">
        <v>847</v>
      </c>
      <c r="AI839" t="s">
        <v>754</v>
      </c>
      <c r="AJ839" t="s">
        <v>891</v>
      </c>
      <c r="AK839" t="s">
        <v>848</v>
      </c>
      <c r="AL839" t="s">
        <v>846</v>
      </c>
    </row>
    <row r="840" spans="1:38" x14ac:dyDescent="0.3">
      <c r="A840" t="s">
        <v>728</v>
      </c>
      <c r="B840" t="s">
        <v>1457</v>
      </c>
      <c r="C840" t="s">
        <v>729</v>
      </c>
      <c r="D840" t="s">
        <v>1458</v>
      </c>
      <c r="E840" t="s">
        <v>841</v>
      </c>
      <c r="F840" t="s">
        <v>733</v>
      </c>
      <c r="G840" t="s">
        <v>750</v>
      </c>
      <c r="H840" t="s">
        <v>1013</v>
      </c>
      <c r="I840" t="s">
        <v>13</v>
      </c>
      <c r="J840" t="s">
        <v>751</v>
      </c>
      <c r="K840" t="s">
        <v>780</v>
      </c>
      <c r="L840" t="s">
        <v>781</v>
      </c>
      <c r="M840" t="s">
        <v>874</v>
      </c>
      <c r="N840" t="s">
        <v>782</v>
      </c>
      <c r="O840" t="s">
        <v>177</v>
      </c>
      <c r="P840" t="s">
        <v>875</v>
      </c>
      <c r="Q840" t="s">
        <v>108</v>
      </c>
      <c r="R840" t="s">
        <v>876</v>
      </c>
      <c r="S840" t="s">
        <v>113</v>
      </c>
      <c r="T840" t="s">
        <v>734</v>
      </c>
      <c r="U840" t="s">
        <v>3845</v>
      </c>
      <c r="V840">
        <v>7200000</v>
      </c>
      <c r="W840">
        <v>0</v>
      </c>
      <c r="X840">
        <v>0</v>
      </c>
      <c r="Y840">
        <v>0</v>
      </c>
      <c r="Z840">
        <v>0</v>
      </c>
      <c r="AA840">
        <v>0</v>
      </c>
      <c r="AB840">
        <v>7200000</v>
      </c>
      <c r="AC840" t="s">
        <v>484</v>
      </c>
      <c r="AD840" t="s">
        <v>487</v>
      </c>
      <c r="AE840" t="s">
        <v>3846</v>
      </c>
      <c r="AF840" t="s">
        <v>3847</v>
      </c>
      <c r="AG840" t="s">
        <v>5447</v>
      </c>
      <c r="AH840" t="s">
        <v>847</v>
      </c>
      <c r="AI840" t="s">
        <v>754</v>
      </c>
      <c r="AJ840" t="s">
        <v>891</v>
      </c>
      <c r="AK840" t="s">
        <v>848</v>
      </c>
      <c r="AL840" t="s">
        <v>846</v>
      </c>
    </row>
    <row r="841" spans="1:38" x14ac:dyDescent="0.3">
      <c r="A841" t="s">
        <v>728</v>
      </c>
      <c r="B841" t="s">
        <v>1457</v>
      </c>
      <c r="C841" t="s">
        <v>729</v>
      </c>
      <c r="D841" t="s">
        <v>1458</v>
      </c>
      <c r="E841" t="s">
        <v>841</v>
      </c>
      <c r="F841" t="s">
        <v>733</v>
      </c>
      <c r="G841" t="s">
        <v>750</v>
      </c>
      <c r="H841" t="s">
        <v>1013</v>
      </c>
      <c r="I841" t="s">
        <v>13</v>
      </c>
      <c r="J841" t="s">
        <v>751</v>
      </c>
      <c r="K841" t="s">
        <v>780</v>
      </c>
      <c r="L841" t="s">
        <v>781</v>
      </c>
      <c r="M841" t="s">
        <v>874</v>
      </c>
      <c r="N841" t="s">
        <v>782</v>
      </c>
      <c r="O841" t="s">
        <v>177</v>
      </c>
      <c r="P841" t="s">
        <v>875</v>
      </c>
      <c r="Q841" t="s">
        <v>108</v>
      </c>
      <c r="R841" t="s">
        <v>876</v>
      </c>
      <c r="S841" t="s">
        <v>110</v>
      </c>
      <c r="T841" t="s">
        <v>735</v>
      </c>
      <c r="U841" t="s">
        <v>3848</v>
      </c>
      <c r="V841">
        <v>250000000</v>
      </c>
      <c r="W841">
        <v>0</v>
      </c>
      <c r="X841">
        <v>0</v>
      </c>
      <c r="Y841">
        <v>0</v>
      </c>
      <c r="Z841">
        <v>0</v>
      </c>
      <c r="AA841">
        <v>0</v>
      </c>
      <c r="AB841">
        <v>250000000</v>
      </c>
      <c r="AC841" t="s">
        <v>484</v>
      </c>
      <c r="AD841" t="s">
        <v>488</v>
      </c>
      <c r="AE841" t="s">
        <v>3849</v>
      </c>
      <c r="AF841" t="s">
        <v>3850</v>
      </c>
      <c r="AG841" t="s">
        <v>5814</v>
      </c>
      <c r="AH841" t="s">
        <v>847</v>
      </c>
      <c r="AI841" t="s">
        <v>754</v>
      </c>
      <c r="AJ841" t="s">
        <v>893</v>
      </c>
      <c r="AK841" t="s">
        <v>848</v>
      </c>
      <c r="AL841" t="s">
        <v>846</v>
      </c>
    </row>
    <row r="842" spans="1:38" x14ac:dyDescent="0.3">
      <c r="A842" t="s">
        <v>728</v>
      </c>
      <c r="B842" t="s">
        <v>1457</v>
      </c>
      <c r="C842" t="s">
        <v>729</v>
      </c>
      <c r="D842" t="s">
        <v>1458</v>
      </c>
      <c r="E842" t="s">
        <v>841</v>
      </c>
      <c r="F842" t="s">
        <v>733</v>
      </c>
      <c r="G842" t="s">
        <v>750</v>
      </c>
      <c r="H842" t="s">
        <v>1013</v>
      </c>
      <c r="I842" t="s">
        <v>13</v>
      </c>
      <c r="J842" t="s">
        <v>751</v>
      </c>
      <c r="K842" t="s">
        <v>780</v>
      </c>
      <c r="L842" t="s">
        <v>781</v>
      </c>
      <c r="M842" t="s">
        <v>874</v>
      </c>
      <c r="N842" t="s">
        <v>782</v>
      </c>
      <c r="O842" t="s">
        <v>177</v>
      </c>
      <c r="P842" t="s">
        <v>875</v>
      </c>
      <c r="Q842" t="s">
        <v>108</v>
      </c>
      <c r="R842" t="s">
        <v>876</v>
      </c>
      <c r="S842" t="s">
        <v>110</v>
      </c>
      <c r="T842" t="s">
        <v>735</v>
      </c>
      <c r="U842" t="s">
        <v>3851</v>
      </c>
      <c r="V842">
        <v>200000000</v>
      </c>
      <c r="W842">
        <v>0</v>
      </c>
      <c r="X842">
        <v>0</v>
      </c>
      <c r="Y842">
        <v>0</v>
      </c>
      <c r="Z842">
        <v>0</v>
      </c>
      <c r="AA842">
        <v>0</v>
      </c>
      <c r="AB842">
        <v>200000000</v>
      </c>
      <c r="AC842" t="s">
        <v>484</v>
      </c>
      <c r="AD842" t="s">
        <v>488</v>
      </c>
      <c r="AE842" t="s">
        <v>3852</v>
      </c>
      <c r="AF842" t="s">
        <v>3853</v>
      </c>
      <c r="AG842" t="s">
        <v>5815</v>
      </c>
      <c r="AH842" t="s">
        <v>847</v>
      </c>
      <c r="AI842" t="s">
        <v>754</v>
      </c>
      <c r="AJ842" t="s">
        <v>893</v>
      </c>
      <c r="AK842" t="s">
        <v>848</v>
      </c>
      <c r="AL842" t="s">
        <v>846</v>
      </c>
    </row>
    <row r="843" spans="1:38" x14ac:dyDescent="0.3">
      <c r="A843" t="s">
        <v>728</v>
      </c>
      <c r="B843" t="s">
        <v>1457</v>
      </c>
      <c r="C843" t="s">
        <v>729</v>
      </c>
      <c r="D843" t="s">
        <v>1458</v>
      </c>
      <c r="E843" t="s">
        <v>841</v>
      </c>
      <c r="F843" t="s">
        <v>733</v>
      </c>
      <c r="G843" t="s">
        <v>750</v>
      </c>
      <c r="H843" t="s">
        <v>1013</v>
      </c>
      <c r="I843" t="s">
        <v>13</v>
      </c>
      <c r="J843" t="s">
        <v>751</v>
      </c>
      <c r="K843" t="s">
        <v>780</v>
      </c>
      <c r="L843" t="s">
        <v>781</v>
      </c>
      <c r="M843" t="s">
        <v>874</v>
      </c>
      <c r="N843" t="s">
        <v>782</v>
      </c>
      <c r="O843" t="s">
        <v>177</v>
      </c>
      <c r="P843" t="s">
        <v>875</v>
      </c>
      <c r="Q843" t="s">
        <v>108</v>
      </c>
      <c r="R843" t="s">
        <v>876</v>
      </c>
      <c r="S843" t="s">
        <v>110</v>
      </c>
      <c r="T843" t="s">
        <v>735</v>
      </c>
      <c r="U843" t="s">
        <v>3854</v>
      </c>
      <c r="V843">
        <v>10000000</v>
      </c>
      <c r="W843">
        <v>0</v>
      </c>
      <c r="X843">
        <v>0</v>
      </c>
      <c r="Y843">
        <v>0</v>
      </c>
      <c r="Z843">
        <v>0</v>
      </c>
      <c r="AA843">
        <v>0</v>
      </c>
      <c r="AB843">
        <v>10000000</v>
      </c>
      <c r="AC843" t="s">
        <v>484</v>
      </c>
      <c r="AD843" t="s">
        <v>488</v>
      </c>
      <c r="AE843" t="s">
        <v>3855</v>
      </c>
      <c r="AF843" t="s">
        <v>3856</v>
      </c>
      <c r="AG843" t="s">
        <v>5816</v>
      </c>
      <c r="AH843" t="s">
        <v>847</v>
      </c>
      <c r="AI843" t="s">
        <v>754</v>
      </c>
      <c r="AJ843" t="s">
        <v>893</v>
      </c>
      <c r="AK843" t="s">
        <v>848</v>
      </c>
      <c r="AL843" t="s">
        <v>846</v>
      </c>
    </row>
    <row r="844" spans="1:38" x14ac:dyDescent="0.3">
      <c r="A844" t="s">
        <v>728</v>
      </c>
      <c r="B844" t="s">
        <v>1457</v>
      </c>
      <c r="C844" t="s">
        <v>729</v>
      </c>
      <c r="D844" t="s">
        <v>1458</v>
      </c>
      <c r="E844" t="s">
        <v>841</v>
      </c>
      <c r="F844" t="s">
        <v>733</v>
      </c>
      <c r="G844" t="s">
        <v>750</v>
      </c>
      <c r="H844" t="s">
        <v>1013</v>
      </c>
      <c r="I844" t="s">
        <v>13</v>
      </c>
      <c r="J844" t="s">
        <v>751</v>
      </c>
      <c r="K844" t="s">
        <v>780</v>
      </c>
      <c r="L844" t="s">
        <v>781</v>
      </c>
      <c r="M844" t="s">
        <v>874</v>
      </c>
      <c r="N844" t="s">
        <v>782</v>
      </c>
      <c r="O844" t="s">
        <v>177</v>
      </c>
      <c r="P844" t="s">
        <v>875</v>
      </c>
      <c r="Q844" t="s">
        <v>108</v>
      </c>
      <c r="R844" t="s">
        <v>876</v>
      </c>
      <c r="S844" t="s">
        <v>104</v>
      </c>
      <c r="T844" t="s">
        <v>105</v>
      </c>
      <c r="U844" t="s">
        <v>3857</v>
      </c>
      <c r="V844">
        <v>30000000</v>
      </c>
      <c r="W844">
        <v>0</v>
      </c>
      <c r="X844">
        <v>0</v>
      </c>
      <c r="Y844">
        <v>0</v>
      </c>
      <c r="Z844">
        <v>0</v>
      </c>
      <c r="AA844">
        <v>0</v>
      </c>
      <c r="AB844">
        <v>30000000</v>
      </c>
      <c r="AC844" t="s">
        <v>484</v>
      </c>
      <c r="AD844" t="s">
        <v>489</v>
      </c>
      <c r="AE844" t="s">
        <v>3858</v>
      </c>
      <c r="AF844" t="s">
        <v>3859</v>
      </c>
      <c r="AG844" t="s">
        <v>5817</v>
      </c>
      <c r="AH844" t="s">
        <v>847</v>
      </c>
      <c r="AI844" t="s">
        <v>754</v>
      </c>
      <c r="AJ844" t="s">
        <v>893</v>
      </c>
      <c r="AK844" t="s">
        <v>848</v>
      </c>
      <c r="AL844" t="s">
        <v>846</v>
      </c>
    </row>
    <row r="845" spans="1:38" x14ac:dyDescent="0.3">
      <c r="A845" t="s">
        <v>728</v>
      </c>
      <c r="B845" t="s">
        <v>1457</v>
      </c>
      <c r="C845" t="s">
        <v>729</v>
      </c>
      <c r="D845" t="s">
        <v>1458</v>
      </c>
      <c r="E845" t="s">
        <v>841</v>
      </c>
      <c r="F845" t="s">
        <v>733</v>
      </c>
      <c r="G845" t="s">
        <v>750</v>
      </c>
      <c r="H845" t="s">
        <v>1013</v>
      </c>
      <c r="I845" t="s">
        <v>13</v>
      </c>
      <c r="J845" t="s">
        <v>751</v>
      </c>
      <c r="K845" t="s">
        <v>780</v>
      </c>
      <c r="L845" t="s">
        <v>781</v>
      </c>
      <c r="M845" t="s">
        <v>874</v>
      </c>
      <c r="N845" t="s">
        <v>782</v>
      </c>
      <c r="O845" t="s">
        <v>177</v>
      </c>
      <c r="P845" t="s">
        <v>875</v>
      </c>
      <c r="Q845" t="s">
        <v>108</v>
      </c>
      <c r="R845" t="s">
        <v>876</v>
      </c>
      <c r="S845" t="s">
        <v>104</v>
      </c>
      <c r="T845" t="s">
        <v>105</v>
      </c>
      <c r="U845" t="s">
        <v>3860</v>
      </c>
      <c r="V845">
        <v>42000000</v>
      </c>
      <c r="W845">
        <v>0</v>
      </c>
      <c r="X845">
        <v>0</v>
      </c>
      <c r="Y845">
        <v>0</v>
      </c>
      <c r="Z845">
        <v>0</v>
      </c>
      <c r="AA845">
        <v>0</v>
      </c>
      <c r="AB845">
        <v>42000000</v>
      </c>
      <c r="AC845" t="s">
        <v>484</v>
      </c>
      <c r="AD845" t="s">
        <v>489</v>
      </c>
      <c r="AE845" t="s">
        <v>3861</v>
      </c>
      <c r="AF845" t="s">
        <v>3862</v>
      </c>
      <c r="AG845" t="s">
        <v>5818</v>
      </c>
      <c r="AH845" t="s">
        <v>847</v>
      </c>
      <c r="AI845" t="s">
        <v>754</v>
      </c>
      <c r="AJ845" t="s">
        <v>893</v>
      </c>
      <c r="AK845" t="s">
        <v>848</v>
      </c>
      <c r="AL845" t="s">
        <v>846</v>
      </c>
    </row>
    <row r="846" spans="1:38" x14ac:dyDescent="0.3">
      <c r="A846" t="s">
        <v>728</v>
      </c>
      <c r="B846" t="s">
        <v>1457</v>
      </c>
      <c r="C846" t="s">
        <v>729</v>
      </c>
      <c r="D846" t="s">
        <v>1458</v>
      </c>
      <c r="E846" t="s">
        <v>841</v>
      </c>
      <c r="F846" t="s">
        <v>733</v>
      </c>
      <c r="G846" t="s">
        <v>750</v>
      </c>
      <c r="H846" t="s">
        <v>1013</v>
      </c>
      <c r="I846" t="s">
        <v>13</v>
      </c>
      <c r="J846" t="s">
        <v>751</v>
      </c>
      <c r="K846" t="s">
        <v>780</v>
      </c>
      <c r="L846" t="s">
        <v>781</v>
      </c>
      <c r="M846" t="s">
        <v>874</v>
      </c>
      <c r="N846" t="s">
        <v>782</v>
      </c>
      <c r="O846" t="s">
        <v>177</v>
      </c>
      <c r="P846" t="s">
        <v>875</v>
      </c>
      <c r="Q846" t="s">
        <v>108</v>
      </c>
      <c r="R846" t="s">
        <v>876</v>
      </c>
      <c r="S846" t="s">
        <v>106</v>
      </c>
      <c r="T846" t="s">
        <v>906</v>
      </c>
      <c r="U846" t="s">
        <v>3863</v>
      </c>
      <c r="V846">
        <v>30000000</v>
      </c>
      <c r="W846">
        <v>0</v>
      </c>
      <c r="X846">
        <v>0</v>
      </c>
      <c r="Y846">
        <v>0</v>
      </c>
      <c r="Z846">
        <v>0</v>
      </c>
      <c r="AA846">
        <v>0</v>
      </c>
      <c r="AB846">
        <v>30000000</v>
      </c>
      <c r="AC846" t="s">
        <v>484</v>
      </c>
      <c r="AD846" t="s">
        <v>490</v>
      </c>
      <c r="AE846" t="s">
        <v>3864</v>
      </c>
      <c r="AF846" t="s">
        <v>3865</v>
      </c>
      <c r="AG846" t="s">
        <v>5819</v>
      </c>
      <c r="AH846" t="s">
        <v>847</v>
      </c>
      <c r="AI846" t="s">
        <v>754</v>
      </c>
      <c r="AJ846" t="s">
        <v>893</v>
      </c>
      <c r="AK846" t="s">
        <v>848</v>
      </c>
      <c r="AL846" t="s">
        <v>846</v>
      </c>
    </row>
    <row r="847" spans="1:38" x14ac:dyDescent="0.3">
      <c r="A847" t="s">
        <v>728</v>
      </c>
      <c r="B847" t="s">
        <v>1457</v>
      </c>
      <c r="C847" t="s">
        <v>729</v>
      </c>
      <c r="D847" t="s">
        <v>1458</v>
      </c>
      <c r="E847" t="s">
        <v>841</v>
      </c>
      <c r="F847" t="s">
        <v>733</v>
      </c>
      <c r="G847" t="s">
        <v>750</v>
      </c>
      <c r="H847" t="s">
        <v>1013</v>
      </c>
      <c r="I847" t="s">
        <v>13</v>
      </c>
      <c r="J847" t="s">
        <v>751</v>
      </c>
      <c r="K847" t="s">
        <v>780</v>
      </c>
      <c r="L847" t="s">
        <v>781</v>
      </c>
      <c r="M847" t="s">
        <v>874</v>
      </c>
      <c r="N847" t="s">
        <v>782</v>
      </c>
      <c r="O847" t="s">
        <v>177</v>
      </c>
      <c r="P847" t="s">
        <v>875</v>
      </c>
      <c r="Q847" t="s">
        <v>108</v>
      </c>
      <c r="R847" t="s">
        <v>876</v>
      </c>
      <c r="S847" t="s">
        <v>106</v>
      </c>
      <c r="T847" t="s">
        <v>906</v>
      </c>
      <c r="U847" t="s">
        <v>3866</v>
      </c>
      <c r="V847">
        <v>42000000</v>
      </c>
      <c r="W847">
        <v>0</v>
      </c>
      <c r="X847">
        <v>0</v>
      </c>
      <c r="Y847">
        <v>0</v>
      </c>
      <c r="Z847">
        <v>0</v>
      </c>
      <c r="AA847">
        <v>0</v>
      </c>
      <c r="AB847">
        <v>42000000</v>
      </c>
      <c r="AC847" t="s">
        <v>484</v>
      </c>
      <c r="AD847" t="s">
        <v>490</v>
      </c>
      <c r="AE847" t="s">
        <v>3867</v>
      </c>
      <c r="AF847" t="s">
        <v>3868</v>
      </c>
      <c r="AG847" t="s">
        <v>5818</v>
      </c>
      <c r="AH847" t="s">
        <v>847</v>
      </c>
      <c r="AI847" t="s">
        <v>754</v>
      </c>
      <c r="AJ847" t="s">
        <v>893</v>
      </c>
      <c r="AK847" t="s">
        <v>848</v>
      </c>
      <c r="AL847" t="s">
        <v>846</v>
      </c>
    </row>
    <row r="848" spans="1:38" x14ac:dyDescent="0.3">
      <c r="A848" t="s">
        <v>728</v>
      </c>
      <c r="B848" t="s">
        <v>1457</v>
      </c>
      <c r="C848" t="s">
        <v>729</v>
      </c>
      <c r="D848" t="s">
        <v>1458</v>
      </c>
      <c r="E848" t="s">
        <v>841</v>
      </c>
      <c r="F848" t="s">
        <v>733</v>
      </c>
      <c r="G848" t="s">
        <v>750</v>
      </c>
      <c r="H848" t="s">
        <v>1013</v>
      </c>
      <c r="I848" t="s">
        <v>13</v>
      </c>
      <c r="J848" t="s">
        <v>751</v>
      </c>
      <c r="K848" t="s">
        <v>780</v>
      </c>
      <c r="L848" t="s">
        <v>781</v>
      </c>
      <c r="M848" t="s">
        <v>874</v>
      </c>
      <c r="N848" t="s">
        <v>782</v>
      </c>
      <c r="O848" t="s">
        <v>177</v>
      </c>
      <c r="P848" t="s">
        <v>875</v>
      </c>
      <c r="Q848" t="s">
        <v>108</v>
      </c>
      <c r="R848" t="s">
        <v>876</v>
      </c>
      <c r="S848" t="s">
        <v>106</v>
      </c>
      <c r="T848" t="s">
        <v>906</v>
      </c>
      <c r="U848" t="s">
        <v>3869</v>
      </c>
      <c r="V848">
        <v>8400000</v>
      </c>
      <c r="W848">
        <v>0</v>
      </c>
      <c r="X848">
        <v>0</v>
      </c>
      <c r="Y848">
        <v>0</v>
      </c>
      <c r="Z848">
        <v>0</v>
      </c>
      <c r="AA848">
        <v>0</v>
      </c>
      <c r="AB848">
        <v>8400000</v>
      </c>
      <c r="AC848" t="s">
        <v>484</v>
      </c>
      <c r="AD848" t="s">
        <v>490</v>
      </c>
      <c r="AE848" t="s">
        <v>3870</v>
      </c>
      <c r="AF848" t="s">
        <v>3871</v>
      </c>
      <c r="AG848" t="s">
        <v>5820</v>
      </c>
      <c r="AH848" t="s">
        <v>847</v>
      </c>
      <c r="AI848" t="s">
        <v>754</v>
      </c>
      <c r="AJ848" t="s">
        <v>893</v>
      </c>
      <c r="AK848" t="s">
        <v>848</v>
      </c>
      <c r="AL848" t="s">
        <v>846</v>
      </c>
    </row>
    <row r="849" spans="1:38" x14ac:dyDescent="0.3">
      <c r="A849" t="s">
        <v>728</v>
      </c>
      <c r="B849" t="s">
        <v>1457</v>
      </c>
      <c r="C849" t="s">
        <v>729</v>
      </c>
      <c r="D849" t="s">
        <v>1458</v>
      </c>
      <c r="E849" t="s">
        <v>841</v>
      </c>
      <c r="F849" t="s">
        <v>733</v>
      </c>
      <c r="G849" t="s">
        <v>750</v>
      </c>
      <c r="H849" t="s">
        <v>1013</v>
      </c>
      <c r="I849" t="s">
        <v>13</v>
      </c>
      <c r="J849" t="s">
        <v>751</v>
      </c>
      <c r="K849" t="s">
        <v>780</v>
      </c>
      <c r="L849" t="s">
        <v>781</v>
      </c>
      <c r="M849" t="s">
        <v>874</v>
      </c>
      <c r="N849" t="s">
        <v>782</v>
      </c>
      <c r="O849" t="s">
        <v>177</v>
      </c>
      <c r="P849" t="s">
        <v>875</v>
      </c>
      <c r="Q849" t="s">
        <v>108</v>
      </c>
      <c r="R849" t="s">
        <v>876</v>
      </c>
      <c r="S849" t="s">
        <v>106</v>
      </c>
      <c r="T849" t="s">
        <v>906</v>
      </c>
      <c r="U849" t="s">
        <v>3872</v>
      </c>
      <c r="V849">
        <v>6000000</v>
      </c>
      <c r="W849">
        <v>0</v>
      </c>
      <c r="X849">
        <v>0</v>
      </c>
      <c r="Y849">
        <v>0</v>
      </c>
      <c r="Z849">
        <v>0</v>
      </c>
      <c r="AA849">
        <v>0</v>
      </c>
      <c r="AB849">
        <v>6000000</v>
      </c>
      <c r="AC849" t="s">
        <v>484</v>
      </c>
      <c r="AD849" t="s">
        <v>490</v>
      </c>
      <c r="AE849" t="s">
        <v>3873</v>
      </c>
      <c r="AF849" t="s">
        <v>3874</v>
      </c>
      <c r="AG849" t="s">
        <v>5821</v>
      </c>
      <c r="AH849" t="s">
        <v>847</v>
      </c>
      <c r="AI849" t="s">
        <v>754</v>
      </c>
      <c r="AJ849" t="s">
        <v>893</v>
      </c>
      <c r="AK849" t="s">
        <v>848</v>
      </c>
      <c r="AL849" t="s">
        <v>846</v>
      </c>
    </row>
    <row r="850" spans="1:38" x14ac:dyDescent="0.3">
      <c r="A850" t="s">
        <v>728</v>
      </c>
      <c r="B850" t="s">
        <v>1457</v>
      </c>
      <c r="C850" t="s">
        <v>729</v>
      </c>
      <c r="D850" t="s">
        <v>1458</v>
      </c>
      <c r="E850" t="s">
        <v>841</v>
      </c>
      <c r="F850" t="s">
        <v>733</v>
      </c>
      <c r="G850" t="s">
        <v>750</v>
      </c>
      <c r="H850" t="s">
        <v>1013</v>
      </c>
      <c r="I850" t="s">
        <v>13</v>
      </c>
      <c r="J850" t="s">
        <v>751</v>
      </c>
      <c r="K850" t="s">
        <v>780</v>
      </c>
      <c r="L850" t="s">
        <v>781</v>
      </c>
      <c r="M850" t="s">
        <v>874</v>
      </c>
      <c r="N850" t="s">
        <v>782</v>
      </c>
      <c r="O850" t="s">
        <v>177</v>
      </c>
      <c r="P850" t="s">
        <v>875</v>
      </c>
      <c r="Q850" t="s">
        <v>109</v>
      </c>
      <c r="R850" t="s">
        <v>877</v>
      </c>
      <c r="S850" t="s">
        <v>130</v>
      </c>
      <c r="T850" t="s">
        <v>748</v>
      </c>
      <c r="U850" t="s">
        <v>3875</v>
      </c>
      <c r="V850">
        <v>12000000</v>
      </c>
      <c r="W850">
        <v>0</v>
      </c>
      <c r="X850">
        <v>0</v>
      </c>
      <c r="Y850">
        <v>0</v>
      </c>
      <c r="Z850">
        <v>0</v>
      </c>
      <c r="AA850">
        <v>0</v>
      </c>
      <c r="AB850">
        <v>12000000</v>
      </c>
      <c r="AC850" t="s">
        <v>491</v>
      </c>
      <c r="AD850" t="s">
        <v>492</v>
      </c>
      <c r="AE850" t="s">
        <v>3876</v>
      </c>
      <c r="AF850" t="s">
        <v>3877</v>
      </c>
      <c r="AG850" t="s">
        <v>5257</v>
      </c>
      <c r="AH850" t="s">
        <v>847</v>
      </c>
      <c r="AI850" t="s">
        <v>754</v>
      </c>
      <c r="AJ850" t="s">
        <v>901</v>
      </c>
      <c r="AK850" t="s">
        <v>848</v>
      </c>
      <c r="AL850" t="s">
        <v>846</v>
      </c>
    </row>
    <row r="851" spans="1:38" x14ac:dyDescent="0.3">
      <c r="A851" t="s">
        <v>728</v>
      </c>
      <c r="B851" t="s">
        <v>1457</v>
      </c>
      <c r="C851" t="s">
        <v>729</v>
      </c>
      <c r="D851" t="s">
        <v>1458</v>
      </c>
      <c r="E851" t="s">
        <v>841</v>
      </c>
      <c r="F851" t="s">
        <v>733</v>
      </c>
      <c r="G851" t="s">
        <v>750</v>
      </c>
      <c r="H851" t="s">
        <v>1013</v>
      </c>
      <c r="I851" t="s">
        <v>13</v>
      </c>
      <c r="J851" t="s">
        <v>751</v>
      </c>
      <c r="K851" t="s">
        <v>780</v>
      </c>
      <c r="L851" t="s">
        <v>781</v>
      </c>
      <c r="M851" t="s">
        <v>874</v>
      </c>
      <c r="N851" t="s">
        <v>782</v>
      </c>
      <c r="O851" t="s">
        <v>177</v>
      </c>
      <c r="P851" t="s">
        <v>875</v>
      </c>
      <c r="Q851" t="s">
        <v>109</v>
      </c>
      <c r="R851" t="s">
        <v>877</v>
      </c>
      <c r="S851" t="s">
        <v>130</v>
      </c>
      <c r="T851" t="s">
        <v>748</v>
      </c>
      <c r="U851" t="s">
        <v>3878</v>
      </c>
      <c r="V851">
        <v>12000000</v>
      </c>
      <c r="W851">
        <v>0</v>
      </c>
      <c r="X851">
        <v>0</v>
      </c>
      <c r="Y851">
        <v>0</v>
      </c>
      <c r="Z851">
        <v>0</v>
      </c>
      <c r="AA851">
        <v>0</v>
      </c>
      <c r="AB851">
        <v>12000000</v>
      </c>
      <c r="AC851" t="s">
        <v>491</v>
      </c>
      <c r="AD851" t="s">
        <v>492</v>
      </c>
      <c r="AE851" t="s">
        <v>3879</v>
      </c>
      <c r="AF851" t="s">
        <v>3880</v>
      </c>
      <c r="AG851" t="s">
        <v>5258</v>
      </c>
      <c r="AH851" t="s">
        <v>847</v>
      </c>
      <c r="AI851" t="s">
        <v>754</v>
      </c>
      <c r="AJ851" t="s">
        <v>901</v>
      </c>
      <c r="AK851" t="s">
        <v>848</v>
      </c>
      <c r="AL851" t="s">
        <v>846</v>
      </c>
    </row>
    <row r="852" spans="1:38" x14ac:dyDescent="0.3">
      <c r="A852" t="s">
        <v>728</v>
      </c>
      <c r="B852" t="s">
        <v>1457</v>
      </c>
      <c r="C852" t="s">
        <v>729</v>
      </c>
      <c r="D852" t="s">
        <v>1458</v>
      </c>
      <c r="E852" t="s">
        <v>841</v>
      </c>
      <c r="F852" t="s">
        <v>733</v>
      </c>
      <c r="G852" t="s">
        <v>750</v>
      </c>
      <c r="H852" t="s">
        <v>1013</v>
      </c>
      <c r="I852" t="s">
        <v>13</v>
      </c>
      <c r="J852" t="s">
        <v>751</v>
      </c>
      <c r="K852" t="s">
        <v>780</v>
      </c>
      <c r="L852" t="s">
        <v>781</v>
      </c>
      <c r="M852" t="s">
        <v>874</v>
      </c>
      <c r="N852" t="s">
        <v>782</v>
      </c>
      <c r="O852" t="s">
        <v>177</v>
      </c>
      <c r="P852" t="s">
        <v>875</v>
      </c>
      <c r="Q852" t="s">
        <v>109</v>
      </c>
      <c r="R852" t="s">
        <v>877</v>
      </c>
      <c r="S852" t="s">
        <v>113</v>
      </c>
      <c r="T852" t="s">
        <v>734</v>
      </c>
      <c r="U852" t="s">
        <v>3881</v>
      </c>
      <c r="V852">
        <v>4000000</v>
      </c>
      <c r="W852">
        <v>0</v>
      </c>
      <c r="X852">
        <v>0</v>
      </c>
      <c r="Y852">
        <v>0</v>
      </c>
      <c r="Z852">
        <v>0</v>
      </c>
      <c r="AA852">
        <v>0</v>
      </c>
      <c r="AB852">
        <v>4000000</v>
      </c>
      <c r="AC852" t="s">
        <v>491</v>
      </c>
      <c r="AD852" t="s">
        <v>493</v>
      </c>
      <c r="AE852" t="s">
        <v>3882</v>
      </c>
      <c r="AF852" t="s">
        <v>3883</v>
      </c>
      <c r="AG852" t="s">
        <v>5372</v>
      </c>
      <c r="AH852" t="s">
        <v>847</v>
      </c>
      <c r="AI852" t="s">
        <v>754</v>
      </c>
      <c r="AJ852" t="s">
        <v>891</v>
      </c>
      <c r="AK852" t="s">
        <v>848</v>
      </c>
      <c r="AL852" t="s">
        <v>846</v>
      </c>
    </row>
    <row r="853" spans="1:38" x14ac:dyDescent="0.3">
      <c r="A853" t="s">
        <v>728</v>
      </c>
      <c r="B853" t="s">
        <v>1457</v>
      </c>
      <c r="C853" t="s">
        <v>729</v>
      </c>
      <c r="D853" t="s">
        <v>1458</v>
      </c>
      <c r="E853" t="s">
        <v>841</v>
      </c>
      <c r="F853" t="s">
        <v>733</v>
      </c>
      <c r="G853" t="s">
        <v>750</v>
      </c>
      <c r="H853" t="s">
        <v>1013</v>
      </c>
      <c r="I853" t="s">
        <v>13</v>
      </c>
      <c r="J853" t="s">
        <v>751</v>
      </c>
      <c r="K853" t="s">
        <v>780</v>
      </c>
      <c r="L853" t="s">
        <v>781</v>
      </c>
      <c r="M853" t="s">
        <v>874</v>
      </c>
      <c r="N853" t="s">
        <v>782</v>
      </c>
      <c r="O853" t="s">
        <v>177</v>
      </c>
      <c r="P853" t="s">
        <v>875</v>
      </c>
      <c r="Q853" t="s">
        <v>109</v>
      </c>
      <c r="R853" t="s">
        <v>877</v>
      </c>
      <c r="S853" t="s">
        <v>113</v>
      </c>
      <c r="T853" t="s">
        <v>734</v>
      </c>
      <c r="U853" t="s">
        <v>3884</v>
      </c>
      <c r="V853">
        <v>3600000</v>
      </c>
      <c r="W853">
        <v>0</v>
      </c>
      <c r="X853">
        <v>0</v>
      </c>
      <c r="Y853">
        <v>0</v>
      </c>
      <c r="Z853">
        <v>0</v>
      </c>
      <c r="AA853">
        <v>0</v>
      </c>
      <c r="AB853">
        <v>3600000</v>
      </c>
      <c r="AC853" t="s">
        <v>491</v>
      </c>
      <c r="AD853" t="s">
        <v>493</v>
      </c>
      <c r="AE853" t="s">
        <v>3885</v>
      </c>
      <c r="AF853" t="s">
        <v>3886</v>
      </c>
      <c r="AG853" t="s">
        <v>5447</v>
      </c>
      <c r="AH853" t="s">
        <v>847</v>
      </c>
      <c r="AI853" t="s">
        <v>754</v>
      </c>
      <c r="AJ853" t="s">
        <v>891</v>
      </c>
      <c r="AK853" t="s">
        <v>848</v>
      </c>
      <c r="AL853" t="s">
        <v>846</v>
      </c>
    </row>
    <row r="854" spans="1:38" x14ac:dyDescent="0.3">
      <c r="A854" t="s">
        <v>728</v>
      </c>
      <c r="B854" t="s">
        <v>1457</v>
      </c>
      <c r="C854" t="s">
        <v>729</v>
      </c>
      <c r="D854" t="s">
        <v>1458</v>
      </c>
      <c r="E854" t="s">
        <v>841</v>
      </c>
      <c r="F854" t="s">
        <v>733</v>
      </c>
      <c r="G854" t="s">
        <v>750</v>
      </c>
      <c r="H854" t="s">
        <v>1013</v>
      </c>
      <c r="I854" t="s">
        <v>13</v>
      </c>
      <c r="J854" t="s">
        <v>751</v>
      </c>
      <c r="K854" t="s">
        <v>780</v>
      </c>
      <c r="L854" t="s">
        <v>781</v>
      </c>
      <c r="M854" t="s">
        <v>874</v>
      </c>
      <c r="N854" t="s">
        <v>782</v>
      </c>
      <c r="O854" t="s">
        <v>177</v>
      </c>
      <c r="P854" t="s">
        <v>875</v>
      </c>
      <c r="Q854" t="s">
        <v>109</v>
      </c>
      <c r="R854" t="s">
        <v>877</v>
      </c>
      <c r="S854" t="s">
        <v>110</v>
      </c>
      <c r="T854" t="s">
        <v>735</v>
      </c>
      <c r="U854" t="s">
        <v>3887</v>
      </c>
      <c r="V854">
        <v>50000000</v>
      </c>
      <c r="W854">
        <v>0</v>
      </c>
      <c r="X854">
        <v>0</v>
      </c>
      <c r="Y854">
        <v>0</v>
      </c>
      <c r="Z854">
        <v>0</v>
      </c>
      <c r="AA854">
        <v>0</v>
      </c>
      <c r="AB854">
        <v>50000000</v>
      </c>
      <c r="AC854" t="s">
        <v>491</v>
      </c>
      <c r="AD854" t="s">
        <v>494</v>
      </c>
      <c r="AE854" t="s">
        <v>3888</v>
      </c>
      <c r="AF854" t="s">
        <v>3889</v>
      </c>
      <c r="AG854" t="s">
        <v>5822</v>
      </c>
      <c r="AH854" t="s">
        <v>847</v>
      </c>
      <c r="AI854" t="s">
        <v>754</v>
      </c>
      <c r="AJ854" t="s">
        <v>893</v>
      </c>
      <c r="AK854" t="s">
        <v>848</v>
      </c>
      <c r="AL854" t="s">
        <v>846</v>
      </c>
    </row>
    <row r="855" spans="1:38" x14ac:dyDescent="0.3">
      <c r="A855" t="s">
        <v>728</v>
      </c>
      <c r="B855" t="s">
        <v>1457</v>
      </c>
      <c r="C855" t="s">
        <v>729</v>
      </c>
      <c r="D855" t="s">
        <v>1458</v>
      </c>
      <c r="E855" t="s">
        <v>841</v>
      </c>
      <c r="F855" t="s">
        <v>733</v>
      </c>
      <c r="G855" t="s">
        <v>750</v>
      </c>
      <c r="H855" t="s">
        <v>1013</v>
      </c>
      <c r="I855" t="s">
        <v>13</v>
      </c>
      <c r="J855" t="s">
        <v>751</v>
      </c>
      <c r="K855" t="s">
        <v>780</v>
      </c>
      <c r="L855" t="s">
        <v>781</v>
      </c>
      <c r="M855" t="s">
        <v>874</v>
      </c>
      <c r="N855" t="s">
        <v>782</v>
      </c>
      <c r="O855" t="s">
        <v>177</v>
      </c>
      <c r="P855" t="s">
        <v>875</v>
      </c>
      <c r="Q855" t="s">
        <v>109</v>
      </c>
      <c r="R855" t="s">
        <v>877</v>
      </c>
      <c r="S855" t="s">
        <v>110</v>
      </c>
      <c r="T855" t="s">
        <v>735</v>
      </c>
      <c r="U855" t="s">
        <v>3890</v>
      </c>
      <c r="V855">
        <v>75000000</v>
      </c>
      <c r="W855">
        <v>0</v>
      </c>
      <c r="X855">
        <v>0</v>
      </c>
      <c r="Y855">
        <v>8591000</v>
      </c>
      <c r="Z855">
        <v>8591000</v>
      </c>
      <c r="AA855">
        <v>0.11454666666666667</v>
      </c>
      <c r="AB855">
        <v>66409000</v>
      </c>
      <c r="AC855" t="s">
        <v>491</v>
      </c>
      <c r="AD855" t="s">
        <v>494</v>
      </c>
      <c r="AE855" t="s">
        <v>3891</v>
      </c>
      <c r="AF855" t="s">
        <v>3892</v>
      </c>
      <c r="AG855" t="s">
        <v>5823</v>
      </c>
      <c r="AH855" t="s">
        <v>847</v>
      </c>
      <c r="AI855" t="s">
        <v>754</v>
      </c>
      <c r="AJ855" t="s">
        <v>893</v>
      </c>
      <c r="AK855" t="s">
        <v>848</v>
      </c>
      <c r="AL855" t="s">
        <v>846</v>
      </c>
    </row>
    <row r="856" spans="1:38" x14ac:dyDescent="0.3">
      <c r="A856" t="s">
        <v>728</v>
      </c>
      <c r="B856" t="s">
        <v>1457</v>
      </c>
      <c r="C856" t="s">
        <v>729</v>
      </c>
      <c r="D856" t="s">
        <v>1458</v>
      </c>
      <c r="E856" t="s">
        <v>841</v>
      </c>
      <c r="F856" t="s">
        <v>733</v>
      </c>
      <c r="G856" t="s">
        <v>750</v>
      </c>
      <c r="H856" t="s">
        <v>1013</v>
      </c>
      <c r="I856" t="s">
        <v>13</v>
      </c>
      <c r="J856" t="s">
        <v>751</v>
      </c>
      <c r="K856" t="s">
        <v>780</v>
      </c>
      <c r="L856" t="s">
        <v>781</v>
      </c>
      <c r="M856" t="s">
        <v>874</v>
      </c>
      <c r="N856" t="s">
        <v>782</v>
      </c>
      <c r="O856" t="s">
        <v>177</v>
      </c>
      <c r="P856" t="s">
        <v>875</v>
      </c>
      <c r="Q856" t="s">
        <v>109</v>
      </c>
      <c r="R856" t="s">
        <v>877</v>
      </c>
      <c r="S856" t="s">
        <v>104</v>
      </c>
      <c r="T856" t="s">
        <v>105</v>
      </c>
      <c r="U856" t="s">
        <v>3893</v>
      </c>
      <c r="V856">
        <v>3000000</v>
      </c>
      <c r="W856">
        <v>0</v>
      </c>
      <c r="X856">
        <v>0</v>
      </c>
      <c r="Y856">
        <v>0</v>
      </c>
      <c r="Z856">
        <v>0</v>
      </c>
      <c r="AA856">
        <v>0</v>
      </c>
      <c r="AB856">
        <v>3000000</v>
      </c>
      <c r="AC856" t="s">
        <v>491</v>
      </c>
      <c r="AD856" t="s">
        <v>495</v>
      </c>
      <c r="AE856" t="s">
        <v>3894</v>
      </c>
      <c r="AF856" t="s">
        <v>3895</v>
      </c>
      <c r="AG856" t="s">
        <v>5824</v>
      </c>
      <c r="AH856" t="s">
        <v>847</v>
      </c>
      <c r="AI856" t="s">
        <v>754</v>
      </c>
      <c r="AJ856" t="s">
        <v>893</v>
      </c>
      <c r="AK856" t="s">
        <v>848</v>
      </c>
      <c r="AL856" t="s">
        <v>846</v>
      </c>
    </row>
    <row r="857" spans="1:38" x14ac:dyDescent="0.3">
      <c r="A857" t="s">
        <v>728</v>
      </c>
      <c r="B857" t="s">
        <v>1457</v>
      </c>
      <c r="C857" t="s">
        <v>729</v>
      </c>
      <c r="D857" t="s">
        <v>1458</v>
      </c>
      <c r="E857" t="s">
        <v>841</v>
      </c>
      <c r="F857" t="s">
        <v>733</v>
      </c>
      <c r="G857" t="s">
        <v>750</v>
      </c>
      <c r="H857" t="s">
        <v>1013</v>
      </c>
      <c r="I857" t="s">
        <v>13</v>
      </c>
      <c r="J857" t="s">
        <v>751</v>
      </c>
      <c r="K857" t="s">
        <v>780</v>
      </c>
      <c r="L857" t="s">
        <v>781</v>
      </c>
      <c r="M857" t="s">
        <v>874</v>
      </c>
      <c r="N857" t="s">
        <v>782</v>
      </c>
      <c r="O857" t="s">
        <v>177</v>
      </c>
      <c r="P857" t="s">
        <v>875</v>
      </c>
      <c r="Q857" t="s">
        <v>109</v>
      </c>
      <c r="R857" t="s">
        <v>877</v>
      </c>
      <c r="S857" t="s">
        <v>106</v>
      </c>
      <c r="T857" t="s">
        <v>906</v>
      </c>
      <c r="U857" t="s">
        <v>3896</v>
      </c>
      <c r="V857">
        <v>4200000</v>
      </c>
      <c r="W857">
        <v>0</v>
      </c>
      <c r="X857">
        <v>0</v>
      </c>
      <c r="Y857">
        <v>0</v>
      </c>
      <c r="Z857">
        <v>0</v>
      </c>
      <c r="AA857">
        <v>0</v>
      </c>
      <c r="AB857">
        <v>4200000</v>
      </c>
      <c r="AC857" t="s">
        <v>491</v>
      </c>
      <c r="AD857" t="s">
        <v>496</v>
      </c>
      <c r="AE857" t="s">
        <v>3897</v>
      </c>
      <c r="AF857" t="s">
        <v>3898</v>
      </c>
      <c r="AG857" t="s">
        <v>5444</v>
      </c>
      <c r="AH857" t="s">
        <v>847</v>
      </c>
      <c r="AI857" t="s">
        <v>754</v>
      </c>
      <c r="AJ857" t="s">
        <v>893</v>
      </c>
      <c r="AK857" t="s">
        <v>848</v>
      </c>
      <c r="AL857" t="s">
        <v>846</v>
      </c>
    </row>
    <row r="858" spans="1:38" x14ac:dyDescent="0.3">
      <c r="A858" t="s">
        <v>728</v>
      </c>
      <c r="B858" t="s">
        <v>1457</v>
      </c>
      <c r="C858" t="s">
        <v>729</v>
      </c>
      <c r="D858" t="s">
        <v>1458</v>
      </c>
      <c r="E858" t="s">
        <v>841</v>
      </c>
      <c r="F858" t="s">
        <v>733</v>
      </c>
      <c r="G858" t="s">
        <v>750</v>
      </c>
      <c r="H858" t="s">
        <v>1013</v>
      </c>
      <c r="I858" t="s">
        <v>13</v>
      </c>
      <c r="J858" t="s">
        <v>751</v>
      </c>
      <c r="K858" t="s">
        <v>780</v>
      </c>
      <c r="L858" t="s">
        <v>781</v>
      </c>
      <c r="M858" t="s">
        <v>874</v>
      </c>
      <c r="N858" t="s">
        <v>782</v>
      </c>
      <c r="O858" t="s">
        <v>177</v>
      </c>
      <c r="P858" t="s">
        <v>875</v>
      </c>
      <c r="Q858" t="s">
        <v>109</v>
      </c>
      <c r="R858" t="s">
        <v>877</v>
      </c>
      <c r="S858" t="s">
        <v>106</v>
      </c>
      <c r="T858" t="s">
        <v>906</v>
      </c>
      <c r="U858" t="s">
        <v>3899</v>
      </c>
      <c r="V858">
        <v>3000000</v>
      </c>
      <c r="W858">
        <v>0</v>
      </c>
      <c r="X858">
        <v>0</v>
      </c>
      <c r="Y858">
        <v>0</v>
      </c>
      <c r="Z858">
        <v>0</v>
      </c>
      <c r="AA858">
        <v>0</v>
      </c>
      <c r="AB858">
        <v>3000000</v>
      </c>
      <c r="AC858" t="s">
        <v>491</v>
      </c>
      <c r="AD858" t="s">
        <v>496</v>
      </c>
      <c r="AE858" t="s">
        <v>3900</v>
      </c>
      <c r="AF858" t="s">
        <v>3901</v>
      </c>
      <c r="AG858" t="s">
        <v>5445</v>
      </c>
      <c r="AH858" t="s">
        <v>847</v>
      </c>
      <c r="AI858" t="s">
        <v>754</v>
      </c>
      <c r="AJ858" t="s">
        <v>893</v>
      </c>
      <c r="AK858" t="s">
        <v>848</v>
      </c>
      <c r="AL858" t="s">
        <v>846</v>
      </c>
    </row>
    <row r="859" spans="1:38" x14ac:dyDescent="0.3">
      <c r="A859" t="s">
        <v>728</v>
      </c>
      <c r="B859" t="s">
        <v>1457</v>
      </c>
      <c r="C859" t="s">
        <v>729</v>
      </c>
      <c r="D859" t="s">
        <v>1458</v>
      </c>
      <c r="E859" t="s">
        <v>841</v>
      </c>
      <c r="F859" t="s">
        <v>733</v>
      </c>
      <c r="G859" t="s">
        <v>750</v>
      </c>
      <c r="H859" t="s">
        <v>1013</v>
      </c>
      <c r="I859" t="s">
        <v>13</v>
      </c>
      <c r="J859" t="s">
        <v>751</v>
      </c>
      <c r="K859" t="s">
        <v>780</v>
      </c>
      <c r="L859" t="s">
        <v>781</v>
      </c>
      <c r="M859" t="s">
        <v>874</v>
      </c>
      <c r="N859" t="s">
        <v>782</v>
      </c>
      <c r="O859" t="s">
        <v>177</v>
      </c>
      <c r="P859" t="s">
        <v>875</v>
      </c>
      <c r="Q859" t="s">
        <v>111</v>
      </c>
      <c r="R859" t="s">
        <v>879</v>
      </c>
      <c r="S859" t="s">
        <v>103</v>
      </c>
      <c r="T859" t="s">
        <v>732</v>
      </c>
      <c r="U859" t="s">
        <v>3902</v>
      </c>
      <c r="V859">
        <v>2000000</v>
      </c>
      <c r="W859">
        <v>0</v>
      </c>
      <c r="X859">
        <v>0</v>
      </c>
      <c r="Y859">
        <v>0</v>
      </c>
      <c r="Z859">
        <v>0</v>
      </c>
      <c r="AA859">
        <v>0</v>
      </c>
      <c r="AB859">
        <v>2000000</v>
      </c>
      <c r="AC859" t="s">
        <v>497</v>
      </c>
      <c r="AD859" t="s">
        <v>498</v>
      </c>
      <c r="AE859" t="s">
        <v>3903</v>
      </c>
      <c r="AF859" t="s">
        <v>3904</v>
      </c>
      <c r="AG859" t="s">
        <v>5825</v>
      </c>
      <c r="AH859" t="s">
        <v>847</v>
      </c>
      <c r="AI859" t="s">
        <v>754</v>
      </c>
      <c r="AJ859" t="s">
        <v>1</v>
      </c>
      <c r="AK859" t="s">
        <v>848</v>
      </c>
      <c r="AL859" t="s">
        <v>846</v>
      </c>
    </row>
    <row r="860" spans="1:38" x14ac:dyDescent="0.3">
      <c r="A860" t="s">
        <v>728</v>
      </c>
      <c r="B860" t="s">
        <v>1457</v>
      </c>
      <c r="C860" t="s">
        <v>729</v>
      </c>
      <c r="D860" t="s">
        <v>1458</v>
      </c>
      <c r="E860" t="s">
        <v>841</v>
      </c>
      <c r="F860" t="s">
        <v>733</v>
      </c>
      <c r="G860" t="s">
        <v>750</v>
      </c>
      <c r="H860" t="s">
        <v>1013</v>
      </c>
      <c r="I860" t="s">
        <v>13</v>
      </c>
      <c r="J860" t="s">
        <v>751</v>
      </c>
      <c r="K860" t="s">
        <v>780</v>
      </c>
      <c r="L860" t="s">
        <v>781</v>
      </c>
      <c r="M860" t="s">
        <v>874</v>
      </c>
      <c r="N860" t="s">
        <v>782</v>
      </c>
      <c r="O860" t="s">
        <v>177</v>
      </c>
      <c r="P860" t="s">
        <v>875</v>
      </c>
      <c r="Q860" t="s">
        <v>111</v>
      </c>
      <c r="R860" t="s">
        <v>879</v>
      </c>
      <c r="S860" t="s">
        <v>103</v>
      </c>
      <c r="T860" t="s">
        <v>732</v>
      </c>
      <c r="U860" t="s">
        <v>3905</v>
      </c>
      <c r="V860">
        <v>70000000</v>
      </c>
      <c r="W860">
        <v>0</v>
      </c>
      <c r="X860">
        <v>0</v>
      </c>
      <c r="Y860">
        <v>0</v>
      </c>
      <c r="Z860">
        <v>0</v>
      </c>
      <c r="AA860">
        <v>0</v>
      </c>
      <c r="AB860">
        <v>70000000</v>
      </c>
      <c r="AC860" t="s">
        <v>497</v>
      </c>
      <c r="AD860" t="s">
        <v>498</v>
      </c>
      <c r="AE860" t="s">
        <v>3906</v>
      </c>
      <c r="AF860" t="s">
        <v>3907</v>
      </c>
      <c r="AG860" t="s">
        <v>5826</v>
      </c>
      <c r="AH860" t="s">
        <v>847</v>
      </c>
      <c r="AI860" t="s">
        <v>754</v>
      </c>
      <c r="AJ860" t="s">
        <v>1</v>
      </c>
      <c r="AK860" t="s">
        <v>848</v>
      </c>
      <c r="AL860" t="s">
        <v>846</v>
      </c>
    </row>
    <row r="861" spans="1:38" x14ac:dyDescent="0.3">
      <c r="A861" t="s">
        <v>728</v>
      </c>
      <c r="B861" t="s">
        <v>1457</v>
      </c>
      <c r="C861" t="s">
        <v>729</v>
      </c>
      <c r="D861" t="s">
        <v>1458</v>
      </c>
      <c r="E861" t="s">
        <v>841</v>
      </c>
      <c r="F861" t="s">
        <v>733</v>
      </c>
      <c r="G861" t="s">
        <v>750</v>
      </c>
      <c r="H861" t="s">
        <v>1013</v>
      </c>
      <c r="I861" t="s">
        <v>13</v>
      </c>
      <c r="J861" t="s">
        <v>751</v>
      </c>
      <c r="K861" t="s">
        <v>780</v>
      </c>
      <c r="L861" t="s">
        <v>781</v>
      </c>
      <c r="M861" t="s">
        <v>874</v>
      </c>
      <c r="N861" t="s">
        <v>782</v>
      </c>
      <c r="O861" t="s">
        <v>177</v>
      </c>
      <c r="P861" t="s">
        <v>875</v>
      </c>
      <c r="Q861" t="s">
        <v>111</v>
      </c>
      <c r="R861" t="s">
        <v>879</v>
      </c>
      <c r="S861" t="s">
        <v>103</v>
      </c>
      <c r="T861" t="s">
        <v>732</v>
      </c>
      <c r="U861" t="s">
        <v>3908</v>
      </c>
      <c r="V861">
        <v>6000000</v>
      </c>
      <c r="W861">
        <v>0</v>
      </c>
      <c r="X861">
        <v>0</v>
      </c>
      <c r="Y861">
        <v>0</v>
      </c>
      <c r="Z861">
        <v>0</v>
      </c>
      <c r="AA861">
        <v>0</v>
      </c>
      <c r="AB861">
        <v>6000000</v>
      </c>
      <c r="AC861" t="s">
        <v>497</v>
      </c>
      <c r="AD861" t="s">
        <v>498</v>
      </c>
      <c r="AE861" t="s">
        <v>3909</v>
      </c>
      <c r="AF861" t="s">
        <v>3910</v>
      </c>
      <c r="AG861" t="s">
        <v>5827</v>
      </c>
      <c r="AH861" t="s">
        <v>847</v>
      </c>
      <c r="AI861" t="s">
        <v>754</v>
      </c>
      <c r="AJ861" t="s">
        <v>1</v>
      </c>
      <c r="AK861" t="s">
        <v>848</v>
      </c>
      <c r="AL861" t="s">
        <v>846</v>
      </c>
    </row>
    <row r="862" spans="1:38" x14ac:dyDescent="0.3">
      <c r="A862" t="s">
        <v>728</v>
      </c>
      <c r="B862" t="s">
        <v>1457</v>
      </c>
      <c r="C862" t="s">
        <v>729</v>
      </c>
      <c r="D862" t="s">
        <v>1458</v>
      </c>
      <c r="E862" t="s">
        <v>841</v>
      </c>
      <c r="F862" t="s">
        <v>733</v>
      </c>
      <c r="G862" t="s">
        <v>750</v>
      </c>
      <c r="H862" t="s">
        <v>1013</v>
      </c>
      <c r="I862" t="s">
        <v>13</v>
      </c>
      <c r="J862" t="s">
        <v>751</v>
      </c>
      <c r="K862" t="s">
        <v>780</v>
      </c>
      <c r="L862" t="s">
        <v>781</v>
      </c>
      <c r="M862" t="s">
        <v>874</v>
      </c>
      <c r="N862" t="s">
        <v>782</v>
      </c>
      <c r="O862" t="s">
        <v>177</v>
      </c>
      <c r="P862" t="s">
        <v>875</v>
      </c>
      <c r="Q862" t="s">
        <v>111</v>
      </c>
      <c r="R862" t="s">
        <v>879</v>
      </c>
      <c r="S862" t="s">
        <v>103</v>
      </c>
      <c r="T862" t="s">
        <v>732</v>
      </c>
      <c r="U862" t="s">
        <v>3911</v>
      </c>
      <c r="V862">
        <v>2520000</v>
      </c>
      <c r="W862">
        <v>0</v>
      </c>
      <c r="X862">
        <v>0</v>
      </c>
      <c r="Y862">
        <v>0</v>
      </c>
      <c r="Z862">
        <v>0</v>
      </c>
      <c r="AA862">
        <v>0</v>
      </c>
      <c r="AB862">
        <v>2520000</v>
      </c>
      <c r="AC862" t="s">
        <v>497</v>
      </c>
      <c r="AD862" t="s">
        <v>498</v>
      </c>
      <c r="AE862" t="s">
        <v>3912</v>
      </c>
      <c r="AF862" t="s">
        <v>3913</v>
      </c>
      <c r="AG862" t="s">
        <v>5828</v>
      </c>
      <c r="AH862" t="s">
        <v>847</v>
      </c>
      <c r="AI862" t="s">
        <v>754</v>
      </c>
      <c r="AJ862" t="s">
        <v>1</v>
      </c>
      <c r="AK862" t="s">
        <v>848</v>
      </c>
      <c r="AL862" t="s">
        <v>846</v>
      </c>
    </row>
    <row r="863" spans="1:38" x14ac:dyDescent="0.3">
      <c r="A863" t="s">
        <v>728</v>
      </c>
      <c r="B863" t="s">
        <v>1457</v>
      </c>
      <c r="C863" t="s">
        <v>729</v>
      </c>
      <c r="D863" t="s">
        <v>1458</v>
      </c>
      <c r="E863" t="s">
        <v>841</v>
      </c>
      <c r="F863" t="s">
        <v>733</v>
      </c>
      <c r="G863" t="s">
        <v>750</v>
      </c>
      <c r="H863" t="s">
        <v>1013</v>
      </c>
      <c r="I863" t="s">
        <v>13</v>
      </c>
      <c r="J863" t="s">
        <v>751</v>
      </c>
      <c r="K863" t="s">
        <v>780</v>
      </c>
      <c r="L863" t="s">
        <v>781</v>
      </c>
      <c r="M863" t="s">
        <v>874</v>
      </c>
      <c r="N863" t="s">
        <v>782</v>
      </c>
      <c r="O863" t="s">
        <v>177</v>
      </c>
      <c r="P863" t="s">
        <v>875</v>
      </c>
      <c r="Q863" t="s">
        <v>111</v>
      </c>
      <c r="R863" t="s">
        <v>879</v>
      </c>
      <c r="S863" t="s">
        <v>103</v>
      </c>
      <c r="T863" t="s">
        <v>732</v>
      </c>
      <c r="U863" t="s">
        <v>3914</v>
      </c>
      <c r="V863">
        <v>4000000</v>
      </c>
      <c r="W863">
        <v>0</v>
      </c>
      <c r="X863">
        <v>0</v>
      </c>
      <c r="Y863">
        <v>0</v>
      </c>
      <c r="Z863">
        <v>0</v>
      </c>
      <c r="AA863">
        <v>0</v>
      </c>
      <c r="AB863">
        <v>4000000</v>
      </c>
      <c r="AC863" t="s">
        <v>497</v>
      </c>
      <c r="AD863" t="s">
        <v>498</v>
      </c>
      <c r="AE863" t="s">
        <v>3915</v>
      </c>
      <c r="AF863" t="s">
        <v>3916</v>
      </c>
      <c r="AG863" t="s">
        <v>5829</v>
      </c>
      <c r="AH863" t="s">
        <v>847</v>
      </c>
      <c r="AI863" t="s">
        <v>754</v>
      </c>
      <c r="AJ863" t="s">
        <v>1</v>
      </c>
      <c r="AK863" t="s">
        <v>848</v>
      </c>
      <c r="AL863" t="s">
        <v>846</v>
      </c>
    </row>
    <row r="864" spans="1:38" x14ac:dyDescent="0.3">
      <c r="A864" t="s">
        <v>728</v>
      </c>
      <c r="B864" t="s">
        <v>1457</v>
      </c>
      <c r="C864" t="s">
        <v>729</v>
      </c>
      <c r="D864" t="s">
        <v>1458</v>
      </c>
      <c r="E864" t="s">
        <v>841</v>
      </c>
      <c r="F864" t="s">
        <v>733</v>
      </c>
      <c r="G864" t="s">
        <v>750</v>
      </c>
      <c r="H864" t="s">
        <v>1013</v>
      </c>
      <c r="I864" t="s">
        <v>13</v>
      </c>
      <c r="J864" t="s">
        <v>751</v>
      </c>
      <c r="K864" t="s">
        <v>780</v>
      </c>
      <c r="L864" t="s">
        <v>781</v>
      </c>
      <c r="M864" t="s">
        <v>874</v>
      </c>
      <c r="N864" t="s">
        <v>782</v>
      </c>
      <c r="O864" t="s">
        <v>177</v>
      </c>
      <c r="P864" t="s">
        <v>875</v>
      </c>
      <c r="Q864" t="s">
        <v>111</v>
      </c>
      <c r="R864" t="s">
        <v>879</v>
      </c>
      <c r="S864" t="s">
        <v>103</v>
      </c>
      <c r="T864" t="s">
        <v>732</v>
      </c>
      <c r="U864" t="s">
        <v>3917</v>
      </c>
      <c r="V864">
        <v>4000000</v>
      </c>
      <c r="W864">
        <v>0</v>
      </c>
      <c r="X864">
        <v>0</v>
      </c>
      <c r="Y864">
        <v>0</v>
      </c>
      <c r="Z864">
        <v>0</v>
      </c>
      <c r="AA864">
        <v>0</v>
      </c>
      <c r="AB864">
        <v>4000000</v>
      </c>
      <c r="AC864" t="s">
        <v>497</v>
      </c>
      <c r="AD864" t="s">
        <v>498</v>
      </c>
      <c r="AE864" t="s">
        <v>3918</v>
      </c>
      <c r="AF864" t="s">
        <v>3919</v>
      </c>
      <c r="AG864" t="s">
        <v>5830</v>
      </c>
      <c r="AH864" t="s">
        <v>847</v>
      </c>
      <c r="AI864" t="s">
        <v>754</v>
      </c>
      <c r="AJ864" t="s">
        <v>1</v>
      </c>
      <c r="AK864" t="s">
        <v>848</v>
      </c>
      <c r="AL864" t="s">
        <v>846</v>
      </c>
    </row>
    <row r="865" spans="1:38" x14ac:dyDescent="0.3">
      <c r="A865" t="s">
        <v>728</v>
      </c>
      <c r="B865" t="s">
        <v>1457</v>
      </c>
      <c r="C865" t="s">
        <v>729</v>
      </c>
      <c r="D865" t="s">
        <v>1458</v>
      </c>
      <c r="E865" t="s">
        <v>841</v>
      </c>
      <c r="F865" t="s">
        <v>733</v>
      </c>
      <c r="G865" t="s">
        <v>750</v>
      </c>
      <c r="H865" t="s">
        <v>1013</v>
      </c>
      <c r="I865" t="s">
        <v>13</v>
      </c>
      <c r="J865" t="s">
        <v>751</v>
      </c>
      <c r="K865" t="s">
        <v>780</v>
      </c>
      <c r="L865" t="s">
        <v>781</v>
      </c>
      <c r="M865" t="s">
        <v>874</v>
      </c>
      <c r="N865" t="s">
        <v>782</v>
      </c>
      <c r="O865" t="s">
        <v>177</v>
      </c>
      <c r="P865" t="s">
        <v>875</v>
      </c>
      <c r="Q865" t="s">
        <v>111</v>
      </c>
      <c r="R865" t="s">
        <v>879</v>
      </c>
      <c r="S865" t="s">
        <v>103</v>
      </c>
      <c r="T865" t="s">
        <v>732</v>
      </c>
      <c r="U865" t="s">
        <v>3920</v>
      </c>
      <c r="V865">
        <v>6000000</v>
      </c>
      <c r="W865">
        <v>0</v>
      </c>
      <c r="X865">
        <v>0</v>
      </c>
      <c r="Y865">
        <v>0</v>
      </c>
      <c r="Z865">
        <v>0</v>
      </c>
      <c r="AA865">
        <v>0</v>
      </c>
      <c r="AB865">
        <v>6000000</v>
      </c>
      <c r="AC865" t="s">
        <v>497</v>
      </c>
      <c r="AD865" t="s">
        <v>498</v>
      </c>
      <c r="AE865" t="s">
        <v>3921</v>
      </c>
      <c r="AF865" t="s">
        <v>3922</v>
      </c>
      <c r="AG865" t="s">
        <v>5831</v>
      </c>
      <c r="AH865" t="s">
        <v>847</v>
      </c>
      <c r="AI865" t="s">
        <v>754</v>
      </c>
      <c r="AJ865" t="s">
        <v>1</v>
      </c>
      <c r="AK865" t="s">
        <v>848</v>
      </c>
      <c r="AL865" t="s">
        <v>846</v>
      </c>
    </row>
    <row r="866" spans="1:38" x14ac:dyDescent="0.3">
      <c r="A866" t="s">
        <v>728</v>
      </c>
      <c r="B866" t="s">
        <v>1457</v>
      </c>
      <c r="C866" t="s">
        <v>729</v>
      </c>
      <c r="D866" t="s">
        <v>1458</v>
      </c>
      <c r="E866" t="s">
        <v>841</v>
      </c>
      <c r="F866" t="s">
        <v>733</v>
      </c>
      <c r="G866" t="s">
        <v>750</v>
      </c>
      <c r="H866" t="s">
        <v>1013</v>
      </c>
      <c r="I866" t="s">
        <v>13</v>
      </c>
      <c r="J866" t="s">
        <v>751</v>
      </c>
      <c r="K866" t="s">
        <v>780</v>
      </c>
      <c r="L866" t="s">
        <v>781</v>
      </c>
      <c r="M866" t="s">
        <v>874</v>
      </c>
      <c r="N866" t="s">
        <v>782</v>
      </c>
      <c r="O866" t="s">
        <v>177</v>
      </c>
      <c r="P866" t="s">
        <v>875</v>
      </c>
      <c r="Q866" t="s">
        <v>111</v>
      </c>
      <c r="R866" t="s">
        <v>879</v>
      </c>
      <c r="S866" t="s">
        <v>103</v>
      </c>
      <c r="T866" t="s">
        <v>732</v>
      </c>
      <c r="U866" t="s">
        <v>3923</v>
      </c>
      <c r="V866">
        <v>68160000</v>
      </c>
      <c r="W866">
        <v>0</v>
      </c>
      <c r="X866">
        <v>0</v>
      </c>
      <c r="Y866">
        <v>0</v>
      </c>
      <c r="Z866">
        <v>0</v>
      </c>
      <c r="AA866">
        <v>0</v>
      </c>
      <c r="AB866">
        <v>68160000</v>
      </c>
      <c r="AC866" t="s">
        <v>497</v>
      </c>
      <c r="AD866" t="s">
        <v>498</v>
      </c>
      <c r="AE866" t="s">
        <v>3924</v>
      </c>
      <c r="AF866" t="s">
        <v>3925</v>
      </c>
      <c r="AG866" t="s">
        <v>5832</v>
      </c>
      <c r="AH866" t="s">
        <v>847</v>
      </c>
      <c r="AI866" t="s">
        <v>754</v>
      </c>
      <c r="AJ866" t="s">
        <v>1</v>
      </c>
      <c r="AK866" t="s">
        <v>848</v>
      </c>
      <c r="AL866" t="s">
        <v>846</v>
      </c>
    </row>
    <row r="867" spans="1:38" x14ac:dyDescent="0.3">
      <c r="A867" t="s">
        <v>728</v>
      </c>
      <c r="B867" t="s">
        <v>1457</v>
      </c>
      <c r="C867" t="s">
        <v>729</v>
      </c>
      <c r="D867" t="s">
        <v>1458</v>
      </c>
      <c r="E867" t="s">
        <v>841</v>
      </c>
      <c r="F867" t="s">
        <v>733</v>
      </c>
      <c r="G867" t="s">
        <v>750</v>
      </c>
      <c r="H867" t="s">
        <v>1013</v>
      </c>
      <c r="I867" t="s">
        <v>13</v>
      </c>
      <c r="J867" t="s">
        <v>751</v>
      </c>
      <c r="K867" t="s">
        <v>780</v>
      </c>
      <c r="L867" t="s">
        <v>781</v>
      </c>
      <c r="M867" t="s">
        <v>874</v>
      </c>
      <c r="N867" t="s">
        <v>782</v>
      </c>
      <c r="O867" t="s">
        <v>177</v>
      </c>
      <c r="P867" t="s">
        <v>875</v>
      </c>
      <c r="Q867" t="s">
        <v>111</v>
      </c>
      <c r="R867" t="s">
        <v>879</v>
      </c>
      <c r="S867" t="s">
        <v>103</v>
      </c>
      <c r="T867" t="s">
        <v>732</v>
      </c>
      <c r="U867" t="s">
        <v>3926</v>
      </c>
      <c r="V867">
        <v>2000000</v>
      </c>
      <c r="W867">
        <v>0</v>
      </c>
      <c r="X867">
        <v>0</v>
      </c>
      <c r="Y867">
        <v>0</v>
      </c>
      <c r="Z867">
        <v>0</v>
      </c>
      <c r="AA867">
        <v>0</v>
      </c>
      <c r="AB867">
        <v>2000000</v>
      </c>
      <c r="AC867" t="s">
        <v>497</v>
      </c>
      <c r="AD867" t="s">
        <v>498</v>
      </c>
      <c r="AE867" t="s">
        <v>3927</v>
      </c>
      <c r="AF867" t="s">
        <v>3928</v>
      </c>
      <c r="AG867" t="s">
        <v>5833</v>
      </c>
      <c r="AH867" t="s">
        <v>847</v>
      </c>
      <c r="AI867" t="s">
        <v>754</v>
      </c>
      <c r="AJ867" t="s">
        <v>1</v>
      </c>
      <c r="AK867" t="s">
        <v>848</v>
      </c>
      <c r="AL867" t="s">
        <v>846</v>
      </c>
    </row>
    <row r="868" spans="1:38" x14ac:dyDescent="0.3">
      <c r="A868" t="s">
        <v>728</v>
      </c>
      <c r="B868" t="s">
        <v>1457</v>
      </c>
      <c r="C868" t="s">
        <v>729</v>
      </c>
      <c r="D868" t="s">
        <v>1458</v>
      </c>
      <c r="E868" t="s">
        <v>841</v>
      </c>
      <c r="F868" t="s">
        <v>733</v>
      </c>
      <c r="G868" t="s">
        <v>750</v>
      </c>
      <c r="H868" t="s">
        <v>1013</v>
      </c>
      <c r="I868" t="s">
        <v>13</v>
      </c>
      <c r="J868" t="s">
        <v>751</v>
      </c>
      <c r="K868" t="s">
        <v>780</v>
      </c>
      <c r="L868" t="s">
        <v>781</v>
      </c>
      <c r="M868" t="s">
        <v>874</v>
      </c>
      <c r="N868" t="s">
        <v>782</v>
      </c>
      <c r="O868" t="s">
        <v>177</v>
      </c>
      <c r="P868" t="s">
        <v>875</v>
      </c>
      <c r="Q868" t="s">
        <v>111</v>
      </c>
      <c r="R868" t="s">
        <v>879</v>
      </c>
      <c r="S868" t="s">
        <v>103</v>
      </c>
      <c r="T868" t="s">
        <v>732</v>
      </c>
      <c r="U868" t="s">
        <v>3929</v>
      </c>
      <c r="V868">
        <v>2000000</v>
      </c>
      <c r="W868">
        <v>0</v>
      </c>
      <c r="X868">
        <v>0</v>
      </c>
      <c r="Y868">
        <v>0</v>
      </c>
      <c r="Z868">
        <v>0</v>
      </c>
      <c r="AA868">
        <v>0</v>
      </c>
      <c r="AB868">
        <v>2000000</v>
      </c>
      <c r="AC868" t="s">
        <v>497</v>
      </c>
      <c r="AD868" t="s">
        <v>498</v>
      </c>
      <c r="AE868" t="s">
        <v>3930</v>
      </c>
      <c r="AF868" t="s">
        <v>3931</v>
      </c>
      <c r="AG868" t="s">
        <v>5834</v>
      </c>
      <c r="AH868" t="s">
        <v>847</v>
      </c>
      <c r="AI868" t="s">
        <v>754</v>
      </c>
      <c r="AJ868" t="s">
        <v>1</v>
      </c>
      <c r="AK868" t="s">
        <v>848</v>
      </c>
      <c r="AL868" t="s">
        <v>846</v>
      </c>
    </row>
    <row r="869" spans="1:38" x14ac:dyDescent="0.3">
      <c r="A869" t="s">
        <v>728</v>
      </c>
      <c r="B869" t="s">
        <v>1457</v>
      </c>
      <c r="C869" t="s">
        <v>729</v>
      </c>
      <c r="D869" t="s">
        <v>1458</v>
      </c>
      <c r="E869" t="s">
        <v>841</v>
      </c>
      <c r="F869" t="s">
        <v>733</v>
      </c>
      <c r="G869" t="s">
        <v>750</v>
      </c>
      <c r="H869" t="s">
        <v>1013</v>
      </c>
      <c r="I869" t="s">
        <v>13</v>
      </c>
      <c r="J869" t="s">
        <v>751</v>
      </c>
      <c r="K869" t="s">
        <v>780</v>
      </c>
      <c r="L869" t="s">
        <v>781</v>
      </c>
      <c r="M869" t="s">
        <v>874</v>
      </c>
      <c r="N869" t="s">
        <v>782</v>
      </c>
      <c r="O869" t="s">
        <v>177</v>
      </c>
      <c r="P869" t="s">
        <v>875</v>
      </c>
      <c r="Q869" t="s">
        <v>111</v>
      </c>
      <c r="R869" t="s">
        <v>879</v>
      </c>
      <c r="S869" t="s">
        <v>103</v>
      </c>
      <c r="T869" t="s">
        <v>732</v>
      </c>
      <c r="U869" t="s">
        <v>3932</v>
      </c>
      <c r="V869">
        <v>10000000</v>
      </c>
      <c r="W869">
        <v>0</v>
      </c>
      <c r="X869">
        <v>0</v>
      </c>
      <c r="Y869">
        <v>0</v>
      </c>
      <c r="Z869">
        <v>0</v>
      </c>
      <c r="AA869">
        <v>0</v>
      </c>
      <c r="AB869">
        <v>10000000</v>
      </c>
      <c r="AC869" t="s">
        <v>497</v>
      </c>
      <c r="AD869" t="s">
        <v>498</v>
      </c>
      <c r="AE869" t="s">
        <v>3933</v>
      </c>
      <c r="AF869" t="s">
        <v>3934</v>
      </c>
      <c r="AG869" t="s">
        <v>5835</v>
      </c>
      <c r="AH869" t="s">
        <v>847</v>
      </c>
      <c r="AI869" t="s">
        <v>754</v>
      </c>
      <c r="AJ869" t="s">
        <v>1</v>
      </c>
      <c r="AK869" t="s">
        <v>848</v>
      </c>
      <c r="AL869" t="s">
        <v>846</v>
      </c>
    </row>
    <row r="870" spans="1:38" x14ac:dyDescent="0.3">
      <c r="A870" t="s">
        <v>728</v>
      </c>
      <c r="B870" t="s">
        <v>1457</v>
      </c>
      <c r="C870" t="s">
        <v>729</v>
      </c>
      <c r="D870" t="s">
        <v>1458</v>
      </c>
      <c r="E870" t="s">
        <v>841</v>
      </c>
      <c r="F870" t="s">
        <v>733</v>
      </c>
      <c r="G870" t="s">
        <v>750</v>
      </c>
      <c r="H870" t="s">
        <v>1013</v>
      </c>
      <c r="I870" t="s">
        <v>13</v>
      </c>
      <c r="J870" t="s">
        <v>751</v>
      </c>
      <c r="K870" t="s">
        <v>780</v>
      </c>
      <c r="L870" t="s">
        <v>781</v>
      </c>
      <c r="M870" t="s">
        <v>874</v>
      </c>
      <c r="N870" t="s">
        <v>782</v>
      </c>
      <c r="O870" t="s">
        <v>177</v>
      </c>
      <c r="P870" t="s">
        <v>875</v>
      </c>
      <c r="Q870" t="s">
        <v>111</v>
      </c>
      <c r="R870" t="s">
        <v>879</v>
      </c>
      <c r="S870" t="s">
        <v>103</v>
      </c>
      <c r="T870" t="s">
        <v>732</v>
      </c>
      <c r="U870" t="s">
        <v>3935</v>
      </c>
      <c r="V870">
        <v>1500000</v>
      </c>
      <c r="W870">
        <v>0</v>
      </c>
      <c r="X870">
        <v>0</v>
      </c>
      <c r="Y870">
        <v>0</v>
      </c>
      <c r="Z870">
        <v>0</v>
      </c>
      <c r="AA870">
        <v>0</v>
      </c>
      <c r="AB870">
        <v>1500000</v>
      </c>
      <c r="AC870" t="s">
        <v>497</v>
      </c>
      <c r="AD870" t="s">
        <v>498</v>
      </c>
      <c r="AE870" t="s">
        <v>3936</v>
      </c>
      <c r="AF870" t="s">
        <v>3937</v>
      </c>
      <c r="AG870" t="s">
        <v>5836</v>
      </c>
      <c r="AH870" t="s">
        <v>847</v>
      </c>
      <c r="AI870" t="s">
        <v>754</v>
      </c>
      <c r="AJ870" t="s">
        <v>1</v>
      </c>
      <c r="AK870" t="s">
        <v>848</v>
      </c>
      <c r="AL870" t="s">
        <v>846</v>
      </c>
    </row>
    <row r="871" spans="1:38" x14ac:dyDescent="0.3">
      <c r="A871" t="s">
        <v>728</v>
      </c>
      <c r="B871" t="s">
        <v>1457</v>
      </c>
      <c r="C871" t="s">
        <v>729</v>
      </c>
      <c r="D871" t="s">
        <v>1458</v>
      </c>
      <c r="E871" t="s">
        <v>841</v>
      </c>
      <c r="F871" t="s">
        <v>733</v>
      </c>
      <c r="G871" t="s">
        <v>750</v>
      </c>
      <c r="H871" t="s">
        <v>1013</v>
      </c>
      <c r="I871" t="s">
        <v>13</v>
      </c>
      <c r="J871" t="s">
        <v>751</v>
      </c>
      <c r="K871" t="s">
        <v>780</v>
      </c>
      <c r="L871" t="s">
        <v>781</v>
      </c>
      <c r="M871" t="s">
        <v>874</v>
      </c>
      <c r="N871" t="s">
        <v>782</v>
      </c>
      <c r="O871" t="s">
        <v>177</v>
      </c>
      <c r="P871" t="s">
        <v>875</v>
      </c>
      <c r="Q871" t="s">
        <v>111</v>
      </c>
      <c r="R871" t="s">
        <v>879</v>
      </c>
      <c r="S871" t="s">
        <v>103</v>
      </c>
      <c r="T871" t="s">
        <v>732</v>
      </c>
      <c r="U871" t="s">
        <v>3938</v>
      </c>
      <c r="V871">
        <v>24500000</v>
      </c>
      <c r="W871">
        <v>0</v>
      </c>
      <c r="X871">
        <v>0</v>
      </c>
      <c r="Y871">
        <v>0</v>
      </c>
      <c r="Z871">
        <v>0</v>
      </c>
      <c r="AA871">
        <v>0</v>
      </c>
      <c r="AB871">
        <v>24500000</v>
      </c>
      <c r="AC871" t="s">
        <v>497</v>
      </c>
      <c r="AD871" t="s">
        <v>498</v>
      </c>
      <c r="AE871" t="s">
        <v>3939</v>
      </c>
      <c r="AF871" t="s">
        <v>3940</v>
      </c>
      <c r="AG871" t="s">
        <v>5837</v>
      </c>
      <c r="AH871" t="s">
        <v>847</v>
      </c>
      <c r="AI871" t="s">
        <v>754</v>
      </c>
      <c r="AJ871" t="s">
        <v>1</v>
      </c>
      <c r="AK871" t="s">
        <v>848</v>
      </c>
      <c r="AL871" t="s">
        <v>846</v>
      </c>
    </row>
    <row r="872" spans="1:38" x14ac:dyDescent="0.3">
      <c r="A872" t="s">
        <v>728</v>
      </c>
      <c r="B872" t="s">
        <v>1457</v>
      </c>
      <c r="C872" t="s">
        <v>729</v>
      </c>
      <c r="D872" t="s">
        <v>1458</v>
      </c>
      <c r="E872" t="s">
        <v>841</v>
      </c>
      <c r="F872" t="s">
        <v>733</v>
      </c>
      <c r="G872" t="s">
        <v>750</v>
      </c>
      <c r="H872" t="s">
        <v>1013</v>
      </c>
      <c r="I872" t="s">
        <v>13</v>
      </c>
      <c r="J872" t="s">
        <v>751</v>
      </c>
      <c r="K872" t="s">
        <v>780</v>
      </c>
      <c r="L872" t="s">
        <v>781</v>
      </c>
      <c r="M872" t="s">
        <v>874</v>
      </c>
      <c r="N872" t="s">
        <v>782</v>
      </c>
      <c r="O872" t="s">
        <v>177</v>
      </c>
      <c r="P872" t="s">
        <v>875</v>
      </c>
      <c r="Q872" t="s">
        <v>111</v>
      </c>
      <c r="R872" t="s">
        <v>879</v>
      </c>
      <c r="S872" t="s">
        <v>112</v>
      </c>
      <c r="T872" t="s">
        <v>766</v>
      </c>
      <c r="U872" t="s">
        <v>3941</v>
      </c>
      <c r="V872">
        <v>3600000</v>
      </c>
      <c r="W872">
        <v>0</v>
      </c>
      <c r="X872">
        <v>0</v>
      </c>
      <c r="Y872">
        <v>0</v>
      </c>
      <c r="Z872">
        <v>0</v>
      </c>
      <c r="AA872">
        <v>0</v>
      </c>
      <c r="AB872">
        <v>3600000</v>
      </c>
      <c r="AC872" t="s">
        <v>497</v>
      </c>
      <c r="AD872" t="s">
        <v>499</v>
      </c>
      <c r="AE872" t="s">
        <v>3942</v>
      </c>
      <c r="AF872" t="s">
        <v>3943</v>
      </c>
      <c r="AG872" t="s">
        <v>5441</v>
      </c>
      <c r="AH872" t="s">
        <v>847</v>
      </c>
      <c r="AI872" t="s">
        <v>754</v>
      </c>
      <c r="AJ872" t="s">
        <v>900</v>
      </c>
      <c r="AK872" t="s">
        <v>907</v>
      </c>
      <c r="AL872" t="s">
        <v>846</v>
      </c>
    </row>
    <row r="873" spans="1:38" x14ac:dyDescent="0.3">
      <c r="A873" t="s">
        <v>728</v>
      </c>
      <c r="B873" t="s">
        <v>1457</v>
      </c>
      <c r="C873" t="s">
        <v>729</v>
      </c>
      <c r="D873" t="s">
        <v>1458</v>
      </c>
      <c r="E873" t="s">
        <v>841</v>
      </c>
      <c r="F873" t="s">
        <v>733</v>
      </c>
      <c r="G873" t="s">
        <v>750</v>
      </c>
      <c r="H873" t="s">
        <v>1013</v>
      </c>
      <c r="I873" t="s">
        <v>13</v>
      </c>
      <c r="J873" t="s">
        <v>751</v>
      </c>
      <c r="K873" t="s">
        <v>780</v>
      </c>
      <c r="L873" t="s">
        <v>781</v>
      </c>
      <c r="M873" t="s">
        <v>874</v>
      </c>
      <c r="N873" t="s">
        <v>782</v>
      </c>
      <c r="O873" t="s">
        <v>177</v>
      </c>
      <c r="P873" t="s">
        <v>875</v>
      </c>
      <c r="Q873" t="s">
        <v>111</v>
      </c>
      <c r="R873" t="s">
        <v>879</v>
      </c>
      <c r="S873" t="s">
        <v>112</v>
      </c>
      <c r="T873" t="s">
        <v>766</v>
      </c>
      <c r="U873" t="s">
        <v>3944</v>
      </c>
      <c r="V873">
        <v>1920000</v>
      </c>
      <c r="W873">
        <v>0</v>
      </c>
      <c r="X873">
        <v>0</v>
      </c>
      <c r="Y873">
        <v>0</v>
      </c>
      <c r="Z873">
        <v>0</v>
      </c>
      <c r="AA873">
        <v>0</v>
      </c>
      <c r="AB873">
        <v>1920000</v>
      </c>
      <c r="AC873" t="s">
        <v>497</v>
      </c>
      <c r="AD873" t="s">
        <v>499</v>
      </c>
      <c r="AE873" t="s">
        <v>3945</v>
      </c>
      <c r="AF873" t="s">
        <v>3946</v>
      </c>
      <c r="AG873" t="s">
        <v>5838</v>
      </c>
      <c r="AH873" t="s">
        <v>847</v>
      </c>
      <c r="AI873" t="s">
        <v>754</v>
      </c>
      <c r="AJ873" t="s">
        <v>900</v>
      </c>
      <c r="AK873" t="s">
        <v>907</v>
      </c>
      <c r="AL873" t="s">
        <v>846</v>
      </c>
    </row>
    <row r="874" spans="1:38" x14ac:dyDescent="0.3">
      <c r="A874" t="s">
        <v>728</v>
      </c>
      <c r="B874" t="s">
        <v>1457</v>
      </c>
      <c r="C874" t="s">
        <v>729</v>
      </c>
      <c r="D874" t="s">
        <v>1458</v>
      </c>
      <c r="E874" t="s">
        <v>841</v>
      </c>
      <c r="F874" t="s">
        <v>733</v>
      </c>
      <c r="G874" t="s">
        <v>750</v>
      </c>
      <c r="H874" t="s">
        <v>1013</v>
      </c>
      <c r="I874" t="s">
        <v>13</v>
      </c>
      <c r="J874" t="s">
        <v>751</v>
      </c>
      <c r="K874" t="s">
        <v>780</v>
      </c>
      <c r="L874" t="s">
        <v>781</v>
      </c>
      <c r="M874" t="s">
        <v>874</v>
      </c>
      <c r="N874" t="s">
        <v>782</v>
      </c>
      <c r="O874" t="s">
        <v>177</v>
      </c>
      <c r="P874" t="s">
        <v>875</v>
      </c>
      <c r="Q874" t="s">
        <v>111</v>
      </c>
      <c r="R874" t="s">
        <v>879</v>
      </c>
      <c r="S874" t="s">
        <v>112</v>
      </c>
      <c r="T874" t="s">
        <v>766</v>
      </c>
      <c r="U874" t="s">
        <v>3947</v>
      </c>
      <c r="V874">
        <v>19200000</v>
      </c>
      <c r="W874">
        <v>0</v>
      </c>
      <c r="X874">
        <v>0</v>
      </c>
      <c r="Y874">
        <v>0</v>
      </c>
      <c r="Z874">
        <v>0</v>
      </c>
      <c r="AA874">
        <v>0</v>
      </c>
      <c r="AB874">
        <v>19200000</v>
      </c>
      <c r="AC874" t="s">
        <v>497</v>
      </c>
      <c r="AD874" t="s">
        <v>499</v>
      </c>
      <c r="AE874" t="s">
        <v>3948</v>
      </c>
      <c r="AF874" t="s">
        <v>3949</v>
      </c>
      <c r="AG874" t="s">
        <v>5839</v>
      </c>
      <c r="AH874" t="s">
        <v>847</v>
      </c>
      <c r="AI874" t="s">
        <v>754</v>
      </c>
      <c r="AJ874" t="s">
        <v>900</v>
      </c>
      <c r="AK874" t="s">
        <v>907</v>
      </c>
      <c r="AL874" t="s">
        <v>846</v>
      </c>
    </row>
    <row r="875" spans="1:38" x14ac:dyDescent="0.3">
      <c r="A875" t="s">
        <v>728</v>
      </c>
      <c r="B875" t="s">
        <v>1457</v>
      </c>
      <c r="C875" t="s">
        <v>729</v>
      </c>
      <c r="D875" t="s">
        <v>1458</v>
      </c>
      <c r="E875" t="s">
        <v>841</v>
      </c>
      <c r="F875" t="s">
        <v>733</v>
      </c>
      <c r="G875" t="s">
        <v>750</v>
      </c>
      <c r="H875" t="s">
        <v>1013</v>
      </c>
      <c r="I875" t="s">
        <v>13</v>
      </c>
      <c r="J875" t="s">
        <v>751</v>
      </c>
      <c r="K875" t="s">
        <v>780</v>
      </c>
      <c r="L875" t="s">
        <v>781</v>
      </c>
      <c r="M875" t="s">
        <v>874</v>
      </c>
      <c r="N875" t="s">
        <v>782</v>
      </c>
      <c r="O875" t="s">
        <v>177</v>
      </c>
      <c r="P875" t="s">
        <v>875</v>
      </c>
      <c r="Q875" t="s">
        <v>111</v>
      </c>
      <c r="R875" t="s">
        <v>879</v>
      </c>
      <c r="S875" t="s">
        <v>130</v>
      </c>
      <c r="T875" t="s">
        <v>748</v>
      </c>
      <c r="U875" t="s">
        <v>3950</v>
      </c>
      <c r="V875">
        <v>12000000</v>
      </c>
      <c r="W875">
        <v>0</v>
      </c>
      <c r="X875">
        <v>0</v>
      </c>
      <c r="Y875">
        <v>0</v>
      </c>
      <c r="Z875">
        <v>0</v>
      </c>
      <c r="AA875">
        <v>0</v>
      </c>
      <c r="AB875">
        <v>12000000</v>
      </c>
      <c r="AC875" t="s">
        <v>497</v>
      </c>
      <c r="AD875" t="s">
        <v>500</v>
      </c>
      <c r="AE875" t="s">
        <v>3951</v>
      </c>
      <c r="AF875" t="s">
        <v>3952</v>
      </c>
      <c r="AG875" t="s">
        <v>5257</v>
      </c>
      <c r="AH875" t="s">
        <v>847</v>
      </c>
      <c r="AI875" t="s">
        <v>754</v>
      </c>
      <c r="AJ875" t="s">
        <v>901</v>
      </c>
      <c r="AK875" t="s">
        <v>848</v>
      </c>
      <c r="AL875" t="s">
        <v>846</v>
      </c>
    </row>
    <row r="876" spans="1:38" x14ac:dyDescent="0.3">
      <c r="A876" t="s">
        <v>728</v>
      </c>
      <c r="B876" t="s">
        <v>1457</v>
      </c>
      <c r="C876" t="s">
        <v>729</v>
      </c>
      <c r="D876" t="s">
        <v>1458</v>
      </c>
      <c r="E876" t="s">
        <v>841</v>
      </c>
      <c r="F876" t="s">
        <v>733</v>
      </c>
      <c r="G876" t="s">
        <v>750</v>
      </c>
      <c r="H876" t="s">
        <v>1013</v>
      </c>
      <c r="I876" t="s">
        <v>13</v>
      </c>
      <c r="J876" t="s">
        <v>751</v>
      </c>
      <c r="K876" t="s">
        <v>780</v>
      </c>
      <c r="L876" t="s">
        <v>781</v>
      </c>
      <c r="M876" t="s">
        <v>874</v>
      </c>
      <c r="N876" t="s">
        <v>782</v>
      </c>
      <c r="O876" t="s">
        <v>177</v>
      </c>
      <c r="P876" t="s">
        <v>875</v>
      </c>
      <c r="Q876" t="s">
        <v>111</v>
      </c>
      <c r="R876" t="s">
        <v>879</v>
      </c>
      <c r="S876" t="s">
        <v>130</v>
      </c>
      <c r="T876" t="s">
        <v>748</v>
      </c>
      <c r="U876" t="s">
        <v>3953</v>
      </c>
      <c r="V876">
        <v>12000000</v>
      </c>
      <c r="W876">
        <v>0</v>
      </c>
      <c r="X876">
        <v>0</v>
      </c>
      <c r="Y876">
        <v>0</v>
      </c>
      <c r="Z876">
        <v>0</v>
      </c>
      <c r="AA876">
        <v>0</v>
      </c>
      <c r="AB876">
        <v>12000000</v>
      </c>
      <c r="AC876" t="s">
        <v>497</v>
      </c>
      <c r="AD876" t="s">
        <v>500</v>
      </c>
      <c r="AE876" t="s">
        <v>3954</v>
      </c>
      <c r="AF876" t="s">
        <v>3955</v>
      </c>
      <c r="AG876" t="s">
        <v>5258</v>
      </c>
      <c r="AH876" t="s">
        <v>847</v>
      </c>
      <c r="AI876" t="s">
        <v>754</v>
      </c>
      <c r="AJ876" t="s">
        <v>901</v>
      </c>
      <c r="AK876" t="s">
        <v>848</v>
      </c>
      <c r="AL876" t="s">
        <v>846</v>
      </c>
    </row>
    <row r="877" spans="1:38" x14ac:dyDescent="0.3">
      <c r="A877" t="s">
        <v>728</v>
      </c>
      <c r="B877" t="s">
        <v>1457</v>
      </c>
      <c r="C877" t="s">
        <v>729</v>
      </c>
      <c r="D877" t="s">
        <v>1458</v>
      </c>
      <c r="E877" t="s">
        <v>841</v>
      </c>
      <c r="F877" t="s">
        <v>733</v>
      </c>
      <c r="G877" t="s">
        <v>750</v>
      </c>
      <c r="H877" t="s">
        <v>1013</v>
      </c>
      <c r="I877" t="s">
        <v>13</v>
      </c>
      <c r="J877" t="s">
        <v>751</v>
      </c>
      <c r="K877" t="s">
        <v>780</v>
      </c>
      <c r="L877" t="s">
        <v>781</v>
      </c>
      <c r="M877" t="s">
        <v>874</v>
      </c>
      <c r="N877" t="s">
        <v>782</v>
      </c>
      <c r="O877" t="s">
        <v>177</v>
      </c>
      <c r="P877" t="s">
        <v>875</v>
      </c>
      <c r="Q877" t="s">
        <v>111</v>
      </c>
      <c r="R877" t="s">
        <v>879</v>
      </c>
      <c r="S877" t="s">
        <v>113</v>
      </c>
      <c r="T877" t="s">
        <v>734</v>
      </c>
      <c r="U877" t="s">
        <v>3956</v>
      </c>
      <c r="V877">
        <v>11200000</v>
      </c>
      <c r="W877">
        <v>0</v>
      </c>
      <c r="X877">
        <v>0</v>
      </c>
      <c r="Y877">
        <v>0</v>
      </c>
      <c r="Z877">
        <v>0</v>
      </c>
      <c r="AA877">
        <v>0</v>
      </c>
      <c r="AB877">
        <v>11200000</v>
      </c>
      <c r="AC877" t="s">
        <v>497</v>
      </c>
      <c r="AD877" t="s">
        <v>501</v>
      </c>
      <c r="AE877" t="s">
        <v>3957</v>
      </c>
      <c r="AF877" t="s">
        <v>3958</v>
      </c>
      <c r="AG877" t="s">
        <v>5415</v>
      </c>
      <c r="AH877" t="s">
        <v>847</v>
      </c>
      <c r="AI877" t="s">
        <v>754</v>
      </c>
      <c r="AJ877" t="s">
        <v>891</v>
      </c>
      <c r="AK877" t="s">
        <v>848</v>
      </c>
      <c r="AL877" t="s">
        <v>846</v>
      </c>
    </row>
    <row r="878" spans="1:38" x14ac:dyDescent="0.3">
      <c r="A878" t="s">
        <v>728</v>
      </c>
      <c r="B878" t="s">
        <v>1457</v>
      </c>
      <c r="C878" t="s">
        <v>729</v>
      </c>
      <c r="D878" t="s">
        <v>1458</v>
      </c>
      <c r="E878" t="s">
        <v>841</v>
      </c>
      <c r="F878" t="s">
        <v>733</v>
      </c>
      <c r="G878" t="s">
        <v>750</v>
      </c>
      <c r="H878" t="s">
        <v>1013</v>
      </c>
      <c r="I878" t="s">
        <v>13</v>
      </c>
      <c r="J878" t="s">
        <v>751</v>
      </c>
      <c r="K878" t="s">
        <v>780</v>
      </c>
      <c r="L878" t="s">
        <v>781</v>
      </c>
      <c r="M878" t="s">
        <v>874</v>
      </c>
      <c r="N878" t="s">
        <v>782</v>
      </c>
      <c r="O878" t="s">
        <v>177</v>
      </c>
      <c r="P878" t="s">
        <v>875</v>
      </c>
      <c r="Q878" t="s">
        <v>111</v>
      </c>
      <c r="R878" t="s">
        <v>879</v>
      </c>
      <c r="S878" t="s">
        <v>113</v>
      </c>
      <c r="T878" t="s">
        <v>734</v>
      </c>
      <c r="U878" t="s">
        <v>3959</v>
      </c>
      <c r="V878">
        <v>8000000</v>
      </c>
      <c r="W878">
        <v>0</v>
      </c>
      <c r="X878">
        <v>0</v>
      </c>
      <c r="Y878">
        <v>0</v>
      </c>
      <c r="Z878">
        <v>0</v>
      </c>
      <c r="AA878">
        <v>0</v>
      </c>
      <c r="AB878">
        <v>8000000</v>
      </c>
      <c r="AC878" t="s">
        <v>497</v>
      </c>
      <c r="AD878" t="s">
        <v>501</v>
      </c>
      <c r="AE878" t="s">
        <v>3960</v>
      </c>
      <c r="AF878" t="s">
        <v>3961</v>
      </c>
      <c r="AG878" t="s">
        <v>5416</v>
      </c>
      <c r="AH878" t="s">
        <v>847</v>
      </c>
      <c r="AI878" t="s">
        <v>754</v>
      </c>
      <c r="AJ878" t="s">
        <v>891</v>
      </c>
      <c r="AK878" t="s">
        <v>848</v>
      </c>
      <c r="AL878" t="s">
        <v>846</v>
      </c>
    </row>
    <row r="879" spans="1:38" x14ac:dyDescent="0.3">
      <c r="A879" t="s">
        <v>728</v>
      </c>
      <c r="B879" t="s">
        <v>1457</v>
      </c>
      <c r="C879" t="s">
        <v>729</v>
      </c>
      <c r="D879" t="s">
        <v>1458</v>
      </c>
      <c r="E879" t="s">
        <v>841</v>
      </c>
      <c r="F879" t="s">
        <v>733</v>
      </c>
      <c r="G879" t="s">
        <v>750</v>
      </c>
      <c r="H879" t="s">
        <v>1013</v>
      </c>
      <c r="I879" t="s">
        <v>13</v>
      </c>
      <c r="J879" t="s">
        <v>751</v>
      </c>
      <c r="K879" t="s">
        <v>780</v>
      </c>
      <c r="L879" t="s">
        <v>781</v>
      </c>
      <c r="M879" t="s">
        <v>874</v>
      </c>
      <c r="N879" t="s">
        <v>782</v>
      </c>
      <c r="O879" t="s">
        <v>177</v>
      </c>
      <c r="P879" t="s">
        <v>875</v>
      </c>
      <c r="Q879" t="s">
        <v>111</v>
      </c>
      <c r="R879" t="s">
        <v>879</v>
      </c>
      <c r="S879" t="s">
        <v>113</v>
      </c>
      <c r="T879" t="s">
        <v>734</v>
      </c>
      <c r="U879" t="s">
        <v>3962</v>
      </c>
      <c r="V879">
        <v>7200000</v>
      </c>
      <c r="W879">
        <v>0</v>
      </c>
      <c r="X879">
        <v>0</v>
      </c>
      <c r="Y879">
        <v>0</v>
      </c>
      <c r="Z879">
        <v>0</v>
      </c>
      <c r="AA879">
        <v>0</v>
      </c>
      <c r="AB879">
        <v>7200000</v>
      </c>
      <c r="AC879" t="s">
        <v>497</v>
      </c>
      <c r="AD879" t="s">
        <v>501</v>
      </c>
      <c r="AE879" t="s">
        <v>3963</v>
      </c>
      <c r="AF879" t="s">
        <v>3964</v>
      </c>
      <c r="AG879" t="s">
        <v>5840</v>
      </c>
      <c r="AH879" t="s">
        <v>847</v>
      </c>
      <c r="AI879" t="s">
        <v>754</v>
      </c>
      <c r="AJ879" t="s">
        <v>891</v>
      </c>
      <c r="AK879" t="s">
        <v>848</v>
      </c>
      <c r="AL879" t="s">
        <v>846</v>
      </c>
    </row>
    <row r="880" spans="1:38" x14ac:dyDescent="0.3">
      <c r="A880" t="s">
        <v>728</v>
      </c>
      <c r="B880" t="s">
        <v>1457</v>
      </c>
      <c r="C880" t="s">
        <v>729</v>
      </c>
      <c r="D880" t="s">
        <v>1458</v>
      </c>
      <c r="E880" t="s">
        <v>841</v>
      </c>
      <c r="F880" t="s">
        <v>733</v>
      </c>
      <c r="G880" t="s">
        <v>750</v>
      </c>
      <c r="H880" t="s">
        <v>1013</v>
      </c>
      <c r="I880" t="s">
        <v>13</v>
      </c>
      <c r="J880" t="s">
        <v>751</v>
      </c>
      <c r="K880" t="s">
        <v>780</v>
      </c>
      <c r="L880" t="s">
        <v>781</v>
      </c>
      <c r="M880" t="s">
        <v>874</v>
      </c>
      <c r="N880" t="s">
        <v>782</v>
      </c>
      <c r="O880" t="s">
        <v>177</v>
      </c>
      <c r="P880" t="s">
        <v>875</v>
      </c>
      <c r="Q880" t="s">
        <v>111</v>
      </c>
      <c r="R880" t="s">
        <v>879</v>
      </c>
      <c r="S880" t="s">
        <v>115</v>
      </c>
      <c r="T880" t="s">
        <v>736</v>
      </c>
      <c r="U880" t="s">
        <v>3965</v>
      </c>
      <c r="V880">
        <v>12000000</v>
      </c>
      <c r="W880">
        <v>0</v>
      </c>
      <c r="X880">
        <v>0</v>
      </c>
      <c r="Y880">
        <v>0</v>
      </c>
      <c r="Z880">
        <v>0</v>
      </c>
      <c r="AA880">
        <v>0</v>
      </c>
      <c r="AB880">
        <v>12000000</v>
      </c>
      <c r="AC880" t="s">
        <v>497</v>
      </c>
      <c r="AD880" t="s">
        <v>502</v>
      </c>
      <c r="AE880" t="s">
        <v>3966</v>
      </c>
      <c r="AF880" t="s">
        <v>3967</v>
      </c>
      <c r="AG880" t="s">
        <v>5841</v>
      </c>
      <c r="AH880" t="s">
        <v>847</v>
      </c>
      <c r="AI880" t="s">
        <v>754</v>
      </c>
      <c r="AJ880" t="s">
        <v>891</v>
      </c>
      <c r="AK880" t="s">
        <v>907</v>
      </c>
      <c r="AL880" t="s">
        <v>846</v>
      </c>
    </row>
    <row r="881" spans="1:38" x14ac:dyDescent="0.3">
      <c r="A881" t="s">
        <v>728</v>
      </c>
      <c r="B881" t="s">
        <v>1457</v>
      </c>
      <c r="C881" t="s">
        <v>729</v>
      </c>
      <c r="D881" t="s">
        <v>1458</v>
      </c>
      <c r="E881" t="s">
        <v>841</v>
      </c>
      <c r="F881" t="s">
        <v>733</v>
      </c>
      <c r="G881" t="s">
        <v>750</v>
      </c>
      <c r="H881" t="s">
        <v>1013</v>
      </c>
      <c r="I881" t="s">
        <v>13</v>
      </c>
      <c r="J881" t="s">
        <v>751</v>
      </c>
      <c r="K881" t="s">
        <v>780</v>
      </c>
      <c r="L881" t="s">
        <v>781</v>
      </c>
      <c r="M881" t="s">
        <v>874</v>
      </c>
      <c r="N881" t="s">
        <v>782</v>
      </c>
      <c r="O881" t="s">
        <v>177</v>
      </c>
      <c r="P881" t="s">
        <v>875</v>
      </c>
      <c r="Q881" t="s">
        <v>111</v>
      </c>
      <c r="R881" t="s">
        <v>879</v>
      </c>
      <c r="S881" t="s">
        <v>110</v>
      </c>
      <c r="T881" t="s">
        <v>735</v>
      </c>
      <c r="U881" t="s">
        <v>3968</v>
      </c>
      <c r="V881">
        <v>120000000</v>
      </c>
      <c r="W881">
        <v>0</v>
      </c>
      <c r="X881">
        <v>0</v>
      </c>
      <c r="Y881">
        <v>0</v>
      </c>
      <c r="Z881">
        <v>0</v>
      </c>
      <c r="AA881">
        <v>0</v>
      </c>
      <c r="AB881">
        <v>120000000</v>
      </c>
      <c r="AC881" t="s">
        <v>497</v>
      </c>
      <c r="AD881" t="s">
        <v>503</v>
      </c>
      <c r="AE881" t="s">
        <v>3969</v>
      </c>
      <c r="AF881" t="s">
        <v>3970</v>
      </c>
      <c r="AG881" t="s">
        <v>5842</v>
      </c>
      <c r="AH881" t="s">
        <v>847</v>
      </c>
      <c r="AI881" t="s">
        <v>754</v>
      </c>
      <c r="AJ881" t="s">
        <v>893</v>
      </c>
      <c r="AK881" t="s">
        <v>848</v>
      </c>
      <c r="AL881" t="s">
        <v>846</v>
      </c>
    </row>
    <row r="882" spans="1:38" x14ac:dyDescent="0.3">
      <c r="A882" t="s">
        <v>728</v>
      </c>
      <c r="B882" t="s">
        <v>1457</v>
      </c>
      <c r="C882" t="s">
        <v>729</v>
      </c>
      <c r="D882" t="s">
        <v>1458</v>
      </c>
      <c r="E882" t="s">
        <v>841</v>
      </c>
      <c r="F882" t="s">
        <v>733</v>
      </c>
      <c r="G882" t="s">
        <v>750</v>
      </c>
      <c r="H882" t="s">
        <v>1013</v>
      </c>
      <c r="I882" t="s">
        <v>13</v>
      </c>
      <c r="J882" t="s">
        <v>751</v>
      </c>
      <c r="K882" t="s">
        <v>780</v>
      </c>
      <c r="L882" t="s">
        <v>781</v>
      </c>
      <c r="M882" t="s">
        <v>874</v>
      </c>
      <c r="N882" t="s">
        <v>782</v>
      </c>
      <c r="O882" t="s">
        <v>177</v>
      </c>
      <c r="P882" t="s">
        <v>875</v>
      </c>
      <c r="Q882" t="s">
        <v>111</v>
      </c>
      <c r="R882" t="s">
        <v>879</v>
      </c>
      <c r="S882" t="s">
        <v>106</v>
      </c>
      <c r="T882" t="s">
        <v>906</v>
      </c>
      <c r="U882" t="s">
        <v>3971</v>
      </c>
      <c r="V882">
        <v>4200000</v>
      </c>
      <c r="W882">
        <v>0</v>
      </c>
      <c r="X882">
        <v>0</v>
      </c>
      <c r="Y882">
        <v>0</v>
      </c>
      <c r="Z882">
        <v>0</v>
      </c>
      <c r="AA882">
        <v>0</v>
      </c>
      <c r="AB882">
        <v>4200000</v>
      </c>
      <c r="AC882" t="s">
        <v>497</v>
      </c>
      <c r="AD882" t="s">
        <v>504</v>
      </c>
      <c r="AE882" t="s">
        <v>3972</v>
      </c>
      <c r="AF882" t="s">
        <v>3973</v>
      </c>
      <c r="AG882" t="s">
        <v>5444</v>
      </c>
      <c r="AH882" t="s">
        <v>847</v>
      </c>
      <c r="AI882" t="s">
        <v>754</v>
      </c>
      <c r="AJ882" t="s">
        <v>893</v>
      </c>
      <c r="AK882" t="s">
        <v>848</v>
      </c>
      <c r="AL882" t="s">
        <v>846</v>
      </c>
    </row>
    <row r="883" spans="1:38" x14ac:dyDescent="0.3">
      <c r="A883" t="s">
        <v>728</v>
      </c>
      <c r="B883" t="s">
        <v>1457</v>
      </c>
      <c r="C883" t="s">
        <v>729</v>
      </c>
      <c r="D883" t="s">
        <v>1458</v>
      </c>
      <c r="E883" t="s">
        <v>841</v>
      </c>
      <c r="F883" t="s">
        <v>733</v>
      </c>
      <c r="G883" t="s">
        <v>750</v>
      </c>
      <c r="H883" t="s">
        <v>1013</v>
      </c>
      <c r="I883" t="s">
        <v>13</v>
      </c>
      <c r="J883" t="s">
        <v>751</v>
      </c>
      <c r="K883" t="s">
        <v>780</v>
      </c>
      <c r="L883" t="s">
        <v>781</v>
      </c>
      <c r="M883" t="s">
        <v>874</v>
      </c>
      <c r="N883" t="s">
        <v>782</v>
      </c>
      <c r="O883" t="s">
        <v>177</v>
      </c>
      <c r="P883" t="s">
        <v>875</v>
      </c>
      <c r="Q883" t="s">
        <v>111</v>
      </c>
      <c r="R883" t="s">
        <v>879</v>
      </c>
      <c r="S883" t="s">
        <v>106</v>
      </c>
      <c r="T883" t="s">
        <v>906</v>
      </c>
      <c r="U883" t="s">
        <v>3974</v>
      </c>
      <c r="V883">
        <v>3000000</v>
      </c>
      <c r="W883">
        <v>0</v>
      </c>
      <c r="X883">
        <v>0</v>
      </c>
      <c r="Y883">
        <v>0</v>
      </c>
      <c r="Z883">
        <v>0</v>
      </c>
      <c r="AA883">
        <v>0</v>
      </c>
      <c r="AB883">
        <v>3000000</v>
      </c>
      <c r="AC883" t="s">
        <v>497</v>
      </c>
      <c r="AD883" t="s">
        <v>504</v>
      </c>
      <c r="AE883" t="s">
        <v>3975</v>
      </c>
      <c r="AF883" t="s">
        <v>3976</v>
      </c>
      <c r="AG883" t="s">
        <v>5843</v>
      </c>
      <c r="AH883" t="s">
        <v>847</v>
      </c>
      <c r="AI883" t="s">
        <v>754</v>
      </c>
      <c r="AJ883" t="s">
        <v>893</v>
      </c>
      <c r="AK883" t="s">
        <v>848</v>
      </c>
      <c r="AL883" t="s">
        <v>846</v>
      </c>
    </row>
    <row r="884" spans="1:38" x14ac:dyDescent="0.3">
      <c r="A884" t="s">
        <v>728</v>
      </c>
      <c r="B884" t="s">
        <v>1457</v>
      </c>
      <c r="C884" t="s">
        <v>729</v>
      </c>
      <c r="D884" t="s">
        <v>1458</v>
      </c>
      <c r="E884" t="s">
        <v>841</v>
      </c>
      <c r="F884" t="s">
        <v>733</v>
      </c>
      <c r="G884" t="s">
        <v>750</v>
      </c>
      <c r="H884" t="s">
        <v>1013</v>
      </c>
      <c r="I884" t="s">
        <v>13</v>
      </c>
      <c r="J884" t="s">
        <v>751</v>
      </c>
      <c r="K884" t="s">
        <v>780</v>
      </c>
      <c r="L884" t="s">
        <v>781</v>
      </c>
      <c r="M884" t="s">
        <v>874</v>
      </c>
      <c r="N884" t="s">
        <v>782</v>
      </c>
      <c r="O884" t="s">
        <v>177</v>
      </c>
      <c r="P884" t="s">
        <v>875</v>
      </c>
      <c r="Q884" t="s">
        <v>111</v>
      </c>
      <c r="R884" t="s">
        <v>879</v>
      </c>
      <c r="S884" t="s">
        <v>106</v>
      </c>
      <c r="T884" t="s">
        <v>906</v>
      </c>
      <c r="U884" t="s">
        <v>3977</v>
      </c>
      <c r="V884">
        <v>167580000</v>
      </c>
      <c r="W884">
        <v>0</v>
      </c>
      <c r="X884">
        <v>0</v>
      </c>
      <c r="Y884">
        <v>0</v>
      </c>
      <c r="Z884">
        <v>0</v>
      </c>
      <c r="AA884">
        <v>0</v>
      </c>
      <c r="AB884">
        <v>167580000</v>
      </c>
      <c r="AC884" t="s">
        <v>497</v>
      </c>
      <c r="AD884" t="s">
        <v>504</v>
      </c>
      <c r="AE884" t="s">
        <v>3978</v>
      </c>
      <c r="AF884" t="s">
        <v>3979</v>
      </c>
      <c r="AG884" t="s">
        <v>5844</v>
      </c>
      <c r="AH884" t="s">
        <v>847</v>
      </c>
      <c r="AI884" t="s">
        <v>754</v>
      </c>
      <c r="AJ884" t="s">
        <v>893</v>
      </c>
      <c r="AK884" t="s">
        <v>848</v>
      </c>
      <c r="AL884" t="s">
        <v>846</v>
      </c>
    </row>
    <row r="885" spans="1:38" x14ac:dyDescent="0.3">
      <c r="A885" t="s">
        <v>728</v>
      </c>
      <c r="B885" t="s">
        <v>1457</v>
      </c>
      <c r="C885" t="s">
        <v>729</v>
      </c>
      <c r="D885" t="s">
        <v>1458</v>
      </c>
      <c r="E885" t="s">
        <v>841</v>
      </c>
      <c r="F885" t="s">
        <v>733</v>
      </c>
      <c r="G885" t="s">
        <v>750</v>
      </c>
      <c r="H885" t="s">
        <v>1013</v>
      </c>
      <c r="I885" t="s">
        <v>13</v>
      </c>
      <c r="J885" t="s">
        <v>751</v>
      </c>
      <c r="K885" t="s">
        <v>780</v>
      </c>
      <c r="L885" t="s">
        <v>781</v>
      </c>
      <c r="M885" t="s">
        <v>874</v>
      </c>
      <c r="N885" t="s">
        <v>782</v>
      </c>
      <c r="O885" t="s">
        <v>177</v>
      </c>
      <c r="P885" t="s">
        <v>875</v>
      </c>
      <c r="Q885" t="s">
        <v>111</v>
      </c>
      <c r="R885" t="s">
        <v>879</v>
      </c>
      <c r="S885" t="s">
        <v>106</v>
      </c>
      <c r="T885" t="s">
        <v>906</v>
      </c>
      <c r="U885" t="s">
        <v>3980</v>
      </c>
      <c r="V885">
        <v>37800000</v>
      </c>
      <c r="W885">
        <v>0</v>
      </c>
      <c r="X885">
        <v>0</v>
      </c>
      <c r="Y885">
        <v>28260000</v>
      </c>
      <c r="Z885">
        <v>28260000</v>
      </c>
      <c r="AA885">
        <v>0.74761904761904763</v>
      </c>
      <c r="AB885">
        <v>9540000</v>
      </c>
      <c r="AC885" t="s">
        <v>497</v>
      </c>
      <c r="AD885" t="s">
        <v>504</v>
      </c>
      <c r="AE885" t="s">
        <v>3981</v>
      </c>
      <c r="AF885" t="s">
        <v>3982</v>
      </c>
      <c r="AG885" t="s">
        <v>5845</v>
      </c>
      <c r="AH885" t="s">
        <v>847</v>
      </c>
      <c r="AI885" t="s">
        <v>754</v>
      </c>
      <c r="AJ885" t="s">
        <v>893</v>
      </c>
      <c r="AK885" t="s">
        <v>848</v>
      </c>
      <c r="AL885" t="s">
        <v>846</v>
      </c>
    </row>
    <row r="886" spans="1:38" x14ac:dyDescent="0.3">
      <c r="A886" t="s">
        <v>728</v>
      </c>
      <c r="B886" t="s">
        <v>1457</v>
      </c>
      <c r="C886" t="s">
        <v>729</v>
      </c>
      <c r="D886" t="s">
        <v>1458</v>
      </c>
      <c r="E886" t="s">
        <v>841</v>
      </c>
      <c r="F886" t="s">
        <v>733</v>
      </c>
      <c r="G886" t="s">
        <v>750</v>
      </c>
      <c r="H886" t="s">
        <v>1013</v>
      </c>
      <c r="I886" t="s">
        <v>13</v>
      </c>
      <c r="J886" t="s">
        <v>751</v>
      </c>
      <c r="K886" t="s">
        <v>780</v>
      </c>
      <c r="L886" t="s">
        <v>781</v>
      </c>
      <c r="M886" t="s">
        <v>874</v>
      </c>
      <c r="N886" t="s">
        <v>782</v>
      </c>
      <c r="O886" t="s">
        <v>177</v>
      </c>
      <c r="P886" t="s">
        <v>875</v>
      </c>
      <c r="Q886" t="s">
        <v>111</v>
      </c>
      <c r="R886" t="s">
        <v>879</v>
      </c>
      <c r="S886" t="s">
        <v>106</v>
      </c>
      <c r="T886" t="s">
        <v>906</v>
      </c>
      <c r="U886" t="s">
        <v>3983</v>
      </c>
      <c r="V886">
        <v>10500000</v>
      </c>
      <c r="W886">
        <v>0</v>
      </c>
      <c r="X886">
        <v>0</v>
      </c>
      <c r="Y886">
        <v>7950000</v>
      </c>
      <c r="Z886">
        <v>7950000</v>
      </c>
      <c r="AA886">
        <v>0.75714285714285712</v>
      </c>
      <c r="AB886">
        <v>2550000</v>
      </c>
      <c r="AC886" t="s">
        <v>497</v>
      </c>
      <c r="AD886" t="s">
        <v>504</v>
      </c>
      <c r="AE886" t="s">
        <v>3984</v>
      </c>
      <c r="AF886" t="s">
        <v>3985</v>
      </c>
      <c r="AG886" t="s">
        <v>5846</v>
      </c>
      <c r="AH886" t="s">
        <v>847</v>
      </c>
      <c r="AI886" t="s">
        <v>754</v>
      </c>
      <c r="AJ886" t="s">
        <v>893</v>
      </c>
      <c r="AK886" t="s">
        <v>848</v>
      </c>
      <c r="AL886" t="s">
        <v>846</v>
      </c>
    </row>
    <row r="887" spans="1:38" x14ac:dyDescent="0.3">
      <c r="A887" t="s">
        <v>728</v>
      </c>
      <c r="B887" t="s">
        <v>1457</v>
      </c>
      <c r="C887" t="s">
        <v>729</v>
      </c>
      <c r="D887" t="s">
        <v>1458</v>
      </c>
      <c r="E887" t="s">
        <v>841</v>
      </c>
      <c r="F887" t="s">
        <v>733</v>
      </c>
      <c r="G887" t="s">
        <v>750</v>
      </c>
      <c r="H887" t="s">
        <v>1013</v>
      </c>
      <c r="I887" t="s">
        <v>13</v>
      </c>
      <c r="J887" t="s">
        <v>751</v>
      </c>
      <c r="K887" t="s">
        <v>780</v>
      </c>
      <c r="L887" t="s">
        <v>781</v>
      </c>
      <c r="M887" t="s">
        <v>874</v>
      </c>
      <c r="N887" t="s">
        <v>782</v>
      </c>
      <c r="O887" t="s">
        <v>177</v>
      </c>
      <c r="P887" t="s">
        <v>875</v>
      </c>
      <c r="Q887" t="s">
        <v>111</v>
      </c>
      <c r="R887" t="s">
        <v>879</v>
      </c>
      <c r="S887" t="s">
        <v>107</v>
      </c>
      <c r="T887" t="s">
        <v>892</v>
      </c>
      <c r="U887" t="s">
        <v>3986</v>
      </c>
      <c r="V887">
        <v>493200000</v>
      </c>
      <c r="W887">
        <v>0</v>
      </c>
      <c r="X887">
        <v>0</v>
      </c>
      <c r="Y887">
        <v>0</v>
      </c>
      <c r="Z887">
        <v>0</v>
      </c>
      <c r="AA887">
        <v>0</v>
      </c>
      <c r="AB887">
        <v>493200000</v>
      </c>
      <c r="AC887" t="s">
        <v>497</v>
      </c>
      <c r="AD887" t="s">
        <v>505</v>
      </c>
      <c r="AE887" t="s">
        <v>3987</v>
      </c>
      <c r="AF887" t="s">
        <v>3988</v>
      </c>
      <c r="AG887" t="s">
        <v>5847</v>
      </c>
      <c r="AH887" t="s">
        <v>847</v>
      </c>
      <c r="AI887" t="s">
        <v>754</v>
      </c>
      <c r="AJ887" t="s">
        <v>893</v>
      </c>
      <c r="AK887" t="s">
        <v>848</v>
      </c>
      <c r="AL887" t="s">
        <v>846</v>
      </c>
    </row>
    <row r="888" spans="1:38" x14ac:dyDescent="0.3">
      <c r="A888" t="s">
        <v>728</v>
      </c>
      <c r="B888" t="s">
        <v>1457</v>
      </c>
      <c r="C888" t="s">
        <v>729</v>
      </c>
      <c r="D888" t="s">
        <v>1458</v>
      </c>
      <c r="E888" t="s">
        <v>841</v>
      </c>
      <c r="F888" t="s">
        <v>733</v>
      </c>
      <c r="G888" t="s">
        <v>750</v>
      </c>
      <c r="H888" t="s">
        <v>1013</v>
      </c>
      <c r="I888" t="s">
        <v>13</v>
      </c>
      <c r="J888" t="s">
        <v>751</v>
      </c>
      <c r="K888" t="s">
        <v>780</v>
      </c>
      <c r="L888" t="s">
        <v>781</v>
      </c>
      <c r="M888" t="s">
        <v>874</v>
      </c>
      <c r="N888" t="s">
        <v>782</v>
      </c>
      <c r="O888" t="s">
        <v>177</v>
      </c>
      <c r="P888" t="s">
        <v>875</v>
      </c>
      <c r="Q888" t="s">
        <v>111</v>
      </c>
      <c r="R888" t="s">
        <v>879</v>
      </c>
      <c r="S888" t="s">
        <v>107</v>
      </c>
      <c r="T888" t="s">
        <v>892</v>
      </c>
      <c r="U888" t="s">
        <v>3989</v>
      </c>
      <c r="V888">
        <v>78000000</v>
      </c>
      <c r="W888">
        <v>0</v>
      </c>
      <c r="X888">
        <v>0</v>
      </c>
      <c r="Y888">
        <v>0</v>
      </c>
      <c r="Z888">
        <v>0</v>
      </c>
      <c r="AA888">
        <v>0</v>
      </c>
      <c r="AB888">
        <v>78000000</v>
      </c>
      <c r="AC888" t="s">
        <v>497</v>
      </c>
      <c r="AD888" t="s">
        <v>505</v>
      </c>
      <c r="AE888" t="s">
        <v>3990</v>
      </c>
      <c r="AF888" t="s">
        <v>3991</v>
      </c>
      <c r="AG888" t="s">
        <v>5848</v>
      </c>
      <c r="AH888" t="s">
        <v>847</v>
      </c>
      <c r="AI888" t="s">
        <v>754</v>
      </c>
      <c r="AJ888" t="s">
        <v>893</v>
      </c>
      <c r="AK888" t="s">
        <v>848</v>
      </c>
      <c r="AL888" t="s">
        <v>846</v>
      </c>
    </row>
    <row r="889" spans="1:38" x14ac:dyDescent="0.3">
      <c r="A889" t="s">
        <v>728</v>
      </c>
      <c r="B889" t="s">
        <v>1457</v>
      </c>
      <c r="C889" t="s">
        <v>729</v>
      </c>
      <c r="D889" t="s">
        <v>1458</v>
      </c>
      <c r="E889" t="s">
        <v>841</v>
      </c>
      <c r="F889" t="s">
        <v>733</v>
      </c>
      <c r="G889" t="s">
        <v>750</v>
      </c>
      <c r="H889" t="s">
        <v>1013</v>
      </c>
      <c r="I889" t="s">
        <v>13</v>
      </c>
      <c r="J889" t="s">
        <v>751</v>
      </c>
      <c r="K889" t="s">
        <v>780</v>
      </c>
      <c r="L889" t="s">
        <v>781</v>
      </c>
      <c r="M889" t="s">
        <v>874</v>
      </c>
      <c r="N889" t="s">
        <v>782</v>
      </c>
      <c r="O889" t="s">
        <v>177</v>
      </c>
      <c r="P889" t="s">
        <v>875</v>
      </c>
      <c r="Q889" t="s">
        <v>111</v>
      </c>
      <c r="R889" t="s">
        <v>879</v>
      </c>
      <c r="S889" t="s">
        <v>107</v>
      </c>
      <c r="T889" t="s">
        <v>892</v>
      </c>
      <c r="U889" t="s">
        <v>3992</v>
      </c>
      <c r="V889">
        <v>42300000</v>
      </c>
      <c r="W889">
        <v>0</v>
      </c>
      <c r="X889">
        <v>0</v>
      </c>
      <c r="Y889">
        <v>0</v>
      </c>
      <c r="Z889">
        <v>0</v>
      </c>
      <c r="AA889">
        <v>0</v>
      </c>
      <c r="AB889">
        <v>42300000</v>
      </c>
      <c r="AC889" t="s">
        <v>497</v>
      </c>
      <c r="AD889" t="s">
        <v>505</v>
      </c>
      <c r="AE889" t="s">
        <v>3993</v>
      </c>
      <c r="AF889" t="s">
        <v>3994</v>
      </c>
      <c r="AG889" t="s">
        <v>5811</v>
      </c>
      <c r="AH889" t="s">
        <v>847</v>
      </c>
      <c r="AI889" t="s">
        <v>754</v>
      </c>
      <c r="AJ889" t="s">
        <v>893</v>
      </c>
      <c r="AK889" t="s">
        <v>848</v>
      </c>
      <c r="AL889" t="s">
        <v>846</v>
      </c>
    </row>
    <row r="890" spans="1:38" x14ac:dyDescent="0.3">
      <c r="A890" t="s">
        <v>728</v>
      </c>
      <c r="B890" t="s">
        <v>1457</v>
      </c>
      <c r="C890" t="s">
        <v>729</v>
      </c>
      <c r="D890" t="s">
        <v>1458</v>
      </c>
      <c r="E890" t="s">
        <v>841</v>
      </c>
      <c r="F890" t="s">
        <v>733</v>
      </c>
      <c r="G890" t="s">
        <v>750</v>
      </c>
      <c r="H890" t="s">
        <v>1013</v>
      </c>
      <c r="I890" t="s">
        <v>13</v>
      </c>
      <c r="J890" t="s">
        <v>751</v>
      </c>
      <c r="K890" t="s">
        <v>780</v>
      </c>
      <c r="L890" t="s">
        <v>781</v>
      </c>
      <c r="M890" t="s">
        <v>874</v>
      </c>
      <c r="N890" t="s">
        <v>782</v>
      </c>
      <c r="O890" t="s">
        <v>284</v>
      </c>
      <c r="P890" t="s">
        <v>964</v>
      </c>
      <c r="Q890" t="s">
        <v>2</v>
      </c>
      <c r="R890" t="s">
        <v>971</v>
      </c>
      <c r="S890" t="s">
        <v>103</v>
      </c>
      <c r="T890" t="s">
        <v>732</v>
      </c>
      <c r="U890" t="s">
        <v>3995</v>
      </c>
      <c r="V890">
        <v>3000000</v>
      </c>
      <c r="W890">
        <v>0</v>
      </c>
      <c r="X890">
        <v>0</v>
      </c>
      <c r="Y890">
        <v>0</v>
      </c>
      <c r="Z890">
        <v>0</v>
      </c>
      <c r="AA890">
        <v>0</v>
      </c>
      <c r="AB890">
        <v>3000000</v>
      </c>
      <c r="AC890" t="s">
        <v>506</v>
      </c>
      <c r="AD890" t="s">
        <v>507</v>
      </c>
      <c r="AE890" t="s">
        <v>3996</v>
      </c>
      <c r="AF890" t="s">
        <v>3997</v>
      </c>
      <c r="AG890" t="s">
        <v>5257</v>
      </c>
      <c r="AH890" t="s">
        <v>847</v>
      </c>
      <c r="AI890" t="s">
        <v>754</v>
      </c>
      <c r="AJ890" t="s">
        <v>1</v>
      </c>
      <c r="AK890" t="s">
        <v>848</v>
      </c>
      <c r="AL890" t="s">
        <v>917</v>
      </c>
    </row>
    <row r="891" spans="1:38" x14ac:dyDescent="0.3">
      <c r="A891" t="s">
        <v>728</v>
      </c>
      <c r="B891" t="s">
        <v>1457</v>
      </c>
      <c r="C891" t="s">
        <v>729</v>
      </c>
      <c r="D891" t="s">
        <v>1458</v>
      </c>
      <c r="E891" t="s">
        <v>841</v>
      </c>
      <c r="F891" t="s">
        <v>733</v>
      </c>
      <c r="G891" t="s">
        <v>750</v>
      </c>
      <c r="H891" t="s">
        <v>1013</v>
      </c>
      <c r="I891" t="s">
        <v>13</v>
      </c>
      <c r="J891" t="s">
        <v>751</v>
      </c>
      <c r="K891" t="s">
        <v>780</v>
      </c>
      <c r="L891" t="s">
        <v>781</v>
      </c>
      <c r="M891" t="s">
        <v>874</v>
      </c>
      <c r="N891" t="s">
        <v>782</v>
      </c>
      <c r="O891" t="s">
        <v>284</v>
      </c>
      <c r="P891" t="s">
        <v>964</v>
      </c>
      <c r="Q891" t="s">
        <v>2</v>
      </c>
      <c r="R891" t="s">
        <v>971</v>
      </c>
      <c r="S891" t="s">
        <v>103</v>
      </c>
      <c r="T891" t="s">
        <v>732</v>
      </c>
      <c r="U891" t="s">
        <v>3998</v>
      </c>
      <c r="V891">
        <v>3000000</v>
      </c>
      <c r="W891">
        <v>0</v>
      </c>
      <c r="X891">
        <v>0</v>
      </c>
      <c r="Y891">
        <v>0</v>
      </c>
      <c r="Z891">
        <v>0</v>
      </c>
      <c r="AA891">
        <v>0</v>
      </c>
      <c r="AB891">
        <v>3000000</v>
      </c>
      <c r="AC891" t="s">
        <v>506</v>
      </c>
      <c r="AD891" t="s">
        <v>507</v>
      </c>
      <c r="AE891" t="s">
        <v>3999</v>
      </c>
      <c r="AF891" t="s">
        <v>4000</v>
      </c>
      <c r="AG891" t="s">
        <v>5258</v>
      </c>
      <c r="AH891" t="s">
        <v>847</v>
      </c>
      <c r="AI891" t="s">
        <v>754</v>
      </c>
      <c r="AJ891" t="s">
        <v>1</v>
      </c>
      <c r="AK891" t="s">
        <v>848</v>
      </c>
      <c r="AL891" t="s">
        <v>917</v>
      </c>
    </row>
    <row r="892" spans="1:38" x14ac:dyDescent="0.3">
      <c r="A892" t="s">
        <v>728</v>
      </c>
      <c r="B892" t="s">
        <v>1457</v>
      </c>
      <c r="C892" t="s">
        <v>729</v>
      </c>
      <c r="D892" t="s">
        <v>1458</v>
      </c>
      <c r="E892" t="s">
        <v>841</v>
      </c>
      <c r="F892" t="s">
        <v>733</v>
      </c>
      <c r="G892" t="s">
        <v>750</v>
      </c>
      <c r="H892" t="s">
        <v>1013</v>
      </c>
      <c r="I892" t="s">
        <v>13</v>
      </c>
      <c r="J892" t="s">
        <v>751</v>
      </c>
      <c r="K892" t="s">
        <v>780</v>
      </c>
      <c r="L892" t="s">
        <v>781</v>
      </c>
      <c r="M892" t="s">
        <v>874</v>
      </c>
      <c r="N892" t="s">
        <v>782</v>
      </c>
      <c r="O892" t="s">
        <v>284</v>
      </c>
      <c r="P892" t="s">
        <v>964</v>
      </c>
      <c r="Q892" t="s">
        <v>2</v>
      </c>
      <c r="R892" t="s">
        <v>971</v>
      </c>
      <c r="S892" t="s">
        <v>103</v>
      </c>
      <c r="T892" t="s">
        <v>732</v>
      </c>
      <c r="U892" t="s">
        <v>4001</v>
      </c>
      <c r="V892">
        <v>2200000</v>
      </c>
      <c r="W892">
        <v>0</v>
      </c>
      <c r="X892">
        <v>0</v>
      </c>
      <c r="Y892">
        <v>0</v>
      </c>
      <c r="Z892">
        <v>0</v>
      </c>
      <c r="AA892">
        <v>0</v>
      </c>
      <c r="AB892">
        <v>2200000</v>
      </c>
      <c r="AC892" t="s">
        <v>506</v>
      </c>
      <c r="AD892" t="s">
        <v>507</v>
      </c>
      <c r="AE892" t="s">
        <v>4002</v>
      </c>
      <c r="AF892" t="s">
        <v>4003</v>
      </c>
      <c r="AG892" t="s">
        <v>5849</v>
      </c>
      <c r="AH892" t="s">
        <v>847</v>
      </c>
      <c r="AI892" t="s">
        <v>754</v>
      </c>
      <c r="AJ892" t="s">
        <v>1</v>
      </c>
      <c r="AK892" t="s">
        <v>848</v>
      </c>
      <c r="AL892" t="s">
        <v>917</v>
      </c>
    </row>
    <row r="893" spans="1:38" x14ac:dyDescent="0.3">
      <c r="A893" t="s">
        <v>728</v>
      </c>
      <c r="B893" t="s">
        <v>1457</v>
      </c>
      <c r="C893" t="s">
        <v>729</v>
      </c>
      <c r="D893" t="s">
        <v>1458</v>
      </c>
      <c r="E893" t="s">
        <v>841</v>
      </c>
      <c r="F893" t="s">
        <v>733</v>
      </c>
      <c r="G893" t="s">
        <v>750</v>
      </c>
      <c r="H893" t="s">
        <v>1013</v>
      </c>
      <c r="I893" t="s">
        <v>13</v>
      </c>
      <c r="J893" t="s">
        <v>751</v>
      </c>
      <c r="K893" t="s">
        <v>780</v>
      </c>
      <c r="L893" t="s">
        <v>781</v>
      </c>
      <c r="M893" t="s">
        <v>874</v>
      </c>
      <c r="N893" t="s">
        <v>782</v>
      </c>
      <c r="O893" t="s">
        <v>284</v>
      </c>
      <c r="P893" t="s">
        <v>964</v>
      </c>
      <c r="Q893" t="s">
        <v>2</v>
      </c>
      <c r="R893" t="s">
        <v>971</v>
      </c>
      <c r="S893" t="s">
        <v>103</v>
      </c>
      <c r="T893" t="s">
        <v>732</v>
      </c>
      <c r="U893" t="s">
        <v>4004</v>
      </c>
      <c r="V893">
        <v>10500000</v>
      </c>
      <c r="W893">
        <v>0</v>
      </c>
      <c r="X893">
        <v>0</v>
      </c>
      <c r="Y893">
        <v>0</v>
      </c>
      <c r="Z893">
        <v>0</v>
      </c>
      <c r="AA893">
        <v>0</v>
      </c>
      <c r="AB893">
        <v>10500000</v>
      </c>
      <c r="AC893" t="s">
        <v>506</v>
      </c>
      <c r="AD893" t="s">
        <v>507</v>
      </c>
      <c r="AE893" t="s">
        <v>4005</v>
      </c>
      <c r="AF893" t="s">
        <v>4006</v>
      </c>
      <c r="AG893" t="s">
        <v>5850</v>
      </c>
      <c r="AH893" t="s">
        <v>847</v>
      </c>
      <c r="AI893" t="s">
        <v>754</v>
      </c>
      <c r="AJ893" t="s">
        <v>1</v>
      </c>
      <c r="AK893" t="s">
        <v>848</v>
      </c>
      <c r="AL893" t="s">
        <v>917</v>
      </c>
    </row>
    <row r="894" spans="1:38" x14ac:dyDescent="0.3">
      <c r="A894" t="s">
        <v>728</v>
      </c>
      <c r="B894" t="s">
        <v>1457</v>
      </c>
      <c r="C894" t="s">
        <v>729</v>
      </c>
      <c r="D894" t="s">
        <v>1458</v>
      </c>
      <c r="E894" t="s">
        <v>841</v>
      </c>
      <c r="F894" t="s">
        <v>733</v>
      </c>
      <c r="G894" t="s">
        <v>750</v>
      </c>
      <c r="H894" t="s">
        <v>1013</v>
      </c>
      <c r="I894" t="s">
        <v>13</v>
      </c>
      <c r="J894" t="s">
        <v>751</v>
      </c>
      <c r="K894" t="s">
        <v>780</v>
      </c>
      <c r="L894" t="s">
        <v>781</v>
      </c>
      <c r="M894" t="s">
        <v>874</v>
      </c>
      <c r="N894" t="s">
        <v>782</v>
      </c>
      <c r="O894" t="s">
        <v>284</v>
      </c>
      <c r="P894" t="s">
        <v>964</v>
      </c>
      <c r="Q894" t="s">
        <v>2</v>
      </c>
      <c r="R894" t="s">
        <v>971</v>
      </c>
      <c r="S894" t="s">
        <v>110</v>
      </c>
      <c r="T894" t="s">
        <v>735</v>
      </c>
      <c r="U894" t="s">
        <v>5224</v>
      </c>
      <c r="V894">
        <v>80000000</v>
      </c>
      <c r="W894">
        <v>0</v>
      </c>
      <c r="X894">
        <v>0</v>
      </c>
      <c r="Y894">
        <v>0</v>
      </c>
      <c r="Z894">
        <v>0</v>
      </c>
      <c r="AA894">
        <v>0</v>
      </c>
      <c r="AB894">
        <v>80000000</v>
      </c>
      <c r="AC894" t="s">
        <v>506</v>
      </c>
      <c r="AD894" t="s">
        <v>508</v>
      </c>
      <c r="AE894" t="s">
        <v>4007</v>
      </c>
      <c r="AF894" t="s">
        <v>4008</v>
      </c>
      <c r="AG894" t="s">
        <v>5851</v>
      </c>
      <c r="AH894" t="s">
        <v>847</v>
      </c>
      <c r="AI894" t="s">
        <v>754</v>
      </c>
      <c r="AJ894" t="s">
        <v>893</v>
      </c>
      <c r="AK894" t="s">
        <v>848</v>
      </c>
      <c r="AL894" t="s">
        <v>917</v>
      </c>
    </row>
    <row r="895" spans="1:38" x14ac:dyDescent="0.3">
      <c r="A895" t="s">
        <v>728</v>
      </c>
      <c r="B895" t="s">
        <v>1457</v>
      </c>
      <c r="C895" t="s">
        <v>729</v>
      </c>
      <c r="D895" t="s">
        <v>1458</v>
      </c>
      <c r="E895" t="s">
        <v>841</v>
      </c>
      <c r="F895" t="s">
        <v>733</v>
      </c>
      <c r="G895" t="s">
        <v>750</v>
      </c>
      <c r="H895" t="s">
        <v>1013</v>
      </c>
      <c r="I895" t="s">
        <v>13</v>
      </c>
      <c r="J895" t="s">
        <v>751</v>
      </c>
      <c r="K895" t="s">
        <v>780</v>
      </c>
      <c r="L895" t="s">
        <v>781</v>
      </c>
      <c r="M895" t="s">
        <v>874</v>
      </c>
      <c r="N895" t="s">
        <v>782</v>
      </c>
      <c r="O895" t="s">
        <v>284</v>
      </c>
      <c r="P895" t="s">
        <v>964</v>
      </c>
      <c r="Q895" t="s">
        <v>108</v>
      </c>
      <c r="R895" t="s">
        <v>1271</v>
      </c>
      <c r="S895" t="s">
        <v>103</v>
      </c>
      <c r="T895" t="s">
        <v>732</v>
      </c>
      <c r="U895" t="s">
        <v>4009</v>
      </c>
      <c r="V895">
        <v>3000000</v>
      </c>
      <c r="W895">
        <v>0</v>
      </c>
      <c r="X895">
        <v>0</v>
      </c>
      <c r="Y895">
        <v>0</v>
      </c>
      <c r="Z895">
        <v>0</v>
      </c>
      <c r="AA895">
        <v>0</v>
      </c>
      <c r="AB895">
        <v>3000000</v>
      </c>
      <c r="AC895" t="s">
        <v>509</v>
      </c>
      <c r="AD895" t="s">
        <v>510</v>
      </c>
      <c r="AE895" t="s">
        <v>4010</v>
      </c>
      <c r="AF895" t="s">
        <v>4011</v>
      </c>
      <c r="AG895" t="s">
        <v>5257</v>
      </c>
      <c r="AH895" t="s">
        <v>847</v>
      </c>
      <c r="AI895" t="s">
        <v>754</v>
      </c>
      <c r="AJ895" t="s">
        <v>1</v>
      </c>
      <c r="AK895" t="s">
        <v>848</v>
      </c>
      <c r="AL895" t="s">
        <v>917</v>
      </c>
    </row>
    <row r="896" spans="1:38" x14ac:dyDescent="0.3">
      <c r="A896" t="s">
        <v>728</v>
      </c>
      <c r="B896" t="s">
        <v>1457</v>
      </c>
      <c r="C896" t="s">
        <v>729</v>
      </c>
      <c r="D896" t="s">
        <v>1458</v>
      </c>
      <c r="E896" t="s">
        <v>841</v>
      </c>
      <c r="F896" t="s">
        <v>733</v>
      </c>
      <c r="G896" t="s">
        <v>750</v>
      </c>
      <c r="H896" t="s">
        <v>1013</v>
      </c>
      <c r="I896" t="s">
        <v>13</v>
      </c>
      <c r="J896" t="s">
        <v>751</v>
      </c>
      <c r="K896" t="s">
        <v>780</v>
      </c>
      <c r="L896" t="s">
        <v>781</v>
      </c>
      <c r="M896" t="s">
        <v>874</v>
      </c>
      <c r="N896" t="s">
        <v>782</v>
      </c>
      <c r="O896" t="s">
        <v>284</v>
      </c>
      <c r="P896" t="s">
        <v>964</v>
      </c>
      <c r="Q896" t="s">
        <v>108</v>
      </c>
      <c r="R896" t="s">
        <v>1271</v>
      </c>
      <c r="S896" t="s">
        <v>103</v>
      </c>
      <c r="T896" t="s">
        <v>732</v>
      </c>
      <c r="U896" t="s">
        <v>4012</v>
      </c>
      <c r="V896">
        <v>3000000</v>
      </c>
      <c r="W896">
        <v>0</v>
      </c>
      <c r="X896">
        <v>0</v>
      </c>
      <c r="Y896">
        <v>0</v>
      </c>
      <c r="Z896">
        <v>0</v>
      </c>
      <c r="AA896">
        <v>0</v>
      </c>
      <c r="AB896">
        <v>3000000</v>
      </c>
      <c r="AC896" t="s">
        <v>509</v>
      </c>
      <c r="AD896" t="s">
        <v>510</v>
      </c>
      <c r="AE896" t="s">
        <v>4013</v>
      </c>
      <c r="AF896" t="s">
        <v>4014</v>
      </c>
      <c r="AG896" t="s">
        <v>5258</v>
      </c>
      <c r="AH896" t="s">
        <v>847</v>
      </c>
      <c r="AI896" t="s">
        <v>754</v>
      </c>
      <c r="AJ896" t="s">
        <v>1</v>
      </c>
      <c r="AK896" t="s">
        <v>848</v>
      </c>
      <c r="AL896" t="s">
        <v>917</v>
      </c>
    </row>
    <row r="897" spans="1:38" x14ac:dyDescent="0.3">
      <c r="A897" t="s">
        <v>728</v>
      </c>
      <c r="B897" t="s">
        <v>1457</v>
      </c>
      <c r="C897" t="s">
        <v>729</v>
      </c>
      <c r="D897" t="s">
        <v>1458</v>
      </c>
      <c r="E897" t="s">
        <v>841</v>
      </c>
      <c r="F897" t="s">
        <v>733</v>
      </c>
      <c r="G897" t="s">
        <v>750</v>
      </c>
      <c r="H897" t="s">
        <v>1013</v>
      </c>
      <c r="I897" t="s">
        <v>13</v>
      </c>
      <c r="J897" t="s">
        <v>751</v>
      </c>
      <c r="K897" t="s">
        <v>780</v>
      </c>
      <c r="L897" t="s">
        <v>781</v>
      </c>
      <c r="M897" t="s">
        <v>874</v>
      </c>
      <c r="N897" t="s">
        <v>782</v>
      </c>
      <c r="O897" t="s">
        <v>284</v>
      </c>
      <c r="P897" t="s">
        <v>964</v>
      </c>
      <c r="Q897" t="s">
        <v>108</v>
      </c>
      <c r="R897" t="s">
        <v>1271</v>
      </c>
      <c r="S897" t="s">
        <v>103</v>
      </c>
      <c r="T897" t="s">
        <v>732</v>
      </c>
      <c r="U897" t="s">
        <v>4015</v>
      </c>
      <c r="V897">
        <v>2200000</v>
      </c>
      <c r="W897">
        <v>0</v>
      </c>
      <c r="X897">
        <v>0</v>
      </c>
      <c r="Y897">
        <v>0</v>
      </c>
      <c r="Z897">
        <v>0</v>
      </c>
      <c r="AA897">
        <v>0</v>
      </c>
      <c r="AB897">
        <v>2200000</v>
      </c>
      <c r="AC897" t="s">
        <v>509</v>
      </c>
      <c r="AD897" t="s">
        <v>510</v>
      </c>
      <c r="AE897" t="s">
        <v>4016</v>
      </c>
      <c r="AF897" t="s">
        <v>4017</v>
      </c>
      <c r="AG897" t="s">
        <v>5852</v>
      </c>
      <c r="AH897" t="s">
        <v>847</v>
      </c>
      <c r="AI897" t="s">
        <v>754</v>
      </c>
      <c r="AJ897" t="s">
        <v>1</v>
      </c>
      <c r="AK897" t="s">
        <v>848</v>
      </c>
      <c r="AL897" t="s">
        <v>917</v>
      </c>
    </row>
    <row r="898" spans="1:38" x14ac:dyDescent="0.3">
      <c r="A898" t="s">
        <v>728</v>
      </c>
      <c r="B898" t="s">
        <v>1457</v>
      </c>
      <c r="C898" t="s">
        <v>729</v>
      </c>
      <c r="D898" t="s">
        <v>1458</v>
      </c>
      <c r="E898" t="s">
        <v>841</v>
      </c>
      <c r="F898" t="s">
        <v>733</v>
      </c>
      <c r="G898" t="s">
        <v>750</v>
      </c>
      <c r="H898" t="s">
        <v>1013</v>
      </c>
      <c r="I898" t="s">
        <v>13</v>
      </c>
      <c r="J898" t="s">
        <v>751</v>
      </c>
      <c r="K898" t="s">
        <v>780</v>
      </c>
      <c r="L898" t="s">
        <v>781</v>
      </c>
      <c r="M898" t="s">
        <v>874</v>
      </c>
      <c r="N898" t="s">
        <v>782</v>
      </c>
      <c r="O898" t="s">
        <v>284</v>
      </c>
      <c r="P898" t="s">
        <v>964</v>
      </c>
      <c r="Q898" t="s">
        <v>108</v>
      </c>
      <c r="R898" t="s">
        <v>1271</v>
      </c>
      <c r="S898" t="s">
        <v>103</v>
      </c>
      <c r="T898" t="s">
        <v>732</v>
      </c>
      <c r="U898" t="s">
        <v>4018</v>
      </c>
      <c r="V898">
        <v>10500000</v>
      </c>
      <c r="W898">
        <v>0</v>
      </c>
      <c r="X898">
        <v>0</v>
      </c>
      <c r="Y898">
        <v>0</v>
      </c>
      <c r="Z898">
        <v>0</v>
      </c>
      <c r="AA898">
        <v>0</v>
      </c>
      <c r="AB898">
        <v>10500000</v>
      </c>
      <c r="AC898" t="s">
        <v>509</v>
      </c>
      <c r="AD898" t="s">
        <v>510</v>
      </c>
      <c r="AE898" t="s">
        <v>4019</v>
      </c>
      <c r="AF898" t="s">
        <v>4020</v>
      </c>
      <c r="AG898" t="s">
        <v>5850</v>
      </c>
      <c r="AH898" t="s">
        <v>847</v>
      </c>
      <c r="AI898" t="s">
        <v>754</v>
      </c>
      <c r="AJ898" t="s">
        <v>1</v>
      </c>
      <c r="AK898" t="s">
        <v>848</v>
      </c>
      <c r="AL898" t="s">
        <v>917</v>
      </c>
    </row>
    <row r="899" spans="1:38" x14ac:dyDescent="0.3">
      <c r="A899" t="s">
        <v>728</v>
      </c>
      <c r="B899" t="s">
        <v>1457</v>
      </c>
      <c r="C899" t="s">
        <v>729</v>
      </c>
      <c r="D899" t="s">
        <v>1458</v>
      </c>
      <c r="E899" t="s">
        <v>841</v>
      </c>
      <c r="F899" t="s">
        <v>733</v>
      </c>
      <c r="G899" t="s">
        <v>750</v>
      </c>
      <c r="H899" t="s">
        <v>1013</v>
      </c>
      <c r="I899" t="s">
        <v>13</v>
      </c>
      <c r="J899" t="s">
        <v>751</v>
      </c>
      <c r="K899" t="s">
        <v>780</v>
      </c>
      <c r="L899" t="s">
        <v>781</v>
      </c>
      <c r="M899" t="s">
        <v>874</v>
      </c>
      <c r="N899" t="s">
        <v>782</v>
      </c>
      <c r="O899" t="s">
        <v>284</v>
      </c>
      <c r="P899" t="s">
        <v>964</v>
      </c>
      <c r="Q899" t="s">
        <v>108</v>
      </c>
      <c r="R899" t="s">
        <v>1271</v>
      </c>
      <c r="S899" t="s">
        <v>110</v>
      </c>
      <c r="T899" t="s">
        <v>735</v>
      </c>
      <c r="U899" t="s">
        <v>4021</v>
      </c>
      <c r="V899">
        <v>80000000</v>
      </c>
      <c r="W899">
        <v>0</v>
      </c>
      <c r="X899">
        <v>0</v>
      </c>
      <c r="Y899">
        <v>0</v>
      </c>
      <c r="Z899">
        <v>0</v>
      </c>
      <c r="AA899">
        <v>0</v>
      </c>
      <c r="AB899">
        <v>80000000</v>
      </c>
      <c r="AC899" t="s">
        <v>509</v>
      </c>
      <c r="AD899" t="s">
        <v>511</v>
      </c>
      <c r="AE899" t="s">
        <v>4022</v>
      </c>
      <c r="AF899" t="s">
        <v>4023</v>
      </c>
      <c r="AG899" t="s">
        <v>5851</v>
      </c>
      <c r="AH899" t="s">
        <v>847</v>
      </c>
      <c r="AI899" t="s">
        <v>754</v>
      </c>
      <c r="AJ899" t="s">
        <v>893</v>
      </c>
      <c r="AK899" t="s">
        <v>848</v>
      </c>
      <c r="AL899" t="s">
        <v>917</v>
      </c>
    </row>
    <row r="900" spans="1:38" x14ac:dyDescent="0.3">
      <c r="A900" t="s">
        <v>728</v>
      </c>
      <c r="B900" t="s">
        <v>1457</v>
      </c>
      <c r="C900" t="s">
        <v>729</v>
      </c>
      <c r="D900" t="s">
        <v>1458</v>
      </c>
      <c r="E900" t="s">
        <v>841</v>
      </c>
      <c r="F900" t="s">
        <v>733</v>
      </c>
      <c r="G900" t="s">
        <v>750</v>
      </c>
      <c r="H900" t="s">
        <v>1013</v>
      </c>
      <c r="I900" t="s">
        <v>13</v>
      </c>
      <c r="J900" t="s">
        <v>751</v>
      </c>
      <c r="K900" t="s">
        <v>780</v>
      </c>
      <c r="L900" t="s">
        <v>781</v>
      </c>
      <c r="M900" t="s">
        <v>874</v>
      </c>
      <c r="N900" t="s">
        <v>782</v>
      </c>
      <c r="O900" t="s">
        <v>284</v>
      </c>
      <c r="P900" t="s">
        <v>964</v>
      </c>
      <c r="Q900" t="s">
        <v>108</v>
      </c>
      <c r="R900" t="s">
        <v>1271</v>
      </c>
      <c r="S900" t="s">
        <v>104</v>
      </c>
      <c r="T900" t="s">
        <v>105</v>
      </c>
      <c r="U900" t="s">
        <v>4024</v>
      </c>
      <c r="V900">
        <v>3000000</v>
      </c>
      <c r="W900">
        <v>0</v>
      </c>
      <c r="X900">
        <v>0</v>
      </c>
      <c r="Y900">
        <v>0</v>
      </c>
      <c r="Z900">
        <v>0</v>
      </c>
      <c r="AA900">
        <v>0</v>
      </c>
      <c r="AB900">
        <v>3000000</v>
      </c>
      <c r="AC900" t="s">
        <v>509</v>
      </c>
      <c r="AD900" t="s">
        <v>512</v>
      </c>
      <c r="AE900" t="s">
        <v>4025</v>
      </c>
      <c r="AF900" t="s">
        <v>4026</v>
      </c>
      <c r="AG900" t="s">
        <v>5853</v>
      </c>
      <c r="AH900" t="s">
        <v>847</v>
      </c>
      <c r="AI900" t="s">
        <v>754</v>
      </c>
      <c r="AJ900" t="s">
        <v>893</v>
      </c>
      <c r="AK900" t="s">
        <v>848</v>
      </c>
      <c r="AL900" t="s">
        <v>917</v>
      </c>
    </row>
    <row r="901" spans="1:38" x14ac:dyDescent="0.3">
      <c r="A901" t="s">
        <v>728</v>
      </c>
      <c r="B901" t="s">
        <v>1457</v>
      </c>
      <c r="C901" t="s">
        <v>729</v>
      </c>
      <c r="D901" t="s">
        <v>1458</v>
      </c>
      <c r="E901" t="s">
        <v>841</v>
      </c>
      <c r="F901" t="s">
        <v>733</v>
      </c>
      <c r="G901" t="s">
        <v>750</v>
      </c>
      <c r="H901" t="s">
        <v>1013</v>
      </c>
      <c r="I901" t="s">
        <v>13</v>
      </c>
      <c r="J901" t="s">
        <v>751</v>
      </c>
      <c r="K901" t="s">
        <v>780</v>
      </c>
      <c r="L901" t="s">
        <v>781</v>
      </c>
      <c r="M901" t="s">
        <v>874</v>
      </c>
      <c r="N901" t="s">
        <v>782</v>
      </c>
      <c r="O901" t="s">
        <v>284</v>
      </c>
      <c r="P901" t="s">
        <v>964</v>
      </c>
      <c r="Q901" t="s">
        <v>109</v>
      </c>
      <c r="R901" t="s">
        <v>972</v>
      </c>
      <c r="S901" t="s">
        <v>103</v>
      </c>
      <c r="T901" t="s">
        <v>732</v>
      </c>
      <c r="U901" t="s">
        <v>4027</v>
      </c>
      <c r="V901">
        <v>2000000</v>
      </c>
      <c r="W901">
        <v>0</v>
      </c>
      <c r="X901">
        <v>0</v>
      </c>
      <c r="Y901">
        <v>0</v>
      </c>
      <c r="Z901">
        <v>0</v>
      </c>
      <c r="AA901">
        <v>0</v>
      </c>
      <c r="AB901">
        <v>2000000</v>
      </c>
      <c r="AC901" t="s">
        <v>513</v>
      </c>
      <c r="AD901" t="s">
        <v>514</v>
      </c>
      <c r="AE901" t="s">
        <v>4028</v>
      </c>
      <c r="AF901" t="s">
        <v>4029</v>
      </c>
      <c r="AG901" t="s">
        <v>5257</v>
      </c>
      <c r="AH901" t="s">
        <v>847</v>
      </c>
      <c r="AI901" t="s">
        <v>754</v>
      </c>
      <c r="AJ901" t="s">
        <v>1</v>
      </c>
      <c r="AK901" t="s">
        <v>848</v>
      </c>
      <c r="AL901" t="s">
        <v>917</v>
      </c>
    </row>
    <row r="902" spans="1:38" x14ac:dyDescent="0.3">
      <c r="A902" t="s">
        <v>728</v>
      </c>
      <c r="B902" t="s">
        <v>1457</v>
      </c>
      <c r="C902" t="s">
        <v>729</v>
      </c>
      <c r="D902" t="s">
        <v>1458</v>
      </c>
      <c r="E902" t="s">
        <v>841</v>
      </c>
      <c r="F902" t="s">
        <v>733</v>
      </c>
      <c r="G902" t="s">
        <v>750</v>
      </c>
      <c r="H902" t="s">
        <v>1013</v>
      </c>
      <c r="I902" t="s">
        <v>13</v>
      </c>
      <c r="J902" t="s">
        <v>751</v>
      </c>
      <c r="K902" t="s">
        <v>780</v>
      </c>
      <c r="L902" t="s">
        <v>781</v>
      </c>
      <c r="M902" t="s">
        <v>874</v>
      </c>
      <c r="N902" t="s">
        <v>782</v>
      </c>
      <c r="O902" t="s">
        <v>284</v>
      </c>
      <c r="P902" t="s">
        <v>964</v>
      </c>
      <c r="Q902" t="s">
        <v>109</v>
      </c>
      <c r="R902" t="s">
        <v>972</v>
      </c>
      <c r="S902" t="s">
        <v>103</v>
      </c>
      <c r="T902" t="s">
        <v>732</v>
      </c>
      <c r="U902" t="s">
        <v>4030</v>
      </c>
      <c r="V902">
        <v>2000000</v>
      </c>
      <c r="W902">
        <v>0</v>
      </c>
      <c r="X902">
        <v>0</v>
      </c>
      <c r="Y902">
        <v>0</v>
      </c>
      <c r="Z902">
        <v>0</v>
      </c>
      <c r="AA902">
        <v>0</v>
      </c>
      <c r="AB902">
        <v>2000000</v>
      </c>
      <c r="AC902" t="s">
        <v>513</v>
      </c>
      <c r="AD902" t="s">
        <v>514</v>
      </c>
      <c r="AE902" t="s">
        <v>4031</v>
      </c>
      <c r="AF902" t="s">
        <v>4032</v>
      </c>
      <c r="AG902" t="s">
        <v>5258</v>
      </c>
      <c r="AH902" t="s">
        <v>847</v>
      </c>
      <c r="AI902" t="s">
        <v>754</v>
      </c>
      <c r="AJ902" t="s">
        <v>1</v>
      </c>
      <c r="AK902" t="s">
        <v>848</v>
      </c>
      <c r="AL902" t="s">
        <v>917</v>
      </c>
    </row>
    <row r="903" spans="1:38" x14ac:dyDescent="0.3">
      <c r="A903" t="s">
        <v>728</v>
      </c>
      <c r="B903" t="s">
        <v>1457</v>
      </c>
      <c r="C903" t="s">
        <v>729</v>
      </c>
      <c r="D903" t="s">
        <v>1458</v>
      </c>
      <c r="E903" t="s">
        <v>841</v>
      </c>
      <c r="F903" t="s">
        <v>733</v>
      </c>
      <c r="G903" t="s">
        <v>750</v>
      </c>
      <c r="H903" t="s">
        <v>1013</v>
      </c>
      <c r="I903" t="s">
        <v>13</v>
      </c>
      <c r="J903" t="s">
        <v>751</v>
      </c>
      <c r="K903" t="s">
        <v>780</v>
      </c>
      <c r="L903" t="s">
        <v>781</v>
      </c>
      <c r="M903" t="s">
        <v>874</v>
      </c>
      <c r="N903" t="s">
        <v>782</v>
      </c>
      <c r="O903" t="s">
        <v>284</v>
      </c>
      <c r="P903" t="s">
        <v>964</v>
      </c>
      <c r="Q903" t="s">
        <v>109</v>
      </c>
      <c r="R903" t="s">
        <v>972</v>
      </c>
      <c r="S903" t="s">
        <v>103</v>
      </c>
      <c r="T903" t="s">
        <v>732</v>
      </c>
      <c r="U903" t="s">
        <v>4033</v>
      </c>
      <c r="V903">
        <v>3000000</v>
      </c>
      <c r="W903">
        <v>0</v>
      </c>
      <c r="X903">
        <v>0</v>
      </c>
      <c r="Y903">
        <v>0</v>
      </c>
      <c r="Z903">
        <v>0</v>
      </c>
      <c r="AA903">
        <v>0</v>
      </c>
      <c r="AB903">
        <v>3000000</v>
      </c>
      <c r="AC903" t="s">
        <v>513</v>
      </c>
      <c r="AD903" t="s">
        <v>514</v>
      </c>
      <c r="AE903" t="s">
        <v>4034</v>
      </c>
      <c r="AF903" t="s">
        <v>4035</v>
      </c>
      <c r="AG903" t="s">
        <v>5854</v>
      </c>
      <c r="AH903" t="s">
        <v>847</v>
      </c>
      <c r="AI903" t="s">
        <v>754</v>
      </c>
      <c r="AJ903" t="s">
        <v>1</v>
      </c>
      <c r="AK903" t="s">
        <v>848</v>
      </c>
      <c r="AL903" t="s">
        <v>917</v>
      </c>
    </row>
    <row r="904" spans="1:38" x14ac:dyDescent="0.3">
      <c r="A904" t="s">
        <v>728</v>
      </c>
      <c r="B904" t="s">
        <v>1457</v>
      </c>
      <c r="C904" t="s">
        <v>729</v>
      </c>
      <c r="D904" t="s">
        <v>1458</v>
      </c>
      <c r="E904" t="s">
        <v>841</v>
      </c>
      <c r="F904" t="s">
        <v>733</v>
      </c>
      <c r="G904" t="s">
        <v>750</v>
      </c>
      <c r="H904" t="s">
        <v>1013</v>
      </c>
      <c r="I904" t="s">
        <v>13</v>
      </c>
      <c r="J904" t="s">
        <v>751</v>
      </c>
      <c r="K904" t="s">
        <v>780</v>
      </c>
      <c r="L904" t="s">
        <v>781</v>
      </c>
      <c r="M904" t="s">
        <v>874</v>
      </c>
      <c r="N904" t="s">
        <v>782</v>
      </c>
      <c r="O904" t="s">
        <v>284</v>
      </c>
      <c r="P904" t="s">
        <v>964</v>
      </c>
      <c r="Q904" t="s">
        <v>109</v>
      </c>
      <c r="R904" t="s">
        <v>972</v>
      </c>
      <c r="S904" t="s">
        <v>103</v>
      </c>
      <c r="T904" t="s">
        <v>732</v>
      </c>
      <c r="U904" t="s">
        <v>4036</v>
      </c>
      <c r="V904">
        <v>56000000</v>
      </c>
      <c r="W904">
        <v>0</v>
      </c>
      <c r="X904">
        <v>0</v>
      </c>
      <c r="Y904">
        <v>0</v>
      </c>
      <c r="Z904">
        <v>0</v>
      </c>
      <c r="AA904">
        <v>0</v>
      </c>
      <c r="AB904">
        <v>56000000</v>
      </c>
      <c r="AC904" t="s">
        <v>513</v>
      </c>
      <c r="AD904" t="s">
        <v>514</v>
      </c>
      <c r="AE904" t="s">
        <v>4037</v>
      </c>
      <c r="AF904" t="s">
        <v>4038</v>
      </c>
      <c r="AG904" t="s">
        <v>5855</v>
      </c>
      <c r="AH904" t="s">
        <v>847</v>
      </c>
      <c r="AI904" t="s">
        <v>754</v>
      </c>
      <c r="AJ904" t="s">
        <v>1</v>
      </c>
      <c r="AK904" t="s">
        <v>848</v>
      </c>
      <c r="AL904" t="s">
        <v>917</v>
      </c>
    </row>
    <row r="905" spans="1:38" x14ac:dyDescent="0.3">
      <c r="A905" t="s">
        <v>728</v>
      </c>
      <c r="B905" t="s">
        <v>1457</v>
      </c>
      <c r="C905" t="s">
        <v>729</v>
      </c>
      <c r="D905" t="s">
        <v>1458</v>
      </c>
      <c r="E905" t="s">
        <v>841</v>
      </c>
      <c r="F905" t="s">
        <v>733</v>
      </c>
      <c r="G905" t="s">
        <v>750</v>
      </c>
      <c r="H905" t="s">
        <v>1013</v>
      </c>
      <c r="I905" t="s">
        <v>13</v>
      </c>
      <c r="J905" t="s">
        <v>751</v>
      </c>
      <c r="K905" t="s">
        <v>780</v>
      </c>
      <c r="L905" t="s">
        <v>781</v>
      </c>
      <c r="M905" t="s">
        <v>874</v>
      </c>
      <c r="N905" t="s">
        <v>782</v>
      </c>
      <c r="O905" t="s">
        <v>284</v>
      </c>
      <c r="P905" t="s">
        <v>964</v>
      </c>
      <c r="Q905" t="s">
        <v>109</v>
      </c>
      <c r="R905" t="s">
        <v>972</v>
      </c>
      <c r="S905" t="s">
        <v>103</v>
      </c>
      <c r="T905" t="s">
        <v>732</v>
      </c>
      <c r="U905" t="s">
        <v>4039</v>
      </c>
      <c r="V905">
        <v>3250000</v>
      </c>
      <c r="W905">
        <v>0</v>
      </c>
      <c r="X905">
        <v>0</v>
      </c>
      <c r="Y905">
        <v>0</v>
      </c>
      <c r="Z905">
        <v>0</v>
      </c>
      <c r="AA905">
        <v>0</v>
      </c>
      <c r="AB905">
        <v>3250000</v>
      </c>
      <c r="AC905" t="s">
        <v>513</v>
      </c>
      <c r="AD905" t="s">
        <v>514</v>
      </c>
      <c r="AE905" t="s">
        <v>4040</v>
      </c>
      <c r="AF905" t="s">
        <v>4041</v>
      </c>
      <c r="AG905" t="s">
        <v>5856</v>
      </c>
      <c r="AH905" t="s">
        <v>847</v>
      </c>
      <c r="AI905" t="s">
        <v>754</v>
      </c>
      <c r="AJ905" t="s">
        <v>1</v>
      </c>
      <c r="AK905" t="s">
        <v>848</v>
      </c>
      <c r="AL905" t="s">
        <v>917</v>
      </c>
    </row>
    <row r="906" spans="1:38" x14ac:dyDescent="0.3">
      <c r="A906" t="s">
        <v>728</v>
      </c>
      <c r="B906" t="s">
        <v>1457</v>
      </c>
      <c r="C906" t="s">
        <v>729</v>
      </c>
      <c r="D906" t="s">
        <v>1458</v>
      </c>
      <c r="E906" t="s">
        <v>841</v>
      </c>
      <c r="F906" t="s">
        <v>733</v>
      </c>
      <c r="G906" t="s">
        <v>750</v>
      </c>
      <c r="H906" t="s">
        <v>1013</v>
      </c>
      <c r="I906" t="s">
        <v>13</v>
      </c>
      <c r="J906" t="s">
        <v>751</v>
      </c>
      <c r="K906" t="s">
        <v>780</v>
      </c>
      <c r="L906" t="s">
        <v>781</v>
      </c>
      <c r="M906" t="s">
        <v>874</v>
      </c>
      <c r="N906" t="s">
        <v>782</v>
      </c>
      <c r="O906" t="s">
        <v>284</v>
      </c>
      <c r="P906" t="s">
        <v>964</v>
      </c>
      <c r="Q906" t="s">
        <v>109</v>
      </c>
      <c r="R906" t="s">
        <v>972</v>
      </c>
      <c r="S906" t="s">
        <v>103</v>
      </c>
      <c r="T906" t="s">
        <v>732</v>
      </c>
      <c r="U906" t="s">
        <v>4042</v>
      </c>
      <c r="V906">
        <v>1650000</v>
      </c>
      <c r="W906">
        <v>0</v>
      </c>
      <c r="X906">
        <v>0</v>
      </c>
      <c r="Y906">
        <v>0</v>
      </c>
      <c r="Z906">
        <v>0</v>
      </c>
      <c r="AA906">
        <v>0</v>
      </c>
      <c r="AB906">
        <v>1650000</v>
      </c>
      <c r="AC906" t="s">
        <v>513</v>
      </c>
      <c r="AD906" t="s">
        <v>514</v>
      </c>
      <c r="AE906" t="s">
        <v>4043</v>
      </c>
      <c r="AF906" t="s">
        <v>4044</v>
      </c>
      <c r="AG906" t="s">
        <v>5857</v>
      </c>
      <c r="AH906" t="s">
        <v>847</v>
      </c>
      <c r="AI906" t="s">
        <v>754</v>
      </c>
      <c r="AJ906" t="s">
        <v>1</v>
      </c>
      <c r="AK906" t="s">
        <v>848</v>
      </c>
      <c r="AL906" t="s">
        <v>917</v>
      </c>
    </row>
    <row r="907" spans="1:38" x14ac:dyDescent="0.3">
      <c r="A907" t="s">
        <v>728</v>
      </c>
      <c r="B907" t="s">
        <v>1457</v>
      </c>
      <c r="C907" t="s">
        <v>729</v>
      </c>
      <c r="D907" t="s">
        <v>1458</v>
      </c>
      <c r="E907" t="s">
        <v>841</v>
      </c>
      <c r="F907" t="s">
        <v>733</v>
      </c>
      <c r="G907" t="s">
        <v>750</v>
      </c>
      <c r="H907" t="s">
        <v>1013</v>
      </c>
      <c r="I907" t="s">
        <v>13</v>
      </c>
      <c r="J907" t="s">
        <v>751</v>
      </c>
      <c r="K907" t="s">
        <v>780</v>
      </c>
      <c r="L907" t="s">
        <v>781</v>
      </c>
      <c r="M907" t="s">
        <v>874</v>
      </c>
      <c r="N907" t="s">
        <v>782</v>
      </c>
      <c r="O907" t="s">
        <v>284</v>
      </c>
      <c r="P907" t="s">
        <v>964</v>
      </c>
      <c r="Q907" t="s">
        <v>109</v>
      </c>
      <c r="R907" t="s">
        <v>972</v>
      </c>
      <c r="S907" t="s">
        <v>113</v>
      </c>
      <c r="T907" t="s">
        <v>734</v>
      </c>
      <c r="U907" t="s">
        <v>4045</v>
      </c>
      <c r="V907">
        <v>11200000</v>
      </c>
      <c r="W907">
        <v>0</v>
      </c>
      <c r="X907">
        <v>0</v>
      </c>
      <c r="Y907">
        <v>0</v>
      </c>
      <c r="Z907">
        <v>0</v>
      </c>
      <c r="AA907">
        <v>0</v>
      </c>
      <c r="AB907">
        <v>11200000</v>
      </c>
      <c r="AC907" t="s">
        <v>513</v>
      </c>
      <c r="AD907" t="s">
        <v>515</v>
      </c>
      <c r="AE907" t="s">
        <v>4046</v>
      </c>
      <c r="AF907" t="s">
        <v>4047</v>
      </c>
      <c r="AG907" t="s">
        <v>5858</v>
      </c>
      <c r="AH907" t="s">
        <v>847</v>
      </c>
      <c r="AI907" t="s">
        <v>754</v>
      </c>
      <c r="AJ907" t="s">
        <v>891</v>
      </c>
      <c r="AK907" t="s">
        <v>848</v>
      </c>
      <c r="AL907" t="s">
        <v>917</v>
      </c>
    </row>
    <row r="908" spans="1:38" x14ac:dyDescent="0.3">
      <c r="A908" t="s">
        <v>728</v>
      </c>
      <c r="B908" t="s">
        <v>1457</v>
      </c>
      <c r="C908" t="s">
        <v>729</v>
      </c>
      <c r="D908" t="s">
        <v>1458</v>
      </c>
      <c r="E908" t="s">
        <v>841</v>
      </c>
      <c r="F908" t="s">
        <v>733</v>
      </c>
      <c r="G908" t="s">
        <v>750</v>
      </c>
      <c r="H908" t="s">
        <v>1013</v>
      </c>
      <c r="I908" t="s">
        <v>13</v>
      </c>
      <c r="J908" t="s">
        <v>751</v>
      </c>
      <c r="K908" t="s">
        <v>780</v>
      </c>
      <c r="L908" t="s">
        <v>781</v>
      </c>
      <c r="M908" t="s">
        <v>874</v>
      </c>
      <c r="N908" t="s">
        <v>782</v>
      </c>
      <c r="O908" t="s">
        <v>284</v>
      </c>
      <c r="P908" t="s">
        <v>964</v>
      </c>
      <c r="Q908" t="s">
        <v>109</v>
      </c>
      <c r="R908" t="s">
        <v>972</v>
      </c>
      <c r="S908" t="s">
        <v>113</v>
      </c>
      <c r="T908" t="s">
        <v>734</v>
      </c>
      <c r="U908" t="s">
        <v>4048</v>
      </c>
      <c r="V908">
        <v>8000000</v>
      </c>
      <c r="W908">
        <v>0</v>
      </c>
      <c r="X908">
        <v>0</v>
      </c>
      <c r="Y908">
        <v>0</v>
      </c>
      <c r="Z908">
        <v>0</v>
      </c>
      <c r="AA908">
        <v>0</v>
      </c>
      <c r="AB908">
        <v>8000000</v>
      </c>
      <c r="AC908" t="s">
        <v>513</v>
      </c>
      <c r="AD908" t="s">
        <v>515</v>
      </c>
      <c r="AE908" t="s">
        <v>4049</v>
      </c>
      <c r="AF908" t="s">
        <v>4050</v>
      </c>
      <c r="AG908" t="s">
        <v>5859</v>
      </c>
      <c r="AH908" t="s">
        <v>847</v>
      </c>
      <c r="AI908" t="s">
        <v>754</v>
      </c>
      <c r="AJ908" t="s">
        <v>891</v>
      </c>
      <c r="AK908" t="s">
        <v>848</v>
      </c>
      <c r="AL908" t="s">
        <v>917</v>
      </c>
    </row>
    <row r="909" spans="1:38" x14ac:dyDescent="0.3">
      <c r="A909" t="s">
        <v>728</v>
      </c>
      <c r="B909" t="s">
        <v>1457</v>
      </c>
      <c r="C909" t="s">
        <v>729</v>
      </c>
      <c r="D909" t="s">
        <v>1458</v>
      </c>
      <c r="E909" t="s">
        <v>841</v>
      </c>
      <c r="F909" t="s">
        <v>733</v>
      </c>
      <c r="G909" t="s">
        <v>750</v>
      </c>
      <c r="H909" t="s">
        <v>1013</v>
      </c>
      <c r="I909" t="s">
        <v>13</v>
      </c>
      <c r="J909" t="s">
        <v>751</v>
      </c>
      <c r="K909" t="s">
        <v>780</v>
      </c>
      <c r="L909" t="s">
        <v>781</v>
      </c>
      <c r="M909" t="s">
        <v>874</v>
      </c>
      <c r="N909" t="s">
        <v>782</v>
      </c>
      <c r="O909" t="s">
        <v>284</v>
      </c>
      <c r="P909" t="s">
        <v>964</v>
      </c>
      <c r="Q909" t="s">
        <v>109</v>
      </c>
      <c r="R909" t="s">
        <v>972</v>
      </c>
      <c r="S909" t="s">
        <v>113</v>
      </c>
      <c r="T909" t="s">
        <v>734</v>
      </c>
      <c r="U909" t="s">
        <v>4051</v>
      </c>
      <c r="V909">
        <v>10800000</v>
      </c>
      <c r="W909">
        <v>0</v>
      </c>
      <c r="X909">
        <v>0</v>
      </c>
      <c r="Y909">
        <v>0</v>
      </c>
      <c r="Z909">
        <v>0</v>
      </c>
      <c r="AA909">
        <v>0</v>
      </c>
      <c r="AB909">
        <v>10800000</v>
      </c>
      <c r="AC909" t="s">
        <v>513</v>
      </c>
      <c r="AD909" t="s">
        <v>515</v>
      </c>
      <c r="AE909" t="s">
        <v>4052</v>
      </c>
      <c r="AF909" t="s">
        <v>4053</v>
      </c>
      <c r="AG909" t="s">
        <v>5860</v>
      </c>
      <c r="AH909" t="s">
        <v>847</v>
      </c>
      <c r="AI909" t="s">
        <v>754</v>
      </c>
      <c r="AJ909" t="s">
        <v>891</v>
      </c>
      <c r="AK909" t="s">
        <v>848</v>
      </c>
      <c r="AL909" t="s">
        <v>917</v>
      </c>
    </row>
    <row r="910" spans="1:38" x14ac:dyDescent="0.3">
      <c r="A910" t="s">
        <v>728</v>
      </c>
      <c r="B910" t="s">
        <v>1457</v>
      </c>
      <c r="C910" t="s">
        <v>729</v>
      </c>
      <c r="D910" t="s">
        <v>1458</v>
      </c>
      <c r="E910" t="s">
        <v>841</v>
      </c>
      <c r="F910" t="s">
        <v>733</v>
      </c>
      <c r="G910" t="s">
        <v>750</v>
      </c>
      <c r="H910" t="s">
        <v>1013</v>
      </c>
      <c r="I910" t="s">
        <v>13</v>
      </c>
      <c r="J910" t="s">
        <v>751</v>
      </c>
      <c r="K910" t="s">
        <v>780</v>
      </c>
      <c r="L910" t="s">
        <v>781</v>
      </c>
      <c r="M910" t="s">
        <v>874</v>
      </c>
      <c r="N910" t="s">
        <v>782</v>
      </c>
      <c r="O910" t="s">
        <v>284</v>
      </c>
      <c r="P910" t="s">
        <v>964</v>
      </c>
      <c r="Q910" t="s">
        <v>109</v>
      </c>
      <c r="R910" t="s">
        <v>972</v>
      </c>
      <c r="S910" t="s">
        <v>110</v>
      </c>
      <c r="T910" t="s">
        <v>735</v>
      </c>
      <c r="U910" t="s">
        <v>4054</v>
      </c>
      <c r="V910">
        <v>60000000</v>
      </c>
      <c r="W910">
        <v>0</v>
      </c>
      <c r="X910">
        <v>0</v>
      </c>
      <c r="Y910">
        <v>0</v>
      </c>
      <c r="Z910">
        <v>0</v>
      </c>
      <c r="AA910">
        <v>0</v>
      </c>
      <c r="AB910">
        <v>60000000</v>
      </c>
      <c r="AC910" t="s">
        <v>513</v>
      </c>
      <c r="AD910" t="s">
        <v>516</v>
      </c>
      <c r="AE910" t="s">
        <v>4055</v>
      </c>
      <c r="AF910" t="s">
        <v>4056</v>
      </c>
      <c r="AG910" t="s">
        <v>5861</v>
      </c>
      <c r="AH910" t="s">
        <v>847</v>
      </c>
      <c r="AI910" t="s">
        <v>754</v>
      </c>
      <c r="AJ910" t="s">
        <v>893</v>
      </c>
      <c r="AK910" t="s">
        <v>848</v>
      </c>
      <c r="AL910" t="s">
        <v>917</v>
      </c>
    </row>
    <row r="911" spans="1:38" x14ac:dyDescent="0.3">
      <c r="A911" t="s">
        <v>728</v>
      </c>
      <c r="B911" t="s">
        <v>1457</v>
      </c>
      <c r="C911" t="s">
        <v>729</v>
      </c>
      <c r="D911" t="s">
        <v>1458</v>
      </c>
      <c r="E911" t="s">
        <v>841</v>
      </c>
      <c r="F911" t="s">
        <v>733</v>
      </c>
      <c r="G911" t="s">
        <v>750</v>
      </c>
      <c r="H911" t="s">
        <v>1013</v>
      </c>
      <c r="I911" t="s">
        <v>13</v>
      </c>
      <c r="J911" t="s">
        <v>751</v>
      </c>
      <c r="K911" t="s">
        <v>780</v>
      </c>
      <c r="L911" t="s">
        <v>781</v>
      </c>
      <c r="M911" t="s">
        <v>874</v>
      </c>
      <c r="N911" t="s">
        <v>782</v>
      </c>
      <c r="O911" t="s">
        <v>284</v>
      </c>
      <c r="P911" t="s">
        <v>964</v>
      </c>
      <c r="Q911" t="s">
        <v>109</v>
      </c>
      <c r="R911" t="s">
        <v>972</v>
      </c>
      <c r="S911" t="s">
        <v>107</v>
      </c>
      <c r="T911" t="s">
        <v>892</v>
      </c>
      <c r="U911" t="s">
        <v>4057</v>
      </c>
      <c r="V911">
        <v>262400000</v>
      </c>
      <c r="W911">
        <v>0</v>
      </c>
      <c r="X911">
        <v>0</v>
      </c>
      <c r="Y911">
        <v>0</v>
      </c>
      <c r="Z911">
        <v>0</v>
      </c>
      <c r="AA911">
        <v>0</v>
      </c>
      <c r="AB911">
        <v>262400000</v>
      </c>
      <c r="AC911" t="s">
        <v>513</v>
      </c>
      <c r="AD911" t="s">
        <v>517</v>
      </c>
      <c r="AE911" t="s">
        <v>4058</v>
      </c>
      <c r="AF911" t="s">
        <v>4059</v>
      </c>
      <c r="AG911" t="s">
        <v>5862</v>
      </c>
      <c r="AH911" t="s">
        <v>847</v>
      </c>
      <c r="AI911" t="s">
        <v>754</v>
      </c>
      <c r="AJ911" t="s">
        <v>893</v>
      </c>
      <c r="AK911" t="s">
        <v>848</v>
      </c>
      <c r="AL911" t="s">
        <v>917</v>
      </c>
    </row>
    <row r="912" spans="1:38" x14ac:dyDescent="0.3">
      <c r="A912" t="s">
        <v>728</v>
      </c>
      <c r="B912" t="s">
        <v>1457</v>
      </c>
      <c r="C912" t="s">
        <v>729</v>
      </c>
      <c r="D912" t="s">
        <v>1458</v>
      </c>
      <c r="E912" t="s">
        <v>841</v>
      </c>
      <c r="F912" t="s">
        <v>733</v>
      </c>
      <c r="G912" t="s">
        <v>750</v>
      </c>
      <c r="H912" t="s">
        <v>1013</v>
      </c>
      <c r="I912" t="s">
        <v>13</v>
      </c>
      <c r="J912" t="s">
        <v>751</v>
      </c>
      <c r="K912" t="s">
        <v>780</v>
      </c>
      <c r="L912" t="s">
        <v>781</v>
      </c>
      <c r="M912" t="s">
        <v>874</v>
      </c>
      <c r="N912" t="s">
        <v>782</v>
      </c>
      <c r="O912" t="s">
        <v>284</v>
      </c>
      <c r="P912" t="s">
        <v>964</v>
      </c>
      <c r="Q912" t="s">
        <v>109</v>
      </c>
      <c r="R912" t="s">
        <v>972</v>
      </c>
      <c r="S912" t="s">
        <v>107</v>
      </c>
      <c r="T912" t="s">
        <v>892</v>
      </c>
      <c r="U912" t="s">
        <v>4060</v>
      </c>
      <c r="V912">
        <v>485400000</v>
      </c>
      <c r="W912">
        <v>0</v>
      </c>
      <c r="X912">
        <v>0</v>
      </c>
      <c r="Y912">
        <v>0</v>
      </c>
      <c r="Z912">
        <v>0</v>
      </c>
      <c r="AA912">
        <v>0</v>
      </c>
      <c r="AB912">
        <v>485400000</v>
      </c>
      <c r="AC912" t="s">
        <v>513</v>
      </c>
      <c r="AD912" t="s">
        <v>517</v>
      </c>
      <c r="AE912" t="s">
        <v>4061</v>
      </c>
      <c r="AF912" t="s">
        <v>4062</v>
      </c>
      <c r="AG912" t="s">
        <v>5863</v>
      </c>
      <c r="AH912" t="s">
        <v>847</v>
      </c>
      <c r="AI912" t="s">
        <v>754</v>
      </c>
      <c r="AJ912" t="s">
        <v>893</v>
      </c>
      <c r="AK912" t="s">
        <v>848</v>
      </c>
      <c r="AL912" t="s">
        <v>917</v>
      </c>
    </row>
    <row r="913" spans="1:40" x14ac:dyDescent="0.3">
      <c r="A913" t="s">
        <v>728</v>
      </c>
      <c r="B913" t="s">
        <v>1457</v>
      </c>
      <c r="C913" t="s">
        <v>729</v>
      </c>
      <c r="D913" t="s">
        <v>1458</v>
      </c>
      <c r="E913" t="s">
        <v>841</v>
      </c>
      <c r="F913" t="s">
        <v>733</v>
      </c>
      <c r="G913" t="s">
        <v>750</v>
      </c>
      <c r="H913" t="s">
        <v>1013</v>
      </c>
      <c r="I913" t="s">
        <v>13</v>
      </c>
      <c r="J913" t="s">
        <v>751</v>
      </c>
      <c r="K913" t="s">
        <v>780</v>
      </c>
      <c r="L913" t="s">
        <v>781</v>
      </c>
      <c r="M913" t="s">
        <v>874</v>
      </c>
      <c r="N913" t="s">
        <v>782</v>
      </c>
      <c r="O913" t="s">
        <v>284</v>
      </c>
      <c r="P913" t="s">
        <v>964</v>
      </c>
      <c r="Q913" t="s">
        <v>111</v>
      </c>
      <c r="R913" t="s">
        <v>973</v>
      </c>
      <c r="S913" t="s">
        <v>103</v>
      </c>
      <c r="T913" t="s">
        <v>732</v>
      </c>
      <c r="U913" t="s">
        <v>4063</v>
      </c>
      <c r="V913">
        <v>4000000</v>
      </c>
      <c r="W913">
        <v>0</v>
      </c>
      <c r="X913">
        <v>0</v>
      </c>
      <c r="Y913">
        <v>0</v>
      </c>
      <c r="Z913">
        <v>0</v>
      </c>
      <c r="AA913">
        <v>0</v>
      </c>
      <c r="AB913">
        <v>4000000</v>
      </c>
      <c r="AC913" t="s">
        <v>518</v>
      </c>
      <c r="AD913" t="s">
        <v>519</v>
      </c>
      <c r="AE913" t="s">
        <v>4064</v>
      </c>
      <c r="AF913" t="s">
        <v>4065</v>
      </c>
      <c r="AG913" t="s">
        <v>5257</v>
      </c>
      <c r="AH913" t="s">
        <v>847</v>
      </c>
      <c r="AI913" t="s">
        <v>754</v>
      </c>
      <c r="AJ913" t="s">
        <v>1</v>
      </c>
      <c r="AK913" t="s">
        <v>848</v>
      </c>
      <c r="AL913" t="s">
        <v>917</v>
      </c>
    </row>
    <row r="914" spans="1:40" x14ac:dyDescent="0.3">
      <c r="A914" t="s">
        <v>728</v>
      </c>
      <c r="B914" t="s">
        <v>1457</v>
      </c>
      <c r="C914" t="s">
        <v>729</v>
      </c>
      <c r="D914" t="s">
        <v>1458</v>
      </c>
      <c r="E914" t="s">
        <v>841</v>
      </c>
      <c r="F914" t="s">
        <v>733</v>
      </c>
      <c r="G914" t="s">
        <v>750</v>
      </c>
      <c r="H914" t="s">
        <v>1013</v>
      </c>
      <c r="I914" t="s">
        <v>13</v>
      </c>
      <c r="J914" t="s">
        <v>751</v>
      </c>
      <c r="K914" t="s">
        <v>780</v>
      </c>
      <c r="L914" t="s">
        <v>781</v>
      </c>
      <c r="M914" t="s">
        <v>874</v>
      </c>
      <c r="N914" t="s">
        <v>782</v>
      </c>
      <c r="O914" t="s">
        <v>284</v>
      </c>
      <c r="P914" t="s">
        <v>964</v>
      </c>
      <c r="Q914" t="s">
        <v>111</v>
      </c>
      <c r="R914" t="s">
        <v>973</v>
      </c>
      <c r="S914" t="s">
        <v>103</v>
      </c>
      <c r="T914" t="s">
        <v>732</v>
      </c>
      <c r="U914" t="s">
        <v>4066</v>
      </c>
      <c r="V914">
        <v>4000000</v>
      </c>
      <c r="W914">
        <v>0</v>
      </c>
      <c r="X914">
        <v>0</v>
      </c>
      <c r="Y914">
        <v>0</v>
      </c>
      <c r="Z914">
        <v>0</v>
      </c>
      <c r="AA914">
        <v>0</v>
      </c>
      <c r="AB914">
        <v>4000000</v>
      </c>
      <c r="AC914" t="s">
        <v>518</v>
      </c>
      <c r="AD914" t="s">
        <v>519</v>
      </c>
      <c r="AE914" t="s">
        <v>4067</v>
      </c>
      <c r="AF914" t="s">
        <v>4068</v>
      </c>
      <c r="AG914" t="s">
        <v>5258</v>
      </c>
      <c r="AH914" t="s">
        <v>847</v>
      </c>
      <c r="AI914" t="s">
        <v>754</v>
      </c>
      <c r="AJ914" t="s">
        <v>1</v>
      </c>
      <c r="AK914" t="s">
        <v>848</v>
      </c>
      <c r="AL914" t="s">
        <v>917</v>
      </c>
    </row>
    <row r="915" spans="1:40" x14ac:dyDescent="0.3">
      <c r="A915" t="s">
        <v>728</v>
      </c>
      <c r="B915" t="s">
        <v>1457</v>
      </c>
      <c r="C915" t="s">
        <v>729</v>
      </c>
      <c r="D915" t="s">
        <v>1458</v>
      </c>
      <c r="E915" t="s">
        <v>841</v>
      </c>
      <c r="F915" t="s">
        <v>733</v>
      </c>
      <c r="G915" t="s">
        <v>750</v>
      </c>
      <c r="H915" t="s">
        <v>1013</v>
      </c>
      <c r="I915" t="s">
        <v>13</v>
      </c>
      <c r="J915" t="s">
        <v>751</v>
      </c>
      <c r="K915" t="s">
        <v>780</v>
      </c>
      <c r="L915" t="s">
        <v>781</v>
      </c>
      <c r="M915" t="s">
        <v>874</v>
      </c>
      <c r="N915" t="s">
        <v>782</v>
      </c>
      <c r="O915" t="s">
        <v>284</v>
      </c>
      <c r="P915" t="s">
        <v>964</v>
      </c>
      <c r="Q915" t="s">
        <v>111</v>
      </c>
      <c r="R915" t="s">
        <v>973</v>
      </c>
      <c r="S915" t="s">
        <v>103</v>
      </c>
      <c r="T915" t="s">
        <v>732</v>
      </c>
      <c r="U915" t="s">
        <v>4069</v>
      </c>
      <c r="V915">
        <v>12000000</v>
      </c>
      <c r="W915">
        <v>0</v>
      </c>
      <c r="X915">
        <v>0</v>
      </c>
      <c r="Y915">
        <v>0</v>
      </c>
      <c r="Z915">
        <v>0</v>
      </c>
      <c r="AA915">
        <v>0</v>
      </c>
      <c r="AB915">
        <v>12000000</v>
      </c>
      <c r="AC915" t="s">
        <v>518</v>
      </c>
      <c r="AD915" t="s">
        <v>519</v>
      </c>
      <c r="AE915" t="s">
        <v>4070</v>
      </c>
      <c r="AF915" t="s">
        <v>4071</v>
      </c>
      <c r="AG915" t="s">
        <v>5864</v>
      </c>
      <c r="AH915" t="s">
        <v>847</v>
      </c>
      <c r="AI915" t="s">
        <v>754</v>
      </c>
      <c r="AJ915" t="s">
        <v>1</v>
      </c>
      <c r="AK915" t="s">
        <v>848</v>
      </c>
      <c r="AL915" t="s">
        <v>917</v>
      </c>
    </row>
    <row r="916" spans="1:40" x14ac:dyDescent="0.3">
      <c r="A916" t="s">
        <v>728</v>
      </c>
      <c r="B916" t="s">
        <v>1457</v>
      </c>
      <c r="C916" t="s">
        <v>729</v>
      </c>
      <c r="D916" t="s">
        <v>1458</v>
      </c>
      <c r="E916" t="s">
        <v>841</v>
      </c>
      <c r="F916" t="s">
        <v>733</v>
      </c>
      <c r="G916" t="s">
        <v>750</v>
      </c>
      <c r="H916" t="s">
        <v>1013</v>
      </c>
      <c r="I916" t="s">
        <v>13</v>
      </c>
      <c r="J916" t="s">
        <v>751</v>
      </c>
      <c r="K916" t="s">
        <v>780</v>
      </c>
      <c r="L916" t="s">
        <v>781</v>
      </c>
      <c r="M916" t="s">
        <v>874</v>
      </c>
      <c r="N916" t="s">
        <v>782</v>
      </c>
      <c r="O916" t="s">
        <v>284</v>
      </c>
      <c r="P916" t="s">
        <v>964</v>
      </c>
      <c r="Q916" t="s">
        <v>111</v>
      </c>
      <c r="R916" t="s">
        <v>973</v>
      </c>
      <c r="S916" t="s">
        <v>103</v>
      </c>
      <c r="T916" t="s">
        <v>732</v>
      </c>
      <c r="U916" t="s">
        <v>4072</v>
      </c>
      <c r="V916">
        <v>15000000</v>
      </c>
      <c r="W916">
        <v>0</v>
      </c>
      <c r="X916">
        <v>0</v>
      </c>
      <c r="Y916">
        <v>0</v>
      </c>
      <c r="Z916">
        <v>0</v>
      </c>
      <c r="AA916">
        <v>0</v>
      </c>
      <c r="AB916">
        <v>15000000</v>
      </c>
      <c r="AC916" t="s">
        <v>518</v>
      </c>
      <c r="AD916" t="s">
        <v>519</v>
      </c>
      <c r="AE916" t="s">
        <v>4073</v>
      </c>
      <c r="AF916" t="s">
        <v>4074</v>
      </c>
      <c r="AG916" t="s">
        <v>5865</v>
      </c>
      <c r="AH916" t="s">
        <v>847</v>
      </c>
      <c r="AI916" t="s">
        <v>754</v>
      </c>
      <c r="AJ916" t="s">
        <v>1</v>
      </c>
      <c r="AK916" t="s">
        <v>848</v>
      </c>
      <c r="AL916" t="s">
        <v>917</v>
      </c>
    </row>
    <row r="917" spans="1:40" x14ac:dyDescent="0.3">
      <c r="A917" t="s">
        <v>728</v>
      </c>
      <c r="B917" t="s">
        <v>1457</v>
      </c>
      <c r="C917" t="s">
        <v>729</v>
      </c>
      <c r="D917" t="s">
        <v>1458</v>
      </c>
      <c r="E917" t="s">
        <v>841</v>
      </c>
      <c r="F917" t="s">
        <v>733</v>
      </c>
      <c r="G917" t="s">
        <v>750</v>
      </c>
      <c r="H917" t="s">
        <v>1013</v>
      </c>
      <c r="I917" t="s">
        <v>13</v>
      </c>
      <c r="J917" t="s">
        <v>751</v>
      </c>
      <c r="K917" t="s">
        <v>780</v>
      </c>
      <c r="L917" t="s">
        <v>781</v>
      </c>
      <c r="M917" t="s">
        <v>874</v>
      </c>
      <c r="N917" t="s">
        <v>782</v>
      </c>
      <c r="O917" t="s">
        <v>284</v>
      </c>
      <c r="P917" t="s">
        <v>964</v>
      </c>
      <c r="Q917" t="s">
        <v>111</v>
      </c>
      <c r="R917" t="s">
        <v>973</v>
      </c>
      <c r="S917" t="s">
        <v>112</v>
      </c>
      <c r="T917" t="s">
        <v>766</v>
      </c>
      <c r="U917" t="s">
        <v>4075</v>
      </c>
      <c r="V917">
        <v>12000000</v>
      </c>
      <c r="W917">
        <v>0</v>
      </c>
      <c r="X917">
        <v>0</v>
      </c>
      <c r="Y917">
        <v>0</v>
      </c>
      <c r="Z917">
        <v>0</v>
      </c>
      <c r="AA917">
        <v>0</v>
      </c>
      <c r="AB917">
        <v>12000000</v>
      </c>
      <c r="AC917" t="s">
        <v>518</v>
      </c>
      <c r="AD917" t="s">
        <v>520</v>
      </c>
      <c r="AE917" t="s">
        <v>4076</v>
      </c>
      <c r="AF917" t="s">
        <v>4077</v>
      </c>
      <c r="AG917" t="s">
        <v>5866</v>
      </c>
      <c r="AH917" t="s">
        <v>847</v>
      </c>
      <c r="AI917" t="s">
        <v>754</v>
      </c>
      <c r="AJ917" t="s">
        <v>900</v>
      </c>
      <c r="AK917" t="s">
        <v>907</v>
      </c>
      <c r="AL917" t="s">
        <v>917</v>
      </c>
    </row>
    <row r="918" spans="1:40" x14ac:dyDescent="0.3">
      <c r="A918" t="s">
        <v>728</v>
      </c>
      <c r="B918" t="s">
        <v>1457</v>
      </c>
      <c r="C918" t="s">
        <v>729</v>
      </c>
      <c r="D918" t="s">
        <v>1458</v>
      </c>
      <c r="E918" t="s">
        <v>841</v>
      </c>
      <c r="F918" t="s">
        <v>733</v>
      </c>
      <c r="G918" t="s">
        <v>750</v>
      </c>
      <c r="H918" t="s">
        <v>1013</v>
      </c>
      <c r="I918" t="s">
        <v>13</v>
      </c>
      <c r="J918" t="s">
        <v>751</v>
      </c>
      <c r="K918" t="s">
        <v>780</v>
      </c>
      <c r="L918" t="s">
        <v>781</v>
      </c>
      <c r="M918" t="s">
        <v>874</v>
      </c>
      <c r="N918" t="s">
        <v>782</v>
      </c>
      <c r="O918" t="s">
        <v>284</v>
      </c>
      <c r="P918" t="s">
        <v>964</v>
      </c>
      <c r="Q918" t="s">
        <v>111</v>
      </c>
      <c r="R918" t="s">
        <v>973</v>
      </c>
      <c r="S918" t="s">
        <v>113</v>
      </c>
      <c r="T918" t="s">
        <v>734</v>
      </c>
      <c r="U918" t="s">
        <v>4078</v>
      </c>
      <c r="V918">
        <v>5100000</v>
      </c>
      <c r="W918">
        <v>0</v>
      </c>
      <c r="X918">
        <v>0</v>
      </c>
      <c r="Y918">
        <v>0</v>
      </c>
      <c r="Z918">
        <v>0</v>
      </c>
      <c r="AA918">
        <v>0</v>
      </c>
      <c r="AB918">
        <v>5100000</v>
      </c>
      <c r="AC918" t="s">
        <v>518</v>
      </c>
      <c r="AD918" t="s">
        <v>521</v>
      </c>
      <c r="AE918" t="s">
        <v>4079</v>
      </c>
      <c r="AF918" t="s">
        <v>4080</v>
      </c>
      <c r="AG918" t="s">
        <v>5867</v>
      </c>
      <c r="AH918" t="s">
        <v>847</v>
      </c>
      <c r="AI918" t="s">
        <v>754</v>
      </c>
      <c r="AJ918" t="s">
        <v>891</v>
      </c>
      <c r="AK918" t="s">
        <v>848</v>
      </c>
      <c r="AL918" t="s">
        <v>917</v>
      </c>
    </row>
    <row r="919" spans="1:40" x14ac:dyDescent="0.3">
      <c r="A919" t="s">
        <v>728</v>
      </c>
      <c r="B919" t="s">
        <v>1457</v>
      </c>
      <c r="C919" t="s">
        <v>729</v>
      </c>
      <c r="D919" t="s">
        <v>1458</v>
      </c>
      <c r="E919" t="s">
        <v>841</v>
      </c>
      <c r="F919" t="s">
        <v>733</v>
      </c>
      <c r="G919" t="s">
        <v>750</v>
      </c>
      <c r="H919" t="s">
        <v>1013</v>
      </c>
      <c r="I919" t="s">
        <v>13</v>
      </c>
      <c r="J919" t="s">
        <v>751</v>
      </c>
      <c r="K919" t="s">
        <v>780</v>
      </c>
      <c r="L919" t="s">
        <v>781</v>
      </c>
      <c r="M919" t="s">
        <v>874</v>
      </c>
      <c r="N919" t="s">
        <v>782</v>
      </c>
      <c r="O919" t="s">
        <v>284</v>
      </c>
      <c r="P919" t="s">
        <v>964</v>
      </c>
      <c r="Q919" t="s">
        <v>111</v>
      </c>
      <c r="R919" t="s">
        <v>973</v>
      </c>
      <c r="S919" t="s">
        <v>113</v>
      </c>
      <c r="T919" t="s">
        <v>734</v>
      </c>
      <c r="U919" t="s">
        <v>4081</v>
      </c>
      <c r="V919">
        <v>5600000</v>
      </c>
      <c r="W919">
        <v>0</v>
      </c>
      <c r="X919">
        <v>0</v>
      </c>
      <c r="Y919">
        <v>0</v>
      </c>
      <c r="Z919">
        <v>0</v>
      </c>
      <c r="AA919">
        <v>0</v>
      </c>
      <c r="AB919">
        <v>5600000</v>
      </c>
      <c r="AC919" t="s">
        <v>518</v>
      </c>
      <c r="AD919" t="s">
        <v>521</v>
      </c>
      <c r="AE919" t="s">
        <v>4082</v>
      </c>
      <c r="AF919" t="s">
        <v>4083</v>
      </c>
      <c r="AG919" t="s">
        <v>5868</v>
      </c>
      <c r="AH919" t="s">
        <v>847</v>
      </c>
      <c r="AI919" t="s">
        <v>754</v>
      </c>
      <c r="AJ919" t="s">
        <v>891</v>
      </c>
      <c r="AK919" t="s">
        <v>848</v>
      </c>
      <c r="AL919" t="s">
        <v>917</v>
      </c>
    </row>
    <row r="920" spans="1:40" x14ac:dyDescent="0.3">
      <c r="A920" t="s">
        <v>728</v>
      </c>
      <c r="B920" t="s">
        <v>1457</v>
      </c>
      <c r="C920" t="s">
        <v>729</v>
      </c>
      <c r="D920" t="s">
        <v>1458</v>
      </c>
      <c r="E920" t="s">
        <v>841</v>
      </c>
      <c r="F920" t="s">
        <v>733</v>
      </c>
      <c r="G920" t="s">
        <v>750</v>
      </c>
      <c r="H920" t="s">
        <v>1013</v>
      </c>
      <c r="I920" t="s">
        <v>13</v>
      </c>
      <c r="J920" t="s">
        <v>751</v>
      </c>
      <c r="K920" t="s">
        <v>780</v>
      </c>
      <c r="L920" t="s">
        <v>781</v>
      </c>
      <c r="M920" t="s">
        <v>874</v>
      </c>
      <c r="N920" t="s">
        <v>782</v>
      </c>
      <c r="O920" t="s">
        <v>284</v>
      </c>
      <c r="P920" t="s">
        <v>964</v>
      </c>
      <c r="Q920" t="s">
        <v>111</v>
      </c>
      <c r="R920" t="s">
        <v>973</v>
      </c>
      <c r="S920" t="s">
        <v>113</v>
      </c>
      <c r="T920" t="s">
        <v>734</v>
      </c>
      <c r="U920" t="s">
        <v>4084</v>
      </c>
      <c r="V920">
        <v>4000000</v>
      </c>
      <c r="W920">
        <v>0</v>
      </c>
      <c r="X920">
        <v>0</v>
      </c>
      <c r="Y920">
        <v>0</v>
      </c>
      <c r="Z920">
        <v>0</v>
      </c>
      <c r="AA920">
        <v>0</v>
      </c>
      <c r="AB920">
        <v>4000000</v>
      </c>
      <c r="AC920" t="s">
        <v>518</v>
      </c>
      <c r="AD920" t="s">
        <v>521</v>
      </c>
      <c r="AE920" t="s">
        <v>4085</v>
      </c>
      <c r="AF920" t="s">
        <v>4086</v>
      </c>
      <c r="AG920" t="s">
        <v>5869</v>
      </c>
      <c r="AH920" t="s">
        <v>847</v>
      </c>
      <c r="AI920" t="s">
        <v>754</v>
      </c>
      <c r="AJ920" t="s">
        <v>891</v>
      </c>
      <c r="AK920" t="s">
        <v>848</v>
      </c>
      <c r="AL920" t="s">
        <v>917</v>
      </c>
    </row>
    <row r="921" spans="1:40" x14ac:dyDescent="0.3">
      <c r="A921" t="s">
        <v>728</v>
      </c>
      <c r="B921" t="s">
        <v>1457</v>
      </c>
      <c r="C921" t="s">
        <v>729</v>
      </c>
      <c r="D921" t="s">
        <v>1458</v>
      </c>
      <c r="E921" t="s">
        <v>841</v>
      </c>
      <c r="F921" t="s">
        <v>733</v>
      </c>
      <c r="G921" t="s">
        <v>750</v>
      </c>
      <c r="H921" t="s">
        <v>1013</v>
      </c>
      <c r="I921" t="s">
        <v>13</v>
      </c>
      <c r="J921" t="s">
        <v>751</v>
      </c>
      <c r="K921" t="s">
        <v>780</v>
      </c>
      <c r="L921" t="s">
        <v>781</v>
      </c>
      <c r="M921" t="s">
        <v>874</v>
      </c>
      <c r="N921" t="s">
        <v>782</v>
      </c>
      <c r="O921" t="s">
        <v>284</v>
      </c>
      <c r="P921" t="s">
        <v>964</v>
      </c>
      <c r="Q921" t="s">
        <v>111</v>
      </c>
      <c r="R921" t="s">
        <v>973</v>
      </c>
      <c r="S921" t="s">
        <v>113</v>
      </c>
      <c r="T921" t="s">
        <v>734</v>
      </c>
      <c r="U921" t="s">
        <v>4087</v>
      </c>
      <c r="V921">
        <v>7200000</v>
      </c>
      <c r="W921">
        <v>0</v>
      </c>
      <c r="X921">
        <v>0</v>
      </c>
      <c r="Y921">
        <v>0</v>
      </c>
      <c r="Z921">
        <v>0</v>
      </c>
      <c r="AA921">
        <v>0</v>
      </c>
      <c r="AB921">
        <v>7200000</v>
      </c>
      <c r="AC921" t="s">
        <v>518</v>
      </c>
      <c r="AD921" t="s">
        <v>521</v>
      </c>
      <c r="AE921" t="s">
        <v>4088</v>
      </c>
      <c r="AF921" t="s">
        <v>4089</v>
      </c>
      <c r="AG921" t="s">
        <v>5870</v>
      </c>
      <c r="AH921" t="s">
        <v>847</v>
      </c>
      <c r="AI921" t="s">
        <v>754</v>
      </c>
      <c r="AJ921" t="s">
        <v>891</v>
      </c>
      <c r="AK921" t="s">
        <v>848</v>
      </c>
      <c r="AL921" t="s">
        <v>917</v>
      </c>
    </row>
    <row r="922" spans="1:40" x14ac:dyDescent="0.3">
      <c r="A922" t="s">
        <v>728</v>
      </c>
      <c r="B922" t="s">
        <v>1457</v>
      </c>
      <c r="C922" t="s">
        <v>729</v>
      </c>
      <c r="D922" t="s">
        <v>1458</v>
      </c>
      <c r="E922" t="s">
        <v>841</v>
      </c>
      <c r="F922" t="s">
        <v>733</v>
      </c>
      <c r="G922" t="s">
        <v>750</v>
      </c>
      <c r="H922" t="s">
        <v>1013</v>
      </c>
      <c r="I922" t="s">
        <v>13</v>
      </c>
      <c r="J922" t="s">
        <v>751</v>
      </c>
      <c r="K922" t="s">
        <v>780</v>
      </c>
      <c r="L922" t="s">
        <v>781</v>
      </c>
      <c r="M922" t="s">
        <v>874</v>
      </c>
      <c r="N922" t="s">
        <v>782</v>
      </c>
      <c r="O922" t="s">
        <v>284</v>
      </c>
      <c r="P922" t="s">
        <v>964</v>
      </c>
      <c r="Q922" t="s">
        <v>111</v>
      </c>
      <c r="R922" t="s">
        <v>973</v>
      </c>
      <c r="S922" t="s">
        <v>114</v>
      </c>
      <c r="T922" t="s">
        <v>793</v>
      </c>
      <c r="U922" t="s">
        <v>4090</v>
      </c>
      <c r="V922">
        <v>70000000</v>
      </c>
      <c r="W922">
        <v>0</v>
      </c>
      <c r="X922">
        <v>0</v>
      </c>
      <c r="Y922">
        <v>0</v>
      </c>
      <c r="Z922">
        <v>0</v>
      </c>
      <c r="AA922">
        <v>0</v>
      </c>
      <c r="AB922">
        <v>70000000</v>
      </c>
      <c r="AC922" t="s">
        <v>518</v>
      </c>
      <c r="AD922" t="s">
        <v>522</v>
      </c>
      <c r="AE922" t="s">
        <v>4091</v>
      </c>
      <c r="AF922" t="s">
        <v>4092</v>
      </c>
      <c r="AG922" t="s">
        <v>5871</v>
      </c>
      <c r="AH922" t="s">
        <v>847</v>
      </c>
      <c r="AI922" t="s">
        <v>754</v>
      </c>
      <c r="AJ922" t="s">
        <v>891</v>
      </c>
      <c r="AK922" t="s">
        <v>848</v>
      </c>
      <c r="AL922" t="s">
        <v>917</v>
      </c>
    </row>
    <row r="923" spans="1:40" x14ac:dyDescent="0.3">
      <c r="A923" t="s">
        <v>728</v>
      </c>
      <c r="B923" t="s">
        <v>1457</v>
      </c>
      <c r="C923" t="s">
        <v>729</v>
      </c>
      <c r="D923" t="s">
        <v>1458</v>
      </c>
      <c r="E923" t="s">
        <v>841</v>
      </c>
      <c r="F923" t="s">
        <v>733</v>
      </c>
      <c r="G923" t="s">
        <v>750</v>
      </c>
      <c r="H923" t="s">
        <v>1013</v>
      </c>
      <c r="I923" t="s">
        <v>13</v>
      </c>
      <c r="J923" t="s">
        <v>751</v>
      </c>
      <c r="K923" t="s">
        <v>780</v>
      </c>
      <c r="L923" t="s">
        <v>781</v>
      </c>
      <c r="M923" t="s">
        <v>874</v>
      </c>
      <c r="N923" t="s">
        <v>782</v>
      </c>
      <c r="O923" t="s">
        <v>284</v>
      </c>
      <c r="P923" t="s">
        <v>964</v>
      </c>
      <c r="Q923" t="s">
        <v>111</v>
      </c>
      <c r="R923" t="s">
        <v>973</v>
      </c>
      <c r="S923" t="s">
        <v>110</v>
      </c>
      <c r="T923" t="s">
        <v>735</v>
      </c>
      <c r="U923" t="s">
        <v>4093</v>
      </c>
      <c r="V923">
        <v>100000000</v>
      </c>
      <c r="W923">
        <v>0</v>
      </c>
      <c r="X923">
        <v>0</v>
      </c>
      <c r="Y923">
        <v>0</v>
      </c>
      <c r="Z923">
        <v>0</v>
      </c>
      <c r="AA923">
        <v>0</v>
      </c>
      <c r="AB923">
        <v>100000000</v>
      </c>
      <c r="AC923" t="s">
        <v>518</v>
      </c>
      <c r="AD923" t="s">
        <v>523</v>
      </c>
      <c r="AE923" t="s">
        <v>4094</v>
      </c>
      <c r="AF923" t="s">
        <v>4095</v>
      </c>
      <c r="AG923" t="s">
        <v>5872</v>
      </c>
      <c r="AH923" t="s">
        <v>847</v>
      </c>
      <c r="AI923" t="s">
        <v>754</v>
      </c>
      <c r="AJ923" t="s">
        <v>893</v>
      </c>
      <c r="AK923" t="s">
        <v>848</v>
      </c>
      <c r="AL923" t="s">
        <v>917</v>
      </c>
    </row>
    <row r="924" spans="1:40" x14ac:dyDescent="0.3">
      <c r="A924" t="s">
        <v>728</v>
      </c>
      <c r="B924" t="s">
        <v>1457</v>
      </c>
      <c r="C924" t="s">
        <v>729</v>
      </c>
      <c r="D924" t="s">
        <v>1458</v>
      </c>
      <c r="E924" t="s">
        <v>841</v>
      </c>
      <c r="F924" t="s">
        <v>733</v>
      </c>
      <c r="G924" t="s">
        <v>750</v>
      </c>
      <c r="H924" t="s">
        <v>1013</v>
      </c>
      <c r="I924" t="s">
        <v>13</v>
      </c>
      <c r="J924" t="s">
        <v>751</v>
      </c>
      <c r="K924" t="s">
        <v>780</v>
      </c>
      <c r="L924" t="s">
        <v>781</v>
      </c>
      <c r="M924" t="s">
        <v>874</v>
      </c>
      <c r="N924" t="s">
        <v>782</v>
      </c>
      <c r="O924" t="s">
        <v>284</v>
      </c>
      <c r="P924" t="s">
        <v>964</v>
      </c>
      <c r="Q924" t="s">
        <v>111</v>
      </c>
      <c r="R924" t="s">
        <v>973</v>
      </c>
      <c r="S924" t="s">
        <v>104</v>
      </c>
      <c r="T924" t="s">
        <v>105</v>
      </c>
      <c r="U924" t="s">
        <v>4096</v>
      </c>
      <c r="V924">
        <v>3000000</v>
      </c>
      <c r="W924">
        <v>0</v>
      </c>
      <c r="X924">
        <v>0</v>
      </c>
      <c r="Y924">
        <v>0</v>
      </c>
      <c r="Z924">
        <v>0</v>
      </c>
      <c r="AA924">
        <v>0</v>
      </c>
      <c r="AB924">
        <v>3000000</v>
      </c>
      <c r="AC924" t="s">
        <v>518</v>
      </c>
      <c r="AD924" t="s">
        <v>524</v>
      </c>
      <c r="AE924" t="s">
        <v>4097</v>
      </c>
      <c r="AF924" t="s">
        <v>4098</v>
      </c>
      <c r="AG924" t="s">
        <v>5873</v>
      </c>
      <c r="AH924" t="s">
        <v>847</v>
      </c>
      <c r="AI924" t="s">
        <v>754</v>
      </c>
      <c r="AJ924" t="s">
        <v>893</v>
      </c>
      <c r="AK924" t="s">
        <v>848</v>
      </c>
      <c r="AL924" t="s">
        <v>917</v>
      </c>
    </row>
    <row r="925" spans="1:40" x14ac:dyDescent="0.3">
      <c r="A925" t="s">
        <v>728</v>
      </c>
      <c r="B925" t="s">
        <v>1457</v>
      </c>
      <c r="C925" t="s">
        <v>729</v>
      </c>
      <c r="D925" t="s">
        <v>1458</v>
      </c>
      <c r="E925" t="s">
        <v>841</v>
      </c>
      <c r="F925" t="s">
        <v>733</v>
      </c>
      <c r="G925" t="s">
        <v>750</v>
      </c>
      <c r="H925" t="s">
        <v>1013</v>
      </c>
      <c r="I925" t="s">
        <v>13</v>
      </c>
      <c r="J925" t="s">
        <v>751</v>
      </c>
      <c r="K925" t="s">
        <v>780</v>
      </c>
      <c r="L925" t="s">
        <v>781</v>
      </c>
      <c r="M925" t="s">
        <v>874</v>
      </c>
      <c r="N925" t="s">
        <v>782</v>
      </c>
      <c r="O925" t="s">
        <v>178</v>
      </c>
      <c r="P925" t="s">
        <v>783</v>
      </c>
      <c r="Q925" t="s">
        <v>2</v>
      </c>
      <c r="R925" t="s">
        <v>1272</v>
      </c>
      <c r="S925" t="s">
        <v>103</v>
      </c>
      <c r="T925" t="s">
        <v>732</v>
      </c>
      <c r="U925" t="s">
        <v>4099</v>
      </c>
      <c r="V925">
        <v>17250000</v>
      </c>
      <c r="W925">
        <v>0</v>
      </c>
      <c r="X925">
        <v>0</v>
      </c>
      <c r="Y925">
        <v>0</v>
      </c>
      <c r="Z925">
        <v>0</v>
      </c>
      <c r="AA925">
        <v>0</v>
      </c>
      <c r="AB925">
        <v>17250000</v>
      </c>
      <c r="AC925" t="s">
        <v>525</v>
      </c>
      <c r="AD925" t="s">
        <v>526</v>
      </c>
      <c r="AE925" t="s">
        <v>4100</v>
      </c>
      <c r="AF925" t="s">
        <v>4101</v>
      </c>
      <c r="AG925" t="s">
        <v>5336</v>
      </c>
      <c r="AH925" t="s">
        <v>847</v>
      </c>
      <c r="AI925" t="s">
        <v>754</v>
      </c>
      <c r="AJ925" t="s">
        <v>1</v>
      </c>
      <c r="AK925" t="s">
        <v>848</v>
      </c>
      <c r="AL925" t="s">
        <v>123</v>
      </c>
      <c r="AM925" t="s">
        <v>132</v>
      </c>
      <c r="AN925" t="s">
        <v>133</v>
      </c>
    </row>
    <row r="926" spans="1:40" x14ac:dyDescent="0.3">
      <c r="A926" t="s">
        <v>728</v>
      </c>
      <c r="B926" t="s">
        <v>1457</v>
      </c>
      <c r="C926" t="s">
        <v>729</v>
      </c>
      <c r="D926" t="s">
        <v>1458</v>
      </c>
      <c r="E926" t="s">
        <v>841</v>
      </c>
      <c r="F926" t="s">
        <v>733</v>
      </c>
      <c r="G926" t="s">
        <v>750</v>
      </c>
      <c r="H926" t="s">
        <v>1013</v>
      </c>
      <c r="I926" t="s">
        <v>13</v>
      </c>
      <c r="J926" t="s">
        <v>751</v>
      </c>
      <c r="K926" t="s">
        <v>780</v>
      </c>
      <c r="L926" t="s">
        <v>781</v>
      </c>
      <c r="M926" t="s">
        <v>874</v>
      </c>
      <c r="N926" t="s">
        <v>782</v>
      </c>
      <c r="O926" t="s">
        <v>178</v>
      </c>
      <c r="P926" t="s">
        <v>783</v>
      </c>
      <c r="Q926" t="s">
        <v>2</v>
      </c>
      <c r="R926" t="s">
        <v>1272</v>
      </c>
      <c r="S926" t="s">
        <v>103</v>
      </c>
      <c r="T926" t="s">
        <v>732</v>
      </c>
      <c r="U926" t="s">
        <v>4102</v>
      </c>
      <c r="V926">
        <v>12000000</v>
      </c>
      <c r="W926">
        <v>0</v>
      </c>
      <c r="X926">
        <v>0</v>
      </c>
      <c r="Y926">
        <v>0</v>
      </c>
      <c r="Z926">
        <v>0</v>
      </c>
      <c r="AA926">
        <v>0</v>
      </c>
      <c r="AB926">
        <v>12000000</v>
      </c>
      <c r="AC926" t="s">
        <v>525</v>
      </c>
      <c r="AD926" t="s">
        <v>526</v>
      </c>
      <c r="AE926" t="s">
        <v>4103</v>
      </c>
      <c r="AF926" t="s">
        <v>4104</v>
      </c>
      <c r="AG926" t="s">
        <v>5337</v>
      </c>
      <c r="AH926" t="s">
        <v>847</v>
      </c>
      <c r="AI926" t="s">
        <v>754</v>
      </c>
      <c r="AJ926" t="s">
        <v>1</v>
      </c>
      <c r="AK926" t="s">
        <v>848</v>
      </c>
      <c r="AL926" t="s">
        <v>123</v>
      </c>
      <c r="AM926" t="s">
        <v>132</v>
      </c>
      <c r="AN926" t="s">
        <v>133</v>
      </c>
    </row>
    <row r="927" spans="1:40" x14ac:dyDescent="0.3">
      <c r="A927" t="s">
        <v>728</v>
      </c>
      <c r="B927" t="s">
        <v>1457</v>
      </c>
      <c r="C927" t="s">
        <v>729</v>
      </c>
      <c r="D927" t="s">
        <v>1458</v>
      </c>
      <c r="E927" t="s">
        <v>841</v>
      </c>
      <c r="F927" t="s">
        <v>733</v>
      </c>
      <c r="G927" t="s">
        <v>750</v>
      </c>
      <c r="H927" t="s">
        <v>1013</v>
      </c>
      <c r="I927" t="s">
        <v>13</v>
      </c>
      <c r="J927" t="s">
        <v>751</v>
      </c>
      <c r="K927" t="s">
        <v>780</v>
      </c>
      <c r="L927" t="s">
        <v>781</v>
      </c>
      <c r="M927" t="s">
        <v>874</v>
      </c>
      <c r="N927" t="s">
        <v>782</v>
      </c>
      <c r="O927" t="s">
        <v>178</v>
      </c>
      <c r="P927" t="s">
        <v>783</v>
      </c>
      <c r="Q927" t="s">
        <v>2</v>
      </c>
      <c r="R927" t="s">
        <v>1272</v>
      </c>
      <c r="S927" t="s">
        <v>103</v>
      </c>
      <c r="T927" t="s">
        <v>732</v>
      </c>
      <c r="U927" t="s">
        <v>4105</v>
      </c>
      <c r="V927">
        <v>12000000</v>
      </c>
      <c r="W927">
        <v>0</v>
      </c>
      <c r="X927">
        <v>0</v>
      </c>
      <c r="Y927">
        <v>0</v>
      </c>
      <c r="Z927">
        <v>0</v>
      </c>
      <c r="AA927">
        <v>0</v>
      </c>
      <c r="AB927">
        <v>12000000</v>
      </c>
      <c r="AC927" t="s">
        <v>525</v>
      </c>
      <c r="AD927" t="s">
        <v>526</v>
      </c>
      <c r="AE927" t="s">
        <v>4106</v>
      </c>
      <c r="AF927" t="s">
        <v>4107</v>
      </c>
      <c r="AG927" t="s">
        <v>5326</v>
      </c>
      <c r="AH927" t="s">
        <v>847</v>
      </c>
      <c r="AI927" t="s">
        <v>754</v>
      </c>
      <c r="AJ927" t="s">
        <v>1</v>
      </c>
      <c r="AK927" t="s">
        <v>848</v>
      </c>
      <c r="AL927" t="s">
        <v>123</v>
      </c>
      <c r="AM927" t="s">
        <v>132</v>
      </c>
      <c r="AN927" t="s">
        <v>133</v>
      </c>
    </row>
    <row r="928" spans="1:40" x14ac:dyDescent="0.3">
      <c r="A928" t="s">
        <v>728</v>
      </c>
      <c r="B928" t="s">
        <v>1457</v>
      </c>
      <c r="C928" t="s">
        <v>729</v>
      </c>
      <c r="D928" t="s">
        <v>1458</v>
      </c>
      <c r="E928" t="s">
        <v>841</v>
      </c>
      <c r="F928" t="s">
        <v>733</v>
      </c>
      <c r="G928" t="s">
        <v>750</v>
      </c>
      <c r="H928" t="s">
        <v>1013</v>
      </c>
      <c r="I928" t="s">
        <v>13</v>
      </c>
      <c r="J928" t="s">
        <v>751</v>
      </c>
      <c r="K928" t="s">
        <v>780</v>
      </c>
      <c r="L928" t="s">
        <v>781</v>
      </c>
      <c r="M928" t="s">
        <v>874</v>
      </c>
      <c r="N928" t="s">
        <v>782</v>
      </c>
      <c r="O928" t="s">
        <v>178</v>
      </c>
      <c r="P928" t="s">
        <v>783</v>
      </c>
      <c r="Q928" t="s">
        <v>2</v>
      </c>
      <c r="R928" t="s">
        <v>1272</v>
      </c>
      <c r="S928" t="s">
        <v>103</v>
      </c>
      <c r="T928" t="s">
        <v>732</v>
      </c>
      <c r="U928" t="s">
        <v>4108</v>
      </c>
      <c r="V928">
        <v>8000000</v>
      </c>
      <c r="W928">
        <v>0</v>
      </c>
      <c r="X928">
        <v>0</v>
      </c>
      <c r="Y928">
        <v>0</v>
      </c>
      <c r="Z928">
        <v>0</v>
      </c>
      <c r="AA928">
        <v>0</v>
      </c>
      <c r="AB928">
        <v>8000000</v>
      </c>
      <c r="AC928" t="s">
        <v>525</v>
      </c>
      <c r="AD928" t="s">
        <v>526</v>
      </c>
      <c r="AE928" t="s">
        <v>4109</v>
      </c>
      <c r="AF928" t="s">
        <v>4110</v>
      </c>
      <c r="AG928" t="s">
        <v>5338</v>
      </c>
      <c r="AH928" t="s">
        <v>847</v>
      </c>
      <c r="AI928" t="s">
        <v>754</v>
      </c>
      <c r="AJ928" t="s">
        <v>1</v>
      </c>
      <c r="AK928" t="s">
        <v>848</v>
      </c>
      <c r="AL928" t="s">
        <v>123</v>
      </c>
      <c r="AM928" t="s">
        <v>132</v>
      </c>
      <c r="AN928" t="s">
        <v>133</v>
      </c>
    </row>
    <row r="929" spans="1:40" x14ac:dyDescent="0.3">
      <c r="A929" t="s">
        <v>728</v>
      </c>
      <c r="B929" t="s">
        <v>1457</v>
      </c>
      <c r="C929" t="s">
        <v>729</v>
      </c>
      <c r="D929" t="s">
        <v>1458</v>
      </c>
      <c r="E929" t="s">
        <v>841</v>
      </c>
      <c r="F929" t="s">
        <v>733</v>
      </c>
      <c r="G929" t="s">
        <v>750</v>
      </c>
      <c r="H929" t="s">
        <v>1013</v>
      </c>
      <c r="I929" t="s">
        <v>13</v>
      </c>
      <c r="J929" t="s">
        <v>751</v>
      </c>
      <c r="K929" t="s">
        <v>780</v>
      </c>
      <c r="L929" t="s">
        <v>781</v>
      </c>
      <c r="M929" t="s">
        <v>874</v>
      </c>
      <c r="N929" t="s">
        <v>782</v>
      </c>
      <c r="O929" t="s">
        <v>178</v>
      </c>
      <c r="P929" t="s">
        <v>783</v>
      </c>
      <c r="Q929" t="s">
        <v>2</v>
      </c>
      <c r="R929" t="s">
        <v>1272</v>
      </c>
      <c r="S929" t="s">
        <v>103</v>
      </c>
      <c r="T929" t="s">
        <v>732</v>
      </c>
      <c r="U929" t="s">
        <v>4111</v>
      </c>
      <c r="V929">
        <v>9500000</v>
      </c>
      <c r="W929">
        <v>0</v>
      </c>
      <c r="X929">
        <v>0</v>
      </c>
      <c r="Y929">
        <v>0</v>
      </c>
      <c r="Z929">
        <v>0</v>
      </c>
      <c r="AA929">
        <v>0</v>
      </c>
      <c r="AB929">
        <v>9500000</v>
      </c>
      <c r="AC929" t="s">
        <v>525</v>
      </c>
      <c r="AD929" t="s">
        <v>526</v>
      </c>
      <c r="AE929" t="s">
        <v>4112</v>
      </c>
      <c r="AF929" t="s">
        <v>4113</v>
      </c>
      <c r="AG929" t="s">
        <v>5874</v>
      </c>
      <c r="AH929" t="s">
        <v>847</v>
      </c>
      <c r="AI929" t="s">
        <v>754</v>
      </c>
      <c r="AJ929" t="s">
        <v>1</v>
      </c>
      <c r="AK929" t="s">
        <v>848</v>
      </c>
      <c r="AL929" t="s">
        <v>123</v>
      </c>
      <c r="AM929" t="s">
        <v>132</v>
      </c>
      <c r="AN929" t="s">
        <v>133</v>
      </c>
    </row>
    <row r="930" spans="1:40" x14ac:dyDescent="0.3">
      <c r="A930" t="s">
        <v>728</v>
      </c>
      <c r="B930" t="s">
        <v>1457</v>
      </c>
      <c r="C930" t="s">
        <v>729</v>
      </c>
      <c r="D930" t="s">
        <v>1458</v>
      </c>
      <c r="E930" t="s">
        <v>841</v>
      </c>
      <c r="F930" t="s">
        <v>733</v>
      </c>
      <c r="G930" t="s">
        <v>750</v>
      </c>
      <c r="H930" t="s">
        <v>1013</v>
      </c>
      <c r="I930" t="s">
        <v>13</v>
      </c>
      <c r="J930" t="s">
        <v>751</v>
      </c>
      <c r="K930" t="s">
        <v>780</v>
      </c>
      <c r="L930" t="s">
        <v>781</v>
      </c>
      <c r="M930" t="s">
        <v>874</v>
      </c>
      <c r="N930" t="s">
        <v>782</v>
      </c>
      <c r="O930" t="s">
        <v>178</v>
      </c>
      <c r="P930" t="s">
        <v>783</v>
      </c>
      <c r="Q930" t="s">
        <v>2</v>
      </c>
      <c r="R930" t="s">
        <v>1272</v>
      </c>
      <c r="S930" t="s">
        <v>126</v>
      </c>
      <c r="T930" t="s">
        <v>744</v>
      </c>
      <c r="U930" t="s">
        <v>4114</v>
      </c>
      <c r="V930">
        <v>1000000</v>
      </c>
      <c r="W930">
        <v>0</v>
      </c>
      <c r="X930">
        <v>0</v>
      </c>
      <c r="Y930">
        <v>0</v>
      </c>
      <c r="Z930">
        <v>0</v>
      </c>
      <c r="AA930">
        <v>0</v>
      </c>
      <c r="AB930">
        <v>1000000</v>
      </c>
      <c r="AC930" t="s">
        <v>525</v>
      </c>
      <c r="AD930" t="s">
        <v>527</v>
      </c>
      <c r="AE930" t="s">
        <v>4115</v>
      </c>
      <c r="AF930" t="s">
        <v>4116</v>
      </c>
      <c r="AG930" t="s">
        <v>5437</v>
      </c>
      <c r="AH930" t="s">
        <v>847</v>
      </c>
      <c r="AI930" t="s">
        <v>754</v>
      </c>
      <c r="AJ930" t="s">
        <v>900</v>
      </c>
      <c r="AK930" t="s">
        <v>848</v>
      </c>
      <c r="AL930" t="s">
        <v>123</v>
      </c>
      <c r="AM930" t="s">
        <v>132</v>
      </c>
      <c r="AN930" t="s">
        <v>133</v>
      </c>
    </row>
    <row r="931" spans="1:40" x14ac:dyDescent="0.3">
      <c r="A931" t="s">
        <v>728</v>
      </c>
      <c r="B931" t="s">
        <v>1457</v>
      </c>
      <c r="C931" t="s">
        <v>729</v>
      </c>
      <c r="D931" t="s">
        <v>1458</v>
      </c>
      <c r="E931" t="s">
        <v>841</v>
      </c>
      <c r="F931" t="s">
        <v>733</v>
      </c>
      <c r="G931" t="s">
        <v>750</v>
      </c>
      <c r="H931" t="s">
        <v>1013</v>
      </c>
      <c r="I931" t="s">
        <v>13</v>
      </c>
      <c r="J931" t="s">
        <v>751</v>
      </c>
      <c r="K931" t="s">
        <v>780</v>
      </c>
      <c r="L931" t="s">
        <v>781</v>
      </c>
      <c r="M931" t="s">
        <v>874</v>
      </c>
      <c r="N931" t="s">
        <v>782</v>
      </c>
      <c r="O931" t="s">
        <v>178</v>
      </c>
      <c r="P931" t="s">
        <v>783</v>
      </c>
      <c r="Q931" t="s">
        <v>2</v>
      </c>
      <c r="R931" t="s">
        <v>1272</v>
      </c>
      <c r="S931" t="s">
        <v>110</v>
      </c>
      <c r="T931" t="s">
        <v>735</v>
      </c>
      <c r="U931" t="s">
        <v>4117</v>
      </c>
      <c r="V931">
        <v>130000000</v>
      </c>
      <c r="W931">
        <v>0</v>
      </c>
      <c r="X931">
        <v>0</v>
      </c>
      <c r="Y931">
        <v>0</v>
      </c>
      <c r="Z931">
        <v>0</v>
      </c>
      <c r="AA931">
        <v>0</v>
      </c>
      <c r="AB931">
        <v>130000000</v>
      </c>
      <c r="AC931" t="s">
        <v>525</v>
      </c>
      <c r="AD931" t="s">
        <v>528</v>
      </c>
      <c r="AE931" t="s">
        <v>4118</v>
      </c>
      <c r="AF931" t="s">
        <v>4119</v>
      </c>
      <c r="AG931" t="s">
        <v>5875</v>
      </c>
      <c r="AH931" t="s">
        <v>847</v>
      </c>
      <c r="AI931" t="s">
        <v>754</v>
      </c>
      <c r="AJ931" t="s">
        <v>893</v>
      </c>
      <c r="AK931" t="s">
        <v>848</v>
      </c>
      <c r="AL931" t="s">
        <v>123</v>
      </c>
      <c r="AM931" t="s">
        <v>132</v>
      </c>
      <c r="AN931" t="s">
        <v>133</v>
      </c>
    </row>
    <row r="932" spans="1:40" x14ac:dyDescent="0.3">
      <c r="A932" t="s">
        <v>728</v>
      </c>
      <c r="B932" t="s">
        <v>1457</v>
      </c>
      <c r="C932" t="s">
        <v>729</v>
      </c>
      <c r="D932" t="s">
        <v>1458</v>
      </c>
      <c r="E932" t="s">
        <v>841</v>
      </c>
      <c r="F932" t="s">
        <v>733</v>
      </c>
      <c r="G932" t="s">
        <v>750</v>
      </c>
      <c r="H932" t="s">
        <v>1013</v>
      </c>
      <c r="I932" t="s">
        <v>13</v>
      </c>
      <c r="J932" t="s">
        <v>751</v>
      </c>
      <c r="K932" t="s">
        <v>780</v>
      </c>
      <c r="L932" t="s">
        <v>781</v>
      </c>
      <c r="M932" t="s">
        <v>874</v>
      </c>
      <c r="N932" t="s">
        <v>782</v>
      </c>
      <c r="O932" t="s">
        <v>178</v>
      </c>
      <c r="P932" t="s">
        <v>783</v>
      </c>
      <c r="Q932" t="s">
        <v>108</v>
      </c>
      <c r="R932" t="s">
        <v>784</v>
      </c>
      <c r="S932" t="s">
        <v>103</v>
      </c>
      <c r="T932" t="s">
        <v>732</v>
      </c>
      <c r="U932" t="s">
        <v>4120</v>
      </c>
      <c r="V932">
        <v>26250000</v>
      </c>
      <c r="W932">
        <v>0</v>
      </c>
      <c r="X932">
        <v>0</v>
      </c>
      <c r="Y932">
        <v>0</v>
      </c>
      <c r="Z932">
        <v>0</v>
      </c>
      <c r="AA932">
        <v>0</v>
      </c>
      <c r="AB932">
        <v>26250000</v>
      </c>
      <c r="AC932" t="s">
        <v>529</v>
      </c>
      <c r="AD932" t="s">
        <v>530</v>
      </c>
      <c r="AE932" t="s">
        <v>4121</v>
      </c>
      <c r="AF932" t="s">
        <v>4122</v>
      </c>
      <c r="AG932" t="s">
        <v>5336</v>
      </c>
      <c r="AH932" t="s">
        <v>847</v>
      </c>
      <c r="AI932" t="s">
        <v>754</v>
      </c>
      <c r="AJ932" t="s">
        <v>1</v>
      </c>
      <c r="AK932" t="s">
        <v>848</v>
      </c>
      <c r="AL932" t="s">
        <v>123</v>
      </c>
      <c r="AM932" t="s">
        <v>132</v>
      </c>
      <c r="AN932" t="s">
        <v>133</v>
      </c>
    </row>
    <row r="933" spans="1:40" x14ac:dyDescent="0.3">
      <c r="A933" t="s">
        <v>728</v>
      </c>
      <c r="B933" t="s">
        <v>1457</v>
      </c>
      <c r="C933" t="s">
        <v>729</v>
      </c>
      <c r="D933" t="s">
        <v>1458</v>
      </c>
      <c r="E933" t="s">
        <v>841</v>
      </c>
      <c r="F933" t="s">
        <v>733</v>
      </c>
      <c r="G933" t="s">
        <v>750</v>
      </c>
      <c r="H933" t="s">
        <v>1013</v>
      </c>
      <c r="I933" t="s">
        <v>13</v>
      </c>
      <c r="J933" t="s">
        <v>751</v>
      </c>
      <c r="K933" t="s">
        <v>780</v>
      </c>
      <c r="L933" t="s">
        <v>781</v>
      </c>
      <c r="M933" t="s">
        <v>874</v>
      </c>
      <c r="N933" t="s">
        <v>782</v>
      </c>
      <c r="O933" t="s">
        <v>178</v>
      </c>
      <c r="P933" t="s">
        <v>783</v>
      </c>
      <c r="Q933" t="s">
        <v>108</v>
      </c>
      <c r="R933" t="s">
        <v>784</v>
      </c>
      <c r="S933" t="s">
        <v>103</v>
      </c>
      <c r="T933" t="s">
        <v>732</v>
      </c>
      <c r="U933" t="s">
        <v>4123</v>
      </c>
      <c r="V933">
        <v>12000000</v>
      </c>
      <c r="W933">
        <v>0</v>
      </c>
      <c r="X933">
        <v>0</v>
      </c>
      <c r="Y933">
        <v>0</v>
      </c>
      <c r="Z933">
        <v>0</v>
      </c>
      <c r="AA933">
        <v>0</v>
      </c>
      <c r="AB933">
        <v>12000000</v>
      </c>
      <c r="AC933" t="s">
        <v>529</v>
      </c>
      <c r="AD933" t="s">
        <v>530</v>
      </c>
      <c r="AE933" t="s">
        <v>4124</v>
      </c>
      <c r="AF933" t="s">
        <v>4125</v>
      </c>
      <c r="AG933" t="s">
        <v>5337</v>
      </c>
      <c r="AH933" t="s">
        <v>847</v>
      </c>
      <c r="AI933" t="s">
        <v>754</v>
      </c>
      <c r="AJ933" t="s">
        <v>1</v>
      </c>
      <c r="AK933" t="s">
        <v>848</v>
      </c>
      <c r="AL933" t="s">
        <v>123</v>
      </c>
      <c r="AM933" t="s">
        <v>132</v>
      </c>
      <c r="AN933" t="s">
        <v>133</v>
      </c>
    </row>
    <row r="934" spans="1:40" x14ac:dyDescent="0.3">
      <c r="A934" t="s">
        <v>728</v>
      </c>
      <c r="B934" t="s">
        <v>1457</v>
      </c>
      <c r="C934" t="s">
        <v>729</v>
      </c>
      <c r="D934" t="s">
        <v>1458</v>
      </c>
      <c r="E934" t="s">
        <v>841</v>
      </c>
      <c r="F934" t="s">
        <v>733</v>
      </c>
      <c r="G934" t="s">
        <v>750</v>
      </c>
      <c r="H934" t="s">
        <v>1013</v>
      </c>
      <c r="I934" t="s">
        <v>13</v>
      </c>
      <c r="J934" t="s">
        <v>751</v>
      </c>
      <c r="K934" t="s">
        <v>780</v>
      </c>
      <c r="L934" t="s">
        <v>781</v>
      </c>
      <c r="M934" t="s">
        <v>874</v>
      </c>
      <c r="N934" t="s">
        <v>782</v>
      </c>
      <c r="O934" t="s">
        <v>178</v>
      </c>
      <c r="P934" t="s">
        <v>783</v>
      </c>
      <c r="Q934" t="s">
        <v>108</v>
      </c>
      <c r="R934" t="s">
        <v>784</v>
      </c>
      <c r="S934" t="s">
        <v>103</v>
      </c>
      <c r="T934" t="s">
        <v>732</v>
      </c>
      <c r="U934" t="s">
        <v>4126</v>
      </c>
      <c r="V934">
        <v>12000000</v>
      </c>
      <c r="W934">
        <v>0</v>
      </c>
      <c r="X934">
        <v>0</v>
      </c>
      <c r="Y934">
        <v>0</v>
      </c>
      <c r="Z934">
        <v>0</v>
      </c>
      <c r="AA934">
        <v>0</v>
      </c>
      <c r="AB934">
        <v>12000000</v>
      </c>
      <c r="AC934" t="s">
        <v>529</v>
      </c>
      <c r="AD934" t="s">
        <v>530</v>
      </c>
      <c r="AE934" t="s">
        <v>4127</v>
      </c>
      <c r="AF934" t="s">
        <v>4128</v>
      </c>
      <c r="AG934" t="s">
        <v>5326</v>
      </c>
      <c r="AH934" t="s">
        <v>847</v>
      </c>
      <c r="AI934" t="s">
        <v>754</v>
      </c>
      <c r="AJ934" t="s">
        <v>1</v>
      </c>
      <c r="AK934" t="s">
        <v>848</v>
      </c>
      <c r="AL934" t="s">
        <v>123</v>
      </c>
      <c r="AM934" t="s">
        <v>132</v>
      </c>
      <c r="AN934" t="s">
        <v>133</v>
      </c>
    </row>
    <row r="935" spans="1:40" x14ac:dyDescent="0.3">
      <c r="A935" t="s">
        <v>728</v>
      </c>
      <c r="B935" t="s">
        <v>1457</v>
      </c>
      <c r="C935" t="s">
        <v>729</v>
      </c>
      <c r="D935" t="s">
        <v>1458</v>
      </c>
      <c r="E935" t="s">
        <v>841</v>
      </c>
      <c r="F935" t="s">
        <v>733</v>
      </c>
      <c r="G935" t="s">
        <v>750</v>
      </c>
      <c r="H935" t="s">
        <v>1013</v>
      </c>
      <c r="I935" t="s">
        <v>13</v>
      </c>
      <c r="J935" t="s">
        <v>751</v>
      </c>
      <c r="K935" t="s">
        <v>780</v>
      </c>
      <c r="L935" t="s">
        <v>781</v>
      </c>
      <c r="M935" t="s">
        <v>874</v>
      </c>
      <c r="N935" t="s">
        <v>782</v>
      </c>
      <c r="O935" t="s">
        <v>178</v>
      </c>
      <c r="P935" t="s">
        <v>783</v>
      </c>
      <c r="Q935" t="s">
        <v>108</v>
      </c>
      <c r="R935" t="s">
        <v>784</v>
      </c>
      <c r="S935" t="s">
        <v>103</v>
      </c>
      <c r="T935" t="s">
        <v>732</v>
      </c>
      <c r="U935" t="s">
        <v>4129</v>
      </c>
      <c r="V935">
        <v>8000000</v>
      </c>
      <c r="W935">
        <v>0</v>
      </c>
      <c r="X935">
        <v>0</v>
      </c>
      <c r="Y935">
        <v>0</v>
      </c>
      <c r="Z935">
        <v>0</v>
      </c>
      <c r="AA935">
        <v>0</v>
      </c>
      <c r="AB935">
        <v>8000000</v>
      </c>
      <c r="AC935" t="s">
        <v>529</v>
      </c>
      <c r="AD935" t="s">
        <v>530</v>
      </c>
      <c r="AE935" t="s">
        <v>4130</v>
      </c>
      <c r="AF935" t="s">
        <v>4131</v>
      </c>
      <c r="AG935" t="s">
        <v>5338</v>
      </c>
      <c r="AH935" t="s">
        <v>847</v>
      </c>
      <c r="AI935" t="s">
        <v>754</v>
      </c>
      <c r="AJ935" t="s">
        <v>1</v>
      </c>
      <c r="AK935" t="s">
        <v>848</v>
      </c>
      <c r="AL935" t="s">
        <v>123</v>
      </c>
      <c r="AM935" t="s">
        <v>132</v>
      </c>
      <c r="AN935" t="s">
        <v>133</v>
      </c>
    </row>
    <row r="936" spans="1:40" x14ac:dyDescent="0.3">
      <c r="A936" t="s">
        <v>728</v>
      </c>
      <c r="B936" t="s">
        <v>1457</v>
      </c>
      <c r="C936" t="s">
        <v>729</v>
      </c>
      <c r="D936" t="s">
        <v>1458</v>
      </c>
      <c r="E936" t="s">
        <v>841</v>
      </c>
      <c r="F936" t="s">
        <v>733</v>
      </c>
      <c r="G936" t="s">
        <v>750</v>
      </c>
      <c r="H936" t="s">
        <v>1013</v>
      </c>
      <c r="I936" t="s">
        <v>13</v>
      </c>
      <c r="J936" t="s">
        <v>751</v>
      </c>
      <c r="K936" t="s">
        <v>780</v>
      </c>
      <c r="L936" t="s">
        <v>781</v>
      </c>
      <c r="M936" t="s">
        <v>874</v>
      </c>
      <c r="N936" t="s">
        <v>782</v>
      </c>
      <c r="O936" t="s">
        <v>178</v>
      </c>
      <c r="P936" t="s">
        <v>783</v>
      </c>
      <c r="Q936" t="s">
        <v>108</v>
      </c>
      <c r="R936" t="s">
        <v>784</v>
      </c>
      <c r="S936" t="s">
        <v>103</v>
      </c>
      <c r="T936" t="s">
        <v>732</v>
      </c>
      <c r="U936" t="s">
        <v>4132</v>
      </c>
      <c r="V936">
        <v>10000000</v>
      </c>
      <c r="W936">
        <v>0</v>
      </c>
      <c r="X936">
        <v>0</v>
      </c>
      <c r="Y936">
        <v>0</v>
      </c>
      <c r="Z936">
        <v>0</v>
      </c>
      <c r="AA936">
        <v>0</v>
      </c>
      <c r="AB936">
        <v>10000000</v>
      </c>
      <c r="AC936" t="s">
        <v>529</v>
      </c>
      <c r="AD936" t="s">
        <v>530</v>
      </c>
      <c r="AE936" t="s">
        <v>4133</v>
      </c>
      <c r="AF936" t="s">
        <v>4134</v>
      </c>
      <c r="AG936" t="s">
        <v>5874</v>
      </c>
      <c r="AH936" t="s">
        <v>847</v>
      </c>
      <c r="AI936" t="s">
        <v>754</v>
      </c>
      <c r="AJ936" t="s">
        <v>1</v>
      </c>
      <c r="AK936" t="s">
        <v>848</v>
      </c>
      <c r="AL936" t="s">
        <v>123</v>
      </c>
      <c r="AM936" t="s">
        <v>132</v>
      </c>
      <c r="AN936" t="s">
        <v>133</v>
      </c>
    </row>
    <row r="937" spans="1:40" x14ac:dyDescent="0.3">
      <c r="A937" t="s">
        <v>728</v>
      </c>
      <c r="B937" t="s">
        <v>1457</v>
      </c>
      <c r="C937" t="s">
        <v>729</v>
      </c>
      <c r="D937" t="s">
        <v>1458</v>
      </c>
      <c r="E937" t="s">
        <v>841</v>
      </c>
      <c r="F937" t="s">
        <v>733</v>
      </c>
      <c r="G937" t="s">
        <v>750</v>
      </c>
      <c r="H937" t="s">
        <v>1013</v>
      </c>
      <c r="I937" t="s">
        <v>13</v>
      </c>
      <c r="J937" t="s">
        <v>751</v>
      </c>
      <c r="K937" t="s">
        <v>780</v>
      </c>
      <c r="L937" t="s">
        <v>781</v>
      </c>
      <c r="M937" t="s">
        <v>874</v>
      </c>
      <c r="N937" t="s">
        <v>782</v>
      </c>
      <c r="O937" t="s">
        <v>178</v>
      </c>
      <c r="P937" t="s">
        <v>783</v>
      </c>
      <c r="Q937" t="s">
        <v>108</v>
      </c>
      <c r="R937" t="s">
        <v>784</v>
      </c>
      <c r="S937" t="s">
        <v>126</v>
      </c>
      <c r="T937" t="s">
        <v>744</v>
      </c>
      <c r="U937" t="s">
        <v>4135</v>
      </c>
      <c r="V937">
        <v>1000000</v>
      </c>
      <c r="W937">
        <v>0</v>
      </c>
      <c r="X937">
        <v>0</v>
      </c>
      <c r="Y937">
        <v>0</v>
      </c>
      <c r="Z937">
        <v>0</v>
      </c>
      <c r="AA937">
        <v>0</v>
      </c>
      <c r="AB937">
        <v>1000000</v>
      </c>
      <c r="AC937" t="s">
        <v>529</v>
      </c>
      <c r="AD937" t="s">
        <v>531</v>
      </c>
      <c r="AE937" t="s">
        <v>4136</v>
      </c>
      <c r="AF937" t="s">
        <v>4137</v>
      </c>
      <c r="AG937" t="s">
        <v>5437</v>
      </c>
      <c r="AH937" t="s">
        <v>847</v>
      </c>
      <c r="AI937" t="s">
        <v>754</v>
      </c>
      <c r="AJ937" t="s">
        <v>900</v>
      </c>
      <c r="AK937" t="s">
        <v>848</v>
      </c>
      <c r="AL937" t="s">
        <v>123</v>
      </c>
      <c r="AM937" t="s">
        <v>132</v>
      </c>
      <c r="AN937" t="s">
        <v>133</v>
      </c>
    </row>
    <row r="938" spans="1:40" x14ac:dyDescent="0.3">
      <c r="A938" t="s">
        <v>728</v>
      </c>
      <c r="B938" t="s">
        <v>1457</v>
      </c>
      <c r="C938" t="s">
        <v>729</v>
      </c>
      <c r="D938" t="s">
        <v>1458</v>
      </c>
      <c r="E938" t="s">
        <v>841</v>
      </c>
      <c r="F938" t="s">
        <v>733</v>
      </c>
      <c r="G938" t="s">
        <v>750</v>
      </c>
      <c r="H938" t="s">
        <v>1013</v>
      </c>
      <c r="I938" t="s">
        <v>13</v>
      </c>
      <c r="J938" t="s">
        <v>751</v>
      </c>
      <c r="K938" t="s">
        <v>780</v>
      </c>
      <c r="L938" t="s">
        <v>781</v>
      </c>
      <c r="M938" t="s">
        <v>874</v>
      </c>
      <c r="N938" t="s">
        <v>782</v>
      </c>
      <c r="O938" t="s">
        <v>178</v>
      </c>
      <c r="P938" t="s">
        <v>783</v>
      </c>
      <c r="Q938" t="s">
        <v>108</v>
      </c>
      <c r="R938" t="s">
        <v>784</v>
      </c>
      <c r="S938" t="s">
        <v>113</v>
      </c>
      <c r="T938" t="s">
        <v>734</v>
      </c>
      <c r="U938" t="s">
        <v>4138</v>
      </c>
      <c r="V938">
        <v>4000000</v>
      </c>
      <c r="W938">
        <v>0</v>
      </c>
      <c r="X938">
        <v>0</v>
      </c>
      <c r="Y938">
        <v>0</v>
      </c>
      <c r="Z938">
        <v>0</v>
      </c>
      <c r="AA938">
        <v>0</v>
      </c>
      <c r="AB938">
        <v>4000000</v>
      </c>
      <c r="AC938" t="s">
        <v>529</v>
      </c>
      <c r="AD938" t="s">
        <v>532</v>
      </c>
      <c r="AE938" t="s">
        <v>4139</v>
      </c>
      <c r="AF938" t="s">
        <v>4140</v>
      </c>
      <c r="AG938" t="s">
        <v>5339</v>
      </c>
      <c r="AH938" t="s">
        <v>847</v>
      </c>
      <c r="AI938" t="s">
        <v>754</v>
      </c>
      <c r="AJ938" t="s">
        <v>891</v>
      </c>
      <c r="AK938" t="s">
        <v>848</v>
      </c>
      <c r="AL938" t="s">
        <v>123</v>
      </c>
      <c r="AM938" t="s">
        <v>132</v>
      </c>
      <c r="AN938" t="s">
        <v>133</v>
      </c>
    </row>
    <row r="939" spans="1:40" x14ac:dyDescent="0.3">
      <c r="A939" t="s">
        <v>728</v>
      </c>
      <c r="B939" t="s">
        <v>1457</v>
      </c>
      <c r="C939" t="s">
        <v>729</v>
      </c>
      <c r="D939" t="s">
        <v>1458</v>
      </c>
      <c r="E939" t="s">
        <v>841</v>
      </c>
      <c r="F939" t="s">
        <v>733</v>
      </c>
      <c r="G939" t="s">
        <v>750</v>
      </c>
      <c r="H939" t="s">
        <v>1013</v>
      </c>
      <c r="I939" t="s">
        <v>13</v>
      </c>
      <c r="J939" t="s">
        <v>751</v>
      </c>
      <c r="K939" t="s">
        <v>780</v>
      </c>
      <c r="L939" t="s">
        <v>781</v>
      </c>
      <c r="M939" t="s">
        <v>874</v>
      </c>
      <c r="N939" t="s">
        <v>782</v>
      </c>
      <c r="O939" t="s">
        <v>178</v>
      </c>
      <c r="P939" t="s">
        <v>783</v>
      </c>
      <c r="Q939" t="s">
        <v>108</v>
      </c>
      <c r="R939" t="s">
        <v>784</v>
      </c>
      <c r="S939" t="s">
        <v>110</v>
      </c>
      <c r="T939" t="s">
        <v>735</v>
      </c>
      <c r="U939" t="s">
        <v>4141</v>
      </c>
      <c r="V939">
        <v>117000000</v>
      </c>
      <c r="W939">
        <v>0</v>
      </c>
      <c r="X939">
        <v>0</v>
      </c>
      <c r="Y939">
        <v>0</v>
      </c>
      <c r="Z939">
        <v>0</v>
      </c>
      <c r="AA939">
        <v>0</v>
      </c>
      <c r="AB939">
        <v>117000000</v>
      </c>
      <c r="AC939" t="s">
        <v>529</v>
      </c>
      <c r="AD939" t="s">
        <v>533</v>
      </c>
      <c r="AE939" t="s">
        <v>4142</v>
      </c>
      <c r="AF939" t="s">
        <v>4143</v>
      </c>
      <c r="AG939" t="s">
        <v>5876</v>
      </c>
      <c r="AH939" t="s">
        <v>847</v>
      </c>
      <c r="AI939" t="s">
        <v>754</v>
      </c>
      <c r="AJ939" t="s">
        <v>893</v>
      </c>
      <c r="AK939" t="s">
        <v>848</v>
      </c>
      <c r="AL939" t="s">
        <v>123</v>
      </c>
      <c r="AM939" t="s">
        <v>132</v>
      </c>
      <c r="AN939" t="s">
        <v>133</v>
      </c>
    </row>
    <row r="940" spans="1:40" x14ac:dyDescent="0.3">
      <c r="A940" t="s">
        <v>728</v>
      </c>
      <c r="B940" t="s">
        <v>1457</v>
      </c>
      <c r="C940" t="s">
        <v>729</v>
      </c>
      <c r="D940" t="s">
        <v>1458</v>
      </c>
      <c r="E940" t="s">
        <v>841</v>
      </c>
      <c r="F940" t="s">
        <v>733</v>
      </c>
      <c r="G940" t="s">
        <v>750</v>
      </c>
      <c r="H940" t="s">
        <v>1013</v>
      </c>
      <c r="I940" t="s">
        <v>13</v>
      </c>
      <c r="J940" t="s">
        <v>751</v>
      </c>
      <c r="K940" t="s">
        <v>780</v>
      </c>
      <c r="L940" t="s">
        <v>781</v>
      </c>
      <c r="M940" t="s">
        <v>874</v>
      </c>
      <c r="N940" t="s">
        <v>782</v>
      </c>
      <c r="O940" t="s">
        <v>178</v>
      </c>
      <c r="P940" t="s">
        <v>783</v>
      </c>
      <c r="Q940" t="s">
        <v>109</v>
      </c>
      <c r="R940" t="s">
        <v>1273</v>
      </c>
      <c r="S940" t="s">
        <v>103</v>
      </c>
      <c r="T940" t="s">
        <v>732</v>
      </c>
      <c r="U940" t="s">
        <v>4144</v>
      </c>
      <c r="V940">
        <v>15000000</v>
      </c>
      <c r="W940">
        <v>0</v>
      </c>
      <c r="X940">
        <v>0</v>
      </c>
      <c r="Y940">
        <v>0</v>
      </c>
      <c r="Z940">
        <v>0</v>
      </c>
      <c r="AA940">
        <v>0</v>
      </c>
      <c r="AB940">
        <v>15000000</v>
      </c>
      <c r="AC940" t="s">
        <v>534</v>
      </c>
      <c r="AD940" t="s">
        <v>535</v>
      </c>
      <c r="AE940" t="s">
        <v>4145</v>
      </c>
      <c r="AF940" t="s">
        <v>4146</v>
      </c>
      <c r="AG940" t="s">
        <v>5336</v>
      </c>
      <c r="AH940" t="s">
        <v>847</v>
      </c>
      <c r="AI940" t="s">
        <v>754</v>
      </c>
      <c r="AJ940" t="s">
        <v>1</v>
      </c>
      <c r="AK940" t="s">
        <v>848</v>
      </c>
      <c r="AL940" t="s">
        <v>123</v>
      </c>
      <c r="AM940" t="s">
        <v>132</v>
      </c>
      <c r="AN940" t="s">
        <v>133</v>
      </c>
    </row>
    <row r="941" spans="1:40" x14ac:dyDescent="0.3">
      <c r="A941" t="s">
        <v>728</v>
      </c>
      <c r="B941" t="s">
        <v>1457</v>
      </c>
      <c r="C941" t="s">
        <v>729</v>
      </c>
      <c r="D941" t="s">
        <v>1458</v>
      </c>
      <c r="E941" t="s">
        <v>841</v>
      </c>
      <c r="F941" t="s">
        <v>733</v>
      </c>
      <c r="G941" t="s">
        <v>750</v>
      </c>
      <c r="H941" t="s">
        <v>1013</v>
      </c>
      <c r="I941" t="s">
        <v>13</v>
      </c>
      <c r="J941" t="s">
        <v>751</v>
      </c>
      <c r="K941" t="s">
        <v>780</v>
      </c>
      <c r="L941" t="s">
        <v>781</v>
      </c>
      <c r="M941" t="s">
        <v>874</v>
      </c>
      <c r="N941" t="s">
        <v>782</v>
      </c>
      <c r="O941" t="s">
        <v>178</v>
      </c>
      <c r="P941" t="s">
        <v>783</v>
      </c>
      <c r="Q941" t="s">
        <v>109</v>
      </c>
      <c r="R941" t="s">
        <v>1273</v>
      </c>
      <c r="S941" t="s">
        <v>103</v>
      </c>
      <c r="T941" t="s">
        <v>732</v>
      </c>
      <c r="U941" t="s">
        <v>4147</v>
      </c>
      <c r="V941">
        <v>12000000</v>
      </c>
      <c r="W941">
        <v>0</v>
      </c>
      <c r="X941">
        <v>0</v>
      </c>
      <c r="Y941">
        <v>0</v>
      </c>
      <c r="Z941">
        <v>0</v>
      </c>
      <c r="AA941">
        <v>0</v>
      </c>
      <c r="AB941">
        <v>12000000</v>
      </c>
      <c r="AC941" t="s">
        <v>534</v>
      </c>
      <c r="AD941" t="s">
        <v>535</v>
      </c>
      <c r="AE941" t="s">
        <v>4148</v>
      </c>
      <c r="AF941" t="s">
        <v>4149</v>
      </c>
      <c r="AG941" t="s">
        <v>5337</v>
      </c>
      <c r="AH941" t="s">
        <v>847</v>
      </c>
      <c r="AI941" t="s">
        <v>754</v>
      </c>
      <c r="AJ941" t="s">
        <v>1</v>
      </c>
      <c r="AK941" t="s">
        <v>848</v>
      </c>
      <c r="AL941" t="s">
        <v>123</v>
      </c>
      <c r="AM941" t="s">
        <v>132</v>
      </c>
      <c r="AN941" t="s">
        <v>133</v>
      </c>
    </row>
    <row r="942" spans="1:40" x14ac:dyDescent="0.3">
      <c r="A942" t="s">
        <v>728</v>
      </c>
      <c r="B942" t="s">
        <v>1457</v>
      </c>
      <c r="C942" t="s">
        <v>729</v>
      </c>
      <c r="D942" t="s">
        <v>1458</v>
      </c>
      <c r="E942" t="s">
        <v>841</v>
      </c>
      <c r="F942" t="s">
        <v>733</v>
      </c>
      <c r="G942" t="s">
        <v>750</v>
      </c>
      <c r="H942" t="s">
        <v>1013</v>
      </c>
      <c r="I942" t="s">
        <v>13</v>
      </c>
      <c r="J942" t="s">
        <v>751</v>
      </c>
      <c r="K942" t="s">
        <v>780</v>
      </c>
      <c r="L942" t="s">
        <v>781</v>
      </c>
      <c r="M942" t="s">
        <v>874</v>
      </c>
      <c r="N942" t="s">
        <v>782</v>
      </c>
      <c r="O942" t="s">
        <v>178</v>
      </c>
      <c r="P942" t="s">
        <v>783</v>
      </c>
      <c r="Q942" t="s">
        <v>109</v>
      </c>
      <c r="R942" t="s">
        <v>1273</v>
      </c>
      <c r="S942" t="s">
        <v>103</v>
      </c>
      <c r="T942" t="s">
        <v>732</v>
      </c>
      <c r="U942" t="s">
        <v>4150</v>
      </c>
      <c r="V942">
        <v>12000000</v>
      </c>
      <c r="W942">
        <v>0</v>
      </c>
      <c r="X942">
        <v>0</v>
      </c>
      <c r="Y942">
        <v>0</v>
      </c>
      <c r="Z942">
        <v>0</v>
      </c>
      <c r="AA942">
        <v>0</v>
      </c>
      <c r="AB942">
        <v>12000000</v>
      </c>
      <c r="AC942" t="s">
        <v>534</v>
      </c>
      <c r="AD942" t="s">
        <v>535</v>
      </c>
      <c r="AE942" t="s">
        <v>4151</v>
      </c>
      <c r="AF942" t="s">
        <v>4152</v>
      </c>
      <c r="AG942" t="s">
        <v>5326</v>
      </c>
      <c r="AH942" t="s">
        <v>847</v>
      </c>
      <c r="AI942" t="s">
        <v>754</v>
      </c>
      <c r="AJ942" t="s">
        <v>1</v>
      </c>
      <c r="AK942" t="s">
        <v>848</v>
      </c>
      <c r="AL942" t="s">
        <v>123</v>
      </c>
      <c r="AM942" t="s">
        <v>132</v>
      </c>
      <c r="AN942" t="s">
        <v>133</v>
      </c>
    </row>
    <row r="943" spans="1:40" x14ac:dyDescent="0.3">
      <c r="A943" t="s">
        <v>728</v>
      </c>
      <c r="B943" t="s">
        <v>1457</v>
      </c>
      <c r="C943" t="s">
        <v>729</v>
      </c>
      <c r="D943" t="s">
        <v>1458</v>
      </c>
      <c r="E943" t="s">
        <v>841</v>
      </c>
      <c r="F943" t="s">
        <v>733</v>
      </c>
      <c r="G943" t="s">
        <v>750</v>
      </c>
      <c r="H943" t="s">
        <v>1013</v>
      </c>
      <c r="I943" t="s">
        <v>13</v>
      </c>
      <c r="J943" t="s">
        <v>751</v>
      </c>
      <c r="K943" t="s">
        <v>780</v>
      </c>
      <c r="L943" t="s">
        <v>781</v>
      </c>
      <c r="M943" t="s">
        <v>874</v>
      </c>
      <c r="N943" t="s">
        <v>782</v>
      </c>
      <c r="O943" t="s">
        <v>178</v>
      </c>
      <c r="P943" t="s">
        <v>783</v>
      </c>
      <c r="Q943" t="s">
        <v>109</v>
      </c>
      <c r="R943" t="s">
        <v>1273</v>
      </c>
      <c r="S943" t="s">
        <v>103</v>
      </c>
      <c r="T943" t="s">
        <v>732</v>
      </c>
      <c r="U943" t="s">
        <v>4153</v>
      </c>
      <c r="V943">
        <v>8000000</v>
      </c>
      <c r="W943">
        <v>0</v>
      </c>
      <c r="X943">
        <v>0</v>
      </c>
      <c r="Y943">
        <v>0</v>
      </c>
      <c r="Z943">
        <v>0</v>
      </c>
      <c r="AA943">
        <v>0</v>
      </c>
      <c r="AB943">
        <v>8000000</v>
      </c>
      <c r="AC943" t="s">
        <v>534</v>
      </c>
      <c r="AD943" t="s">
        <v>535</v>
      </c>
      <c r="AE943" t="s">
        <v>4154</v>
      </c>
      <c r="AF943" t="s">
        <v>4155</v>
      </c>
      <c r="AG943" t="s">
        <v>5338</v>
      </c>
      <c r="AH943" t="s">
        <v>847</v>
      </c>
      <c r="AI943" t="s">
        <v>754</v>
      </c>
      <c r="AJ943" t="s">
        <v>1</v>
      </c>
      <c r="AK943" t="s">
        <v>848</v>
      </c>
      <c r="AL943" t="s">
        <v>123</v>
      </c>
      <c r="AM943" t="s">
        <v>132</v>
      </c>
      <c r="AN943" t="s">
        <v>133</v>
      </c>
    </row>
    <row r="944" spans="1:40" x14ac:dyDescent="0.3">
      <c r="A944" t="s">
        <v>728</v>
      </c>
      <c r="B944" t="s">
        <v>1457</v>
      </c>
      <c r="C944" t="s">
        <v>729</v>
      </c>
      <c r="D944" t="s">
        <v>1458</v>
      </c>
      <c r="E944" t="s">
        <v>841</v>
      </c>
      <c r="F944" t="s">
        <v>733</v>
      </c>
      <c r="G944" t="s">
        <v>750</v>
      </c>
      <c r="H944" t="s">
        <v>1013</v>
      </c>
      <c r="I944" t="s">
        <v>13</v>
      </c>
      <c r="J944" t="s">
        <v>751</v>
      </c>
      <c r="K944" t="s">
        <v>780</v>
      </c>
      <c r="L944" t="s">
        <v>781</v>
      </c>
      <c r="M944" t="s">
        <v>874</v>
      </c>
      <c r="N944" t="s">
        <v>782</v>
      </c>
      <c r="O944" t="s">
        <v>178</v>
      </c>
      <c r="P944" t="s">
        <v>783</v>
      </c>
      <c r="Q944" t="s">
        <v>109</v>
      </c>
      <c r="R944" t="s">
        <v>1273</v>
      </c>
      <c r="S944" t="s">
        <v>103</v>
      </c>
      <c r="T944" t="s">
        <v>732</v>
      </c>
      <c r="U944" t="s">
        <v>4156</v>
      </c>
      <c r="V944">
        <v>5000000</v>
      </c>
      <c r="W944">
        <v>0</v>
      </c>
      <c r="X944">
        <v>0</v>
      </c>
      <c r="Y944">
        <v>0</v>
      </c>
      <c r="Z944">
        <v>0</v>
      </c>
      <c r="AA944">
        <v>0</v>
      </c>
      <c r="AB944">
        <v>5000000</v>
      </c>
      <c r="AC944" t="s">
        <v>534</v>
      </c>
      <c r="AD944" t="s">
        <v>535</v>
      </c>
      <c r="AE944" t="s">
        <v>4157</v>
      </c>
      <c r="AF944" t="s">
        <v>4158</v>
      </c>
      <c r="AG944" t="s">
        <v>5874</v>
      </c>
      <c r="AH944" t="s">
        <v>847</v>
      </c>
      <c r="AI944" t="s">
        <v>754</v>
      </c>
      <c r="AJ944" t="s">
        <v>1</v>
      </c>
      <c r="AK944" t="s">
        <v>848</v>
      </c>
      <c r="AL944" t="s">
        <v>123</v>
      </c>
      <c r="AM944" t="s">
        <v>132</v>
      </c>
      <c r="AN944" t="s">
        <v>133</v>
      </c>
    </row>
    <row r="945" spans="1:40" x14ac:dyDescent="0.3">
      <c r="A945" t="s">
        <v>728</v>
      </c>
      <c r="B945" t="s">
        <v>1457</v>
      </c>
      <c r="C945" t="s">
        <v>729</v>
      </c>
      <c r="D945" t="s">
        <v>1458</v>
      </c>
      <c r="E945" t="s">
        <v>841</v>
      </c>
      <c r="F945" t="s">
        <v>733</v>
      </c>
      <c r="G945" t="s">
        <v>750</v>
      </c>
      <c r="H945" t="s">
        <v>1013</v>
      </c>
      <c r="I945" t="s">
        <v>13</v>
      </c>
      <c r="J945" t="s">
        <v>751</v>
      </c>
      <c r="K945" t="s">
        <v>780</v>
      </c>
      <c r="L945" t="s">
        <v>781</v>
      </c>
      <c r="M945" t="s">
        <v>874</v>
      </c>
      <c r="N945" t="s">
        <v>782</v>
      </c>
      <c r="O945" t="s">
        <v>178</v>
      </c>
      <c r="P945" t="s">
        <v>783</v>
      </c>
      <c r="Q945" t="s">
        <v>109</v>
      </c>
      <c r="R945" t="s">
        <v>1273</v>
      </c>
      <c r="S945" t="s">
        <v>126</v>
      </c>
      <c r="T945" t="s">
        <v>744</v>
      </c>
      <c r="U945" t="s">
        <v>4159</v>
      </c>
      <c r="V945">
        <v>1000000</v>
      </c>
      <c r="W945">
        <v>0</v>
      </c>
      <c r="X945">
        <v>0</v>
      </c>
      <c r="Y945">
        <v>0</v>
      </c>
      <c r="Z945">
        <v>0</v>
      </c>
      <c r="AA945">
        <v>0</v>
      </c>
      <c r="AB945">
        <v>1000000</v>
      </c>
      <c r="AC945" t="s">
        <v>534</v>
      </c>
      <c r="AD945" t="s">
        <v>1392</v>
      </c>
      <c r="AE945" t="s">
        <v>4160</v>
      </c>
      <c r="AF945" t="s">
        <v>4161</v>
      </c>
      <c r="AG945" t="s">
        <v>5437</v>
      </c>
      <c r="AH945" t="s">
        <v>847</v>
      </c>
      <c r="AI945" t="s">
        <v>754</v>
      </c>
      <c r="AJ945" t="s">
        <v>900</v>
      </c>
      <c r="AK945" t="s">
        <v>848</v>
      </c>
      <c r="AL945" t="s">
        <v>123</v>
      </c>
      <c r="AM945" t="s">
        <v>132</v>
      </c>
      <c r="AN945" t="s">
        <v>133</v>
      </c>
    </row>
    <row r="946" spans="1:40" x14ac:dyDescent="0.3">
      <c r="A946" t="s">
        <v>728</v>
      </c>
      <c r="B946" t="s">
        <v>1457</v>
      </c>
      <c r="C946" t="s">
        <v>729</v>
      </c>
      <c r="D946" t="s">
        <v>1458</v>
      </c>
      <c r="E946" t="s">
        <v>841</v>
      </c>
      <c r="F946" t="s">
        <v>733</v>
      </c>
      <c r="G946" t="s">
        <v>750</v>
      </c>
      <c r="H946" t="s">
        <v>1013</v>
      </c>
      <c r="I946" t="s">
        <v>13</v>
      </c>
      <c r="J946" t="s">
        <v>751</v>
      </c>
      <c r="K946" t="s">
        <v>780</v>
      </c>
      <c r="L946" t="s">
        <v>781</v>
      </c>
      <c r="M946" t="s">
        <v>874</v>
      </c>
      <c r="N946" t="s">
        <v>782</v>
      </c>
      <c r="O946" t="s">
        <v>178</v>
      </c>
      <c r="P946" t="s">
        <v>783</v>
      </c>
      <c r="Q946" t="s">
        <v>109</v>
      </c>
      <c r="R946" t="s">
        <v>1273</v>
      </c>
      <c r="S946" t="s">
        <v>113</v>
      </c>
      <c r="T946" t="s">
        <v>734</v>
      </c>
      <c r="U946" t="s">
        <v>4162</v>
      </c>
      <c r="V946">
        <v>8000000</v>
      </c>
      <c r="W946">
        <v>0</v>
      </c>
      <c r="X946">
        <v>0</v>
      </c>
      <c r="Y946">
        <v>0</v>
      </c>
      <c r="Z946">
        <v>0</v>
      </c>
      <c r="AA946">
        <v>0</v>
      </c>
      <c r="AB946">
        <v>8000000</v>
      </c>
      <c r="AC946" t="s">
        <v>534</v>
      </c>
      <c r="AD946" t="s">
        <v>536</v>
      </c>
      <c r="AE946" t="s">
        <v>4163</v>
      </c>
      <c r="AF946" t="s">
        <v>4164</v>
      </c>
      <c r="AG946" t="s">
        <v>5339</v>
      </c>
      <c r="AH946" t="s">
        <v>847</v>
      </c>
      <c r="AI946" t="s">
        <v>754</v>
      </c>
      <c r="AJ946" t="s">
        <v>891</v>
      </c>
      <c r="AK946" t="s">
        <v>848</v>
      </c>
      <c r="AL946" t="s">
        <v>123</v>
      </c>
      <c r="AM946" t="s">
        <v>132</v>
      </c>
      <c r="AN946" t="s">
        <v>133</v>
      </c>
    </row>
    <row r="947" spans="1:40" x14ac:dyDescent="0.3">
      <c r="A947" t="s">
        <v>728</v>
      </c>
      <c r="B947" t="s">
        <v>1457</v>
      </c>
      <c r="C947" t="s">
        <v>729</v>
      </c>
      <c r="D947" t="s">
        <v>1458</v>
      </c>
      <c r="E947" t="s">
        <v>841</v>
      </c>
      <c r="F947" t="s">
        <v>733</v>
      </c>
      <c r="G947" t="s">
        <v>750</v>
      </c>
      <c r="H947" t="s">
        <v>1013</v>
      </c>
      <c r="I947" t="s">
        <v>13</v>
      </c>
      <c r="J947" t="s">
        <v>751</v>
      </c>
      <c r="K947" t="s">
        <v>780</v>
      </c>
      <c r="L947" t="s">
        <v>781</v>
      </c>
      <c r="M947" t="s">
        <v>874</v>
      </c>
      <c r="N947" t="s">
        <v>782</v>
      </c>
      <c r="O947" t="s">
        <v>178</v>
      </c>
      <c r="P947" t="s">
        <v>783</v>
      </c>
      <c r="Q947" t="s">
        <v>109</v>
      </c>
      <c r="R947" t="s">
        <v>1273</v>
      </c>
      <c r="S947" t="s">
        <v>110</v>
      </c>
      <c r="T947" t="s">
        <v>735</v>
      </c>
      <c r="U947" t="s">
        <v>4165</v>
      </c>
      <c r="V947">
        <v>117435000</v>
      </c>
      <c r="W947">
        <v>0</v>
      </c>
      <c r="X947">
        <v>0</v>
      </c>
      <c r="Y947">
        <v>0</v>
      </c>
      <c r="Z947">
        <v>0</v>
      </c>
      <c r="AA947">
        <v>0</v>
      </c>
      <c r="AB947">
        <v>117435000</v>
      </c>
      <c r="AC947" t="s">
        <v>534</v>
      </c>
      <c r="AD947" t="s">
        <v>537</v>
      </c>
      <c r="AE947" t="s">
        <v>4166</v>
      </c>
      <c r="AF947" t="s">
        <v>4167</v>
      </c>
      <c r="AG947" t="s">
        <v>5877</v>
      </c>
      <c r="AH947" t="s">
        <v>847</v>
      </c>
      <c r="AI947" t="s">
        <v>754</v>
      </c>
      <c r="AJ947" t="s">
        <v>893</v>
      </c>
      <c r="AK947" t="s">
        <v>848</v>
      </c>
      <c r="AL947" t="s">
        <v>123</v>
      </c>
      <c r="AM947" t="s">
        <v>132</v>
      </c>
      <c r="AN947" t="s">
        <v>133</v>
      </c>
    </row>
    <row r="948" spans="1:40" x14ac:dyDescent="0.3">
      <c r="A948" t="s">
        <v>728</v>
      </c>
      <c r="B948" t="s">
        <v>1457</v>
      </c>
      <c r="C948" t="s">
        <v>729</v>
      </c>
      <c r="D948" t="s">
        <v>1458</v>
      </c>
      <c r="E948" t="s">
        <v>841</v>
      </c>
      <c r="F948" t="s">
        <v>733</v>
      </c>
      <c r="G948" t="s">
        <v>750</v>
      </c>
      <c r="H948" t="s">
        <v>1013</v>
      </c>
      <c r="I948" t="s">
        <v>13</v>
      </c>
      <c r="J948" t="s">
        <v>751</v>
      </c>
      <c r="K948" t="s">
        <v>780</v>
      </c>
      <c r="L948" t="s">
        <v>781</v>
      </c>
      <c r="M948" t="s">
        <v>874</v>
      </c>
      <c r="N948" t="s">
        <v>782</v>
      </c>
      <c r="O948" t="s">
        <v>178</v>
      </c>
      <c r="P948" t="s">
        <v>783</v>
      </c>
      <c r="Q948" t="s">
        <v>111</v>
      </c>
      <c r="R948" t="s">
        <v>1274</v>
      </c>
      <c r="S948" t="s">
        <v>103</v>
      </c>
      <c r="T948" t="s">
        <v>732</v>
      </c>
      <c r="U948" t="s">
        <v>4168</v>
      </c>
      <c r="V948">
        <v>17250000</v>
      </c>
      <c r="W948">
        <v>0</v>
      </c>
      <c r="X948">
        <v>0</v>
      </c>
      <c r="Y948">
        <v>0</v>
      </c>
      <c r="Z948">
        <v>0</v>
      </c>
      <c r="AA948">
        <v>0</v>
      </c>
      <c r="AB948">
        <v>17250000</v>
      </c>
      <c r="AC948" t="s">
        <v>833</v>
      </c>
      <c r="AD948" t="s">
        <v>1393</v>
      </c>
      <c r="AE948" t="s">
        <v>4169</v>
      </c>
      <c r="AF948" t="s">
        <v>4170</v>
      </c>
      <c r="AG948" t="s">
        <v>5336</v>
      </c>
      <c r="AH948" t="s">
        <v>847</v>
      </c>
      <c r="AI948" t="s">
        <v>754</v>
      </c>
      <c r="AJ948" t="s">
        <v>1</v>
      </c>
      <c r="AK948" t="s">
        <v>848</v>
      </c>
      <c r="AL948" t="s">
        <v>123</v>
      </c>
      <c r="AM948" t="s">
        <v>132</v>
      </c>
      <c r="AN948" t="s">
        <v>133</v>
      </c>
    </row>
    <row r="949" spans="1:40" x14ac:dyDescent="0.3">
      <c r="A949" t="s">
        <v>728</v>
      </c>
      <c r="B949" t="s">
        <v>1457</v>
      </c>
      <c r="C949" t="s">
        <v>729</v>
      </c>
      <c r="D949" t="s">
        <v>1458</v>
      </c>
      <c r="E949" t="s">
        <v>841</v>
      </c>
      <c r="F949" t="s">
        <v>733</v>
      </c>
      <c r="G949" t="s">
        <v>750</v>
      </c>
      <c r="H949" t="s">
        <v>1013</v>
      </c>
      <c r="I949" t="s">
        <v>13</v>
      </c>
      <c r="J949" t="s">
        <v>751</v>
      </c>
      <c r="K949" t="s">
        <v>780</v>
      </c>
      <c r="L949" t="s">
        <v>781</v>
      </c>
      <c r="M949" t="s">
        <v>874</v>
      </c>
      <c r="N949" t="s">
        <v>782</v>
      </c>
      <c r="O949" t="s">
        <v>178</v>
      </c>
      <c r="P949" t="s">
        <v>783</v>
      </c>
      <c r="Q949" t="s">
        <v>111</v>
      </c>
      <c r="R949" t="s">
        <v>1274</v>
      </c>
      <c r="S949" t="s">
        <v>103</v>
      </c>
      <c r="T949" t="s">
        <v>732</v>
      </c>
      <c r="U949" t="s">
        <v>4171</v>
      </c>
      <c r="V949">
        <v>12000000</v>
      </c>
      <c r="W949">
        <v>0</v>
      </c>
      <c r="X949">
        <v>0</v>
      </c>
      <c r="Y949">
        <v>0</v>
      </c>
      <c r="Z949">
        <v>0</v>
      </c>
      <c r="AA949">
        <v>0</v>
      </c>
      <c r="AB949">
        <v>12000000</v>
      </c>
      <c r="AC949" t="s">
        <v>833</v>
      </c>
      <c r="AD949" t="s">
        <v>1393</v>
      </c>
      <c r="AE949" t="s">
        <v>4172</v>
      </c>
      <c r="AF949" t="s">
        <v>4173</v>
      </c>
      <c r="AG949" t="s">
        <v>5337</v>
      </c>
      <c r="AH949" t="s">
        <v>847</v>
      </c>
      <c r="AI949" t="s">
        <v>754</v>
      </c>
      <c r="AJ949" t="s">
        <v>1</v>
      </c>
      <c r="AK949" t="s">
        <v>848</v>
      </c>
      <c r="AL949" t="s">
        <v>123</v>
      </c>
      <c r="AM949" t="s">
        <v>132</v>
      </c>
      <c r="AN949" t="s">
        <v>133</v>
      </c>
    </row>
    <row r="950" spans="1:40" x14ac:dyDescent="0.3">
      <c r="A950" t="s">
        <v>728</v>
      </c>
      <c r="B950" t="s">
        <v>1457</v>
      </c>
      <c r="C950" t="s">
        <v>729</v>
      </c>
      <c r="D950" t="s">
        <v>1458</v>
      </c>
      <c r="E950" t="s">
        <v>841</v>
      </c>
      <c r="F950" t="s">
        <v>733</v>
      </c>
      <c r="G950" t="s">
        <v>750</v>
      </c>
      <c r="H950" t="s">
        <v>1013</v>
      </c>
      <c r="I950" t="s">
        <v>13</v>
      </c>
      <c r="J950" t="s">
        <v>751</v>
      </c>
      <c r="K950" t="s">
        <v>780</v>
      </c>
      <c r="L950" t="s">
        <v>781</v>
      </c>
      <c r="M950" t="s">
        <v>874</v>
      </c>
      <c r="N950" t="s">
        <v>782</v>
      </c>
      <c r="O950" t="s">
        <v>178</v>
      </c>
      <c r="P950" t="s">
        <v>783</v>
      </c>
      <c r="Q950" t="s">
        <v>111</v>
      </c>
      <c r="R950" t="s">
        <v>1274</v>
      </c>
      <c r="S950" t="s">
        <v>103</v>
      </c>
      <c r="T950" t="s">
        <v>732</v>
      </c>
      <c r="U950" t="s">
        <v>4174</v>
      </c>
      <c r="V950">
        <v>12000000</v>
      </c>
      <c r="W950">
        <v>0</v>
      </c>
      <c r="X950">
        <v>0</v>
      </c>
      <c r="Y950">
        <v>0</v>
      </c>
      <c r="Z950">
        <v>0</v>
      </c>
      <c r="AA950">
        <v>0</v>
      </c>
      <c r="AB950">
        <v>12000000</v>
      </c>
      <c r="AC950" t="s">
        <v>833</v>
      </c>
      <c r="AD950" t="s">
        <v>1393</v>
      </c>
      <c r="AE950" t="s">
        <v>4175</v>
      </c>
      <c r="AF950" t="s">
        <v>4176</v>
      </c>
      <c r="AG950" t="s">
        <v>5326</v>
      </c>
      <c r="AH950" t="s">
        <v>847</v>
      </c>
      <c r="AI950" t="s">
        <v>754</v>
      </c>
      <c r="AJ950" t="s">
        <v>1</v>
      </c>
      <c r="AK950" t="s">
        <v>848</v>
      </c>
      <c r="AL950" t="s">
        <v>123</v>
      </c>
      <c r="AM950" t="s">
        <v>132</v>
      </c>
      <c r="AN950" t="s">
        <v>133</v>
      </c>
    </row>
    <row r="951" spans="1:40" x14ac:dyDescent="0.3">
      <c r="A951" t="s">
        <v>728</v>
      </c>
      <c r="B951" t="s">
        <v>1457</v>
      </c>
      <c r="C951" t="s">
        <v>729</v>
      </c>
      <c r="D951" t="s">
        <v>1458</v>
      </c>
      <c r="E951" t="s">
        <v>841</v>
      </c>
      <c r="F951" t="s">
        <v>733</v>
      </c>
      <c r="G951" t="s">
        <v>750</v>
      </c>
      <c r="H951" t="s">
        <v>1013</v>
      </c>
      <c r="I951" t="s">
        <v>13</v>
      </c>
      <c r="J951" t="s">
        <v>751</v>
      </c>
      <c r="K951" t="s">
        <v>780</v>
      </c>
      <c r="L951" t="s">
        <v>781</v>
      </c>
      <c r="M951" t="s">
        <v>874</v>
      </c>
      <c r="N951" t="s">
        <v>782</v>
      </c>
      <c r="O951" t="s">
        <v>178</v>
      </c>
      <c r="P951" t="s">
        <v>783</v>
      </c>
      <c r="Q951" t="s">
        <v>111</v>
      </c>
      <c r="R951" t="s">
        <v>1274</v>
      </c>
      <c r="S951" t="s">
        <v>103</v>
      </c>
      <c r="T951" t="s">
        <v>732</v>
      </c>
      <c r="U951" t="s">
        <v>4177</v>
      </c>
      <c r="V951">
        <v>8000000</v>
      </c>
      <c r="W951">
        <v>0</v>
      </c>
      <c r="X951">
        <v>0</v>
      </c>
      <c r="Y951">
        <v>0</v>
      </c>
      <c r="Z951">
        <v>0</v>
      </c>
      <c r="AA951">
        <v>0</v>
      </c>
      <c r="AB951">
        <v>8000000</v>
      </c>
      <c r="AC951" t="s">
        <v>833</v>
      </c>
      <c r="AD951" t="s">
        <v>1393</v>
      </c>
      <c r="AE951" t="s">
        <v>4178</v>
      </c>
      <c r="AF951" t="s">
        <v>4179</v>
      </c>
      <c r="AG951" t="s">
        <v>5338</v>
      </c>
      <c r="AH951" t="s">
        <v>847</v>
      </c>
      <c r="AI951" t="s">
        <v>754</v>
      </c>
      <c r="AJ951" t="s">
        <v>1</v>
      </c>
      <c r="AK951" t="s">
        <v>848</v>
      </c>
      <c r="AL951" t="s">
        <v>123</v>
      </c>
      <c r="AM951" t="s">
        <v>132</v>
      </c>
      <c r="AN951" t="s">
        <v>133</v>
      </c>
    </row>
    <row r="952" spans="1:40" x14ac:dyDescent="0.3">
      <c r="A952" t="s">
        <v>728</v>
      </c>
      <c r="B952" t="s">
        <v>1457</v>
      </c>
      <c r="C952" t="s">
        <v>729</v>
      </c>
      <c r="D952" t="s">
        <v>1458</v>
      </c>
      <c r="E952" t="s">
        <v>841</v>
      </c>
      <c r="F952" t="s">
        <v>733</v>
      </c>
      <c r="G952" t="s">
        <v>750</v>
      </c>
      <c r="H952" t="s">
        <v>1013</v>
      </c>
      <c r="I952" t="s">
        <v>13</v>
      </c>
      <c r="J952" t="s">
        <v>751</v>
      </c>
      <c r="K952" t="s">
        <v>780</v>
      </c>
      <c r="L952" t="s">
        <v>781</v>
      </c>
      <c r="M952" t="s">
        <v>874</v>
      </c>
      <c r="N952" t="s">
        <v>782</v>
      </c>
      <c r="O952" t="s">
        <v>178</v>
      </c>
      <c r="P952" t="s">
        <v>783</v>
      </c>
      <c r="Q952" t="s">
        <v>111</v>
      </c>
      <c r="R952" t="s">
        <v>1274</v>
      </c>
      <c r="S952" t="s">
        <v>110</v>
      </c>
      <c r="T952" t="s">
        <v>735</v>
      </c>
      <c r="U952" t="s">
        <v>4180</v>
      </c>
      <c r="V952">
        <v>137500000</v>
      </c>
      <c r="W952">
        <v>0</v>
      </c>
      <c r="X952">
        <v>0</v>
      </c>
      <c r="Y952">
        <v>0</v>
      </c>
      <c r="Z952">
        <v>0</v>
      </c>
      <c r="AA952">
        <v>0</v>
      </c>
      <c r="AB952">
        <v>137500000</v>
      </c>
      <c r="AC952" t="s">
        <v>833</v>
      </c>
      <c r="AD952" t="s">
        <v>832</v>
      </c>
      <c r="AE952" t="s">
        <v>4181</v>
      </c>
      <c r="AF952" t="s">
        <v>4182</v>
      </c>
      <c r="AG952" t="s">
        <v>5878</v>
      </c>
      <c r="AH952" t="s">
        <v>847</v>
      </c>
      <c r="AI952" t="s">
        <v>754</v>
      </c>
      <c r="AJ952" t="s">
        <v>893</v>
      </c>
      <c r="AK952" t="s">
        <v>848</v>
      </c>
      <c r="AL952" t="s">
        <v>123</v>
      </c>
      <c r="AM952" t="s">
        <v>132</v>
      </c>
      <c r="AN952" t="s">
        <v>133</v>
      </c>
    </row>
    <row r="953" spans="1:40" x14ac:dyDescent="0.3">
      <c r="A953" t="s">
        <v>728</v>
      </c>
      <c r="B953" t="s">
        <v>1457</v>
      </c>
      <c r="C953" t="s">
        <v>729</v>
      </c>
      <c r="D953" t="s">
        <v>1458</v>
      </c>
      <c r="E953" t="s">
        <v>841</v>
      </c>
      <c r="F953" t="s">
        <v>733</v>
      </c>
      <c r="G953" t="s">
        <v>750</v>
      </c>
      <c r="H953" t="s">
        <v>1013</v>
      </c>
      <c r="I953" t="s">
        <v>13</v>
      </c>
      <c r="J953" t="s">
        <v>751</v>
      </c>
      <c r="K953" t="s">
        <v>780</v>
      </c>
      <c r="L953" t="s">
        <v>781</v>
      </c>
      <c r="M953" t="s">
        <v>874</v>
      </c>
      <c r="N953" t="s">
        <v>782</v>
      </c>
      <c r="O953" t="s">
        <v>178</v>
      </c>
      <c r="P953" t="s">
        <v>783</v>
      </c>
      <c r="Q953" t="s">
        <v>116</v>
      </c>
      <c r="R953" t="s">
        <v>1275</v>
      </c>
      <c r="S953" t="s">
        <v>103</v>
      </c>
      <c r="T953" t="s">
        <v>732</v>
      </c>
      <c r="U953" t="s">
        <v>4183</v>
      </c>
      <c r="V953">
        <v>5250000</v>
      </c>
      <c r="W953">
        <v>0</v>
      </c>
      <c r="X953">
        <v>0</v>
      </c>
      <c r="Y953">
        <v>0</v>
      </c>
      <c r="Z953">
        <v>0</v>
      </c>
      <c r="AA953">
        <v>0</v>
      </c>
      <c r="AB953">
        <v>5250000</v>
      </c>
      <c r="AC953" t="s">
        <v>1423</v>
      </c>
      <c r="AD953" t="s">
        <v>1394</v>
      </c>
      <c r="AE953" t="s">
        <v>4184</v>
      </c>
      <c r="AF953" t="s">
        <v>4185</v>
      </c>
      <c r="AG953" t="s">
        <v>5336</v>
      </c>
      <c r="AH953" t="s">
        <v>847</v>
      </c>
      <c r="AI953" t="s">
        <v>754</v>
      </c>
      <c r="AJ953" t="s">
        <v>1</v>
      </c>
      <c r="AK953" t="s">
        <v>848</v>
      </c>
      <c r="AL953" t="s">
        <v>123</v>
      </c>
      <c r="AM953" t="s">
        <v>132</v>
      </c>
      <c r="AN953" t="s">
        <v>133</v>
      </c>
    </row>
    <row r="954" spans="1:40" x14ac:dyDescent="0.3">
      <c r="A954" t="s">
        <v>728</v>
      </c>
      <c r="B954" t="s">
        <v>1457</v>
      </c>
      <c r="C954" t="s">
        <v>729</v>
      </c>
      <c r="D954" t="s">
        <v>1458</v>
      </c>
      <c r="E954" t="s">
        <v>841</v>
      </c>
      <c r="F954" t="s">
        <v>733</v>
      </c>
      <c r="G954" t="s">
        <v>750</v>
      </c>
      <c r="H954" t="s">
        <v>1013</v>
      </c>
      <c r="I954" t="s">
        <v>13</v>
      </c>
      <c r="J954" t="s">
        <v>751</v>
      </c>
      <c r="K954" t="s">
        <v>780</v>
      </c>
      <c r="L954" t="s">
        <v>781</v>
      </c>
      <c r="M954" t="s">
        <v>874</v>
      </c>
      <c r="N954" t="s">
        <v>782</v>
      </c>
      <c r="O954" t="s">
        <v>178</v>
      </c>
      <c r="P954" t="s">
        <v>783</v>
      </c>
      <c r="Q954" t="s">
        <v>116</v>
      </c>
      <c r="R954" t="s">
        <v>1275</v>
      </c>
      <c r="S954" t="s">
        <v>103</v>
      </c>
      <c r="T954" t="s">
        <v>732</v>
      </c>
      <c r="U954" t="s">
        <v>4186</v>
      </c>
      <c r="V954">
        <v>9000000</v>
      </c>
      <c r="W954">
        <v>0</v>
      </c>
      <c r="X954">
        <v>0</v>
      </c>
      <c r="Y954">
        <v>0</v>
      </c>
      <c r="Z954">
        <v>0</v>
      </c>
      <c r="AA954">
        <v>0</v>
      </c>
      <c r="AB954">
        <v>9000000</v>
      </c>
      <c r="AC954" t="s">
        <v>1423</v>
      </c>
      <c r="AD954" t="s">
        <v>1394</v>
      </c>
      <c r="AE954" t="s">
        <v>4187</v>
      </c>
      <c r="AF954" t="s">
        <v>4188</v>
      </c>
      <c r="AG954" t="s">
        <v>5337</v>
      </c>
      <c r="AH954" t="s">
        <v>847</v>
      </c>
      <c r="AI954" t="s">
        <v>754</v>
      </c>
      <c r="AJ954" t="s">
        <v>1</v>
      </c>
      <c r="AK954" t="s">
        <v>848</v>
      </c>
      <c r="AL954" t="s">
        <v>123</v>
      </c>
      <c r="AM954" t="s">
        <v>132</v>
      </c>
      <c r="AN954" t="s">
        <v>133</v>
      </c>
    </row>
    <row r="955" spans="1:40" x14ac:dyDescent="0.3">
      <c r="A955" t="s">
        <v>728</v>
      </c>
      <c r="B955" t="s">
        <v>1457</v>
      </c>
      <c r="C955" t="s">
        <v>729</v>
      </c>
      <c r="D955" t="s">
        <v>1458</v>
      </c>
      <c r="E955" t="s">
        <v>841</v>
      </c>
      <c r="F955" t="s">
        <v>733</v>
      </c>
      <c r="G955" t="s">
        <v>750</v>
      </c>
      <c r="H955" t="s">
        <v>1013</v>
      </c>
      <c r="I955" t="s">
        <v>13</v>
      </c>
      <c r="J955" t="s">
        <v>751</v>
      </c>
      <c r="K955" t="s">
        <v>780</v>
      </c>
      <c r="L955" t="s">
        <v>781</v>
      </c>
      <c r="M955" t="s">
        <v>874</v>
      </c>
      <c r="N955" t="s">
        <v>782</v>
      </c>
      <c r="O955" t="s">
        <v>178</v>
      </c>
      <c r="P955" t="s">
        <v>783</v>
      </c>
      <c r="Q955" t="s">
        <v>116</v>
      </c>
      <c r="R955" t="s">
        <v>1275</v>
      </c>
      <c r="S955" t="s">
        <v>103</v>
      </c>
      <c r="T955" t="s">
        <v>732</v>
      </c>
      <c r="U955" t="s">
        <v>4189</v>
      </c>
      <c r="V955">
        <v>9000000</v>
      </c>
      <c r="W955">
        <v>0</v>
      </c>
      <c r="X955">
        <v>0</v>
      </c>
      <c r="Y955">
        <v>0</v>
      </c>
      <c r="Z955">
        <v>0</v>
      </c>
      <c r="AA955">
        <v>0</v>
      </c>
      <c r="AB955">
        <v>9000000</v>
      </c>
      <c r="AC955" t="s">
        <v>1423</v>
      </c>
      <c r="AD955" t="s">
        <v>1394</v>
      </c>
      <c r="AE955" t="s">
        <v>4190</v>
      </c>
      <c r="AF955" t="s">
        <v>4191</v>
      </c>
      <c r="AG955" t="s">
        <v>5326</v>
      </c>
      <c r="AH955" t="s">
        <v>847</v>
      </c>
      <c r="AI955" t="s">
        <v>754</v>
      </c>
      <c r="AJ955" t="s">
        <v>1</v>
      </c>
      <c r="AK955" t="s">
        <v>848</v>
      </c>
      <c r="AL955" t="s">
        <v>123</v>
      </c>
      <c r="AM955" t="s">
        <v>132</v>
      </c>
      <c r="AN955" t="s">
        <v>133</v>
      </c>
    </row>
    <row r="956" spans="1:40" x14ac:dyDescent="0.3">
      <c r="A956" t="s">
        <v>728</v>
      </c>
      <c r="B956" t="s">
        <v>1457</v>
      </c>
      <c r="C956" t="s">
        <v>729</v>
      </c>
      <c r="D956" t="s">
        <v>1458</v>
      </c>
      <c r="E956" t="s">
        <v>841</v>
      </c>
      <c r="F956" t="s">
        <v>733</v>
      </c>
      <c r="G956" t="s">
        <v>750</v>
      </c>
      <c r="H956" t="s">
        <v>1013</v>
      </c>
      <c r="I956" t="s">
        <v>13</v>
      </c>
      <c r="J956" t="s">
        <v>751</v>
      </c>
      <c r="K956" t="s">
        <v>780</v>
      </c>
      <c r="L956" t="s">
        <v>781</v>
      </c>
      <c r="M956" t="s">
        <v>874</v>
      </c>
      <c r="N956" t="s">
        <v>782</v>
      </c>
      <c r="O956" t="s">
        <v>178</v>
      </c>
      <c r="P956" t="s">
        <v>783</v>
      </c>
      <c r="Q956" t="s">
        <v>116</v>
      </c>
      <c r="R956" t="s">
        <v>1275</v>
      </c>
      <c r="S956" t="s">
        <v>103</v>
      </c>
      <c r="T956" t="s">
        <v>732</v>
      </c>
      <c r="U956" t="s">
        <v>4192</v>
      </c>
      <c r="V956">
        <v>6000000</v>
      </c>
      <c r="W956">
        <v>0</v>
      </c>
      <c r="X956">
        <v>0</v>
      </c>
      <c r="Y956">
        <v>0</v>
      </c>
      <c r="Z956">
        <v>0</v>
      </c>
      <c r="AA956">
        <v>0</v>
      </c>
      <c r="AB956">
        <v>6000000</v>
      </c>
      <c r="AC956" t="s">
        <v>1423</v>
      </c>
      <c r="AD956" t="s">
        <v>1394</v>
      </c>
      <c r="AE956" t="s">
        <v>4193</v>
      </c>
      <c r="AF956" t="s">
        <v>4194</v>
      </c>
      <c r="AG956" t="s">
        <v>5338</v>
      </c>
      <c r="AH956" t="s">
        <v>847</v>
      </c>
      <c r="AI956" t="s">
        <v>754</v>
      </c>
      <c r="AJ956" t="s">
        <v>1</v>
      </c>
      <c r="AK956" t="s">
        <v>848</v>
      </c>
      <c r="AL956" t="s">
        <v>123</v>
      </c>
      <c r="AM956" t="s">
        <v>132</v>
      </c>
      <c r="AN956" t="s">
        <v>133</v>
      </c>
    </row>
    <row r="957" spans="1:40" x14ac:dyDescent="0.3">
      <c r="A957" t="s">
        <v>728</v>
      </c>
      <c r="B957" t="s">
        <v>1457</v>
      </c>
      <c r="C957" t="s">
        <v>729</v>
      </c>
      <c r="D957" t="s">
        <v>1458</v>
      </c>
      <c r="E957" t="s">
        <v>841</v>
      </c>
      <c r="F957" t="s">
        <v>733</v>
      </c>
      <c r="G957" t="s">
        <v>750</v>
      </c>
      <c r="H957" t="s">
        <v>1013</v>
      </c>
      <c r="I957" t="s">
        <v>13</v>
      </c>
      <c r="J957" t="s">
        <v>751</v>
      </c>
      <c r="K957" t="s">
        <v>780</v>
      </c>
      <c r="L957" t="s">
        <v>781</v>
      </c>
      <c r="M957" t="s">
        <v>874</v>
      </c>
      <c r="N957" t="s">
        <v>782</v>
      </c>
      <c r="O957" t="s">
        <v>178</v>
      </c>
      <c r="P957" t="s">
        <v>783</v>
      </c>
      <c r="Q957" t="s">
        <v>116</v>
      </c>
      <c r="R957" t="s">
        <v>1275</v>
      </c>
      <c r="S957" t="s">
        <v>110</v>
      </c>
      <c r="T957" t="s">
        <v>735</v>
      </c>
      <c r="U957" t="s">
        <v>4195</v>
      </c>
      <c r="V957">
        <v>135937000</v>
      </c>
      <c r="W957">
        <v>0</v>
      </c>
      <c r="X957">
        <v>0</v>
      </c>
      <c r="Y957">
        <v>0</v>
      </c>
      <c r="Z957">
        <v>0</v>
      </c>
      <c r="AA957">
        <v>0</v>
      </c>
      <c r="AB957">
        <v>135937000</v>
      </c>
      <c r="AC957" t="s">
        <v>1423</v>
      </c>
      <c r="AD957" t="s">
        <v>1395</v>
      </c>
      <c r="AE957" t="s">
        <v>4196</v>
      </c>
      <c r="AF957" t="s">
        <v>4197</v>
      </c>
      <c r="AG957" t="s">
        <v>5879</v>
      </c>
      <c r="AH957" t="s">
        <v>847</v>
      </c>
      <c r="AI957" t="s">
        <v>754</v>
      </c>
      <c r="AJ957" t="s">
        <v>893</v>
      </c>
      <c r="AK957" t="s">
        <v>848</v>
      </c>
      <c r="AL957" t="s">
        <v>123</v>
      </c>
      <c r="AM957" t="s">
        <v>132</v>
      </c>
      <c r="AN957" t="s">
        <v>133</v>
      </c>
    </row>
    <row r="958" spans="1:40" x14ac:dyDescent="0.3">
      <c r="A958" t="s">
        <v>728</v>
      </c>
      <c r="B958" t="s">
        <v>1457</v>
      </c>
      <c r="C958" t="s">
        <v>729</v>
      </c>
      <c r="D958" t="s">
        <v>1458</v>
      </c>
      <c r="E958" t="s">
        <v>841</v>
      </c>
      <c r="F958" t="s">
        <v>733</v>
      </c>
      <c r="G958" t="s">
        <v>750</v>
      </c>
      <c r="H958" t="s">
        <v>1013</v>
      </c>
      <c r="I958" t="s">
        <v>13</v>
      </c>
      <c r="J958" t="s">
        <v>751</v>
      </c>
      <c r="K958" t="s">
        <v>780</v>
      </c>
      <c r="L958" t="s">
        <v>781</v>
      </c>
      <c r="M958" t="s">
        <v>874</v>
      </c>
      <c r="N958" t="s">
        <v>782</v>
      </c>
      <c r="O958" t="s">
        <v>178</v>
      </c>
      <c r="P958" t="s">
        <v>783</v>
      </c>
      <c r="Q958" t="s">
        <v>166</v>
      </c>
      <c r="R958" t="s">
        <v>1276</v>
      </c>
      <c r="S958" t="s">
        <v>103</v>
      </c>
      <c r="T958" t="s">
        <v>732</v>
      </c>
      <c r="U958" t="s">
        <v>4198</v>
      </c>
      <c r="V958">
        <v>7500000</v>
      </c>
      <c r="W958">
        <v>0</v>
      </c>
      <c r="X958">
        <v>0</v>
      </c>
      <c r="Y958">
        <v>0</v>
      </c>
      <c r="Z958">
        <v>0</v>
      </c>
      <c r="AA958">
        <v>0</v>
      </c>
      <c r="AB958">
        <v>7500000</v>
      </c>
      <c r="AC958" t="s">
        <v>1424</v>
      </c>
      <c r="AD958" t="s">
        <v>1396</v>
      </c>
      <c r="AE958" t="s">
        <v>4199</v>
      </c>
      <c r="AF958" t="s">
        <v>4200</v>
      </c>
      <c r="AG958" t="s">
        <v>5336</v>
      </c>
      <c r="AH958" t="s">
        <v>847</v>
      </c>
      <c r="AI958" t="s">
        <v>754</v>
      </c>
      <c r="AJ958" t="s">
        <v>1</v>
      </c>
      <c r="AK958" t="s">
        <v>848</v>
      </c>
      <c r="AL958" t="s">
        <v>123</v>
      </c>
      <c r="AM958" t="s">
        <v>132</v>
      </c>
      <c r="AN958" t="s">
        <v>133</v>
      </c>
    </row>
    <row r="959" spans="1:40" x14ac:dyDescent="0.3">
      <c r="A959" t="s">
        <v>728</v>
      </c>
      <c r="B959" t="s">
        <v>1457</v>
      </c>
      <c r="C959" t="s">
        <v>729</v>
      </c>
      <c r="D959" t="s">
        <v>1458</v>
      </c>
      <c r="E959" t="s">
        <v>841</v>
      </c>
      <c r="F959" t="s">
        <v>733</v>
      </c>
      <c r="G959" t="s">
        <v>750</v>
      </c>
      <c r="H959" t="s">
        <v>1013</v>
      </c>
      <c r="I959" t="s">
        <v>13</v>
      </c>
      <c r="J959" t="s">
        <v>751</v>
      </c>
      <c r="K959" t="s">
        <v>780</v>
      </c>
      <c r="L959" t="s">
        <v>781</v>
      </c>
      <c r="M959" t="s">
        <v>874</v>
      </c>
      <c r="N959" t="s">
        <v>782</v>
      </c>
      <c r="O959" t="s">
        <v>178</v>
      </c>
      <c r="P959" t="s">
        <v>783</v>
      </c>
      <c r="Q959" t="s">
        <v>166</v>
      </c>
      <c r="R959" t="s">
        <v>1276</v>
      </c>
      <c r="S959" t="s">
        <v>103</v>
      </c>
      <c r="T959" t="s">
        <v>732</v>
      </c>
      <c r="U959" t="s">
        <v>4201</v>
      </c>
      <c r="V959">
        <v>3000000</v>
      </c>
      <c r="W959">
        <v>0</v>
      </c>
      <c r="X959">
        <v>0</v>
      </c>
      <c r="Y959">
        <v>0</v>
      </c>
      <c r="Z959">
        <v>0</v>
      </c>
      <c r="AA959">
        <v>0</v>
      </c>
      <c r="AB959">
        <v>3000000</v>
      </c>
      <c r="AC959" t="s">
        <v>1424</v>
      </c>
      <c r="AD959" t="s">
        <v>1396</v>
      </c>
      <c r="AE959" t="s">
        <v>4202</v>
      </c>
      <c r="AF959" t="s">
        <v>4203</v>
      </c>
      <c r="AG959" t="s">
        <v>5337</v>
      </c>
      <c r="AH959" t="s">
        <v>847</v>
      </c>
      <c r="AI959" t="s">
        <v>754</v>
      </c>
      <c r="AJ959" t="s">
        <v>1</v>
      </c>
      <c r="AK959" t="s">
        <v>848</v>
      </c>
      <c r="AL959" t="s">
        <v>123</v>
      </c>
      <c r="AM959" t="s">
        <v>132</v>
      </c>
      <c r="AN959" t="s">
        <v>133</v>
      </c>
    </row>
    <row r="960" spans="1:40" x14ac:dyDescent="0.3">
      <c r="A960" t="s">
        <v>728</v>
      </c>
      <c r="B960" t="s">
        <v>1457</v>
      </c>
      <c r="C960" t="s">
        <v>729</v>
      </c>
      <c r="D960" t="s">
        <v>1458</v>
      </c>
      <c r="E960" t="s">
        <v>841</v>
      </c>
      <c r="F960" t="s">
        <v>733</v>
      </c>
      <c r="G960" t="s">
        <v>750</v>
      </c>
      <c r="H960" t="s">
        <v>1013</v>
      </c>
      <c r="I960" t="s">
        <v>13</v>
      </c>
      <c r="J960" t="s">
        <v>751</v>
      </c>
      <c r="K960" t="s">
        <v>780</v>
      </c>
      <c r="L960" t="s">
        <v>781</v>
      </c>
      <c r="M960" t="s">
        <v>874</v>
      </c>
      <c r="N960" t="s">
        <v>782</v>
      </c>
      <c r="O960" t="s">
        <v>178</v>
      </c>
      <c r="P960" t="s">
        <v>783</v>
      </c>
      <c r="Q960" t="s">
        <v>166</v>
      </c>
      <c r="R960" t="s">
        <v>1276</v>
      </c>
      <c r="S960" t="s">
        <v>103</v>
      </c>
      <c r="T960" t="s">
        <v>732</v>
      </c>
      <c r="U960" t="s">
        <v>4204</v>
      </c>
      <c r="V960">
        <v>3000000</v>
      </c>
      <c r="W960">
        <v>0</v>
      </c>
      <c r="X960">
        <v>0</v>
      </c>
      <c r="Y960">
        <v>0</v>
      </c>
      <c r="Z960">
        <v>0</v>
      </c>
      <c r="AA960">
        <v>0</v>
      </c>
      <c r="AB960">
        <v>3000000</v>
      </c>
      <c r="AC960" t="s">
        <v>1424</v>
      </c>
      <c r="AD960" t="s">
        <v>1396</v>
      </c>
      <c r="AE960" t="s">
        <v>4205</v>
      </c>
      <c r="AF960" t="s">
        <v>4206</v>
      </c>
      <c r="AG960" t="s">
        <v>5326</v>
      </c>
      <c r="AH960" t="s">
        <v>847</v>
      </c>
      <c r="AI960" t="s">
        <v>754</v>
      </c>
      <c r="AJ960" t="s">
        <v>1</v>
      </c>
      <c r="AK960" t="s">
        <v>848</v>
      </c>
      <c r="AL960" t="s">
        <v>123</v>
      </c>
      <c r="AM960" t="s">
        <v>132</v>
      </c>
      <c r="AN960" t="s">
        <v>133</v>
      </c>
    </row>
    <row r="961" spans="1:40" x14ac:dyDescent="0.3">
      <c r="A961" t="s">
        <v>728</v>
      </c>
      <c r="B961" t="s">
        <v>1457</v>
      </c>
      <c r="C961" t="s">
        <v>729</v>
      </c>
      <c r="D961" t="s">
        <v>1458</v>
      </c>
      <c r="E961" t="s">
        <v>841</v>
      </c>
      <c r="F961" t="s">
        <v>733</v>
      </c>
      <c r="G961" t="s">
        <v>750</v>
      </c>
      <c r="H961" t="s">
        <v>1013</v>
      </c>
      <c r="I961" t="s">
        <v>13</v>
      </c>
      <c r="J961" t="s">
        <v>751</v>
      </c>
      <c r="K961" t="s">
        <v>780</v>
      </c>
      <c r="L961" t="s">
        <v>781</v>
      </c>
      <c r="M961" t="s">
        <v>874</v>
      </c>
      <c r="N961" t="s">
        <v>782</v>
      </c>
      <c r="O961" t="s">
        <v>178</v>
      </c>
      <c r="P961" t="s">
        <v>783</v>
      </c>
      <c r="Q961" t="s">
        <v>166</v>
      </c>
      <c r="R961" t="s">
        <v>1276</v>
      </c>
      <c r="S961" t="s">
        <v>103</v>
      </c>
      <c r="T961" t="s">
        <v>732</v>
      </c>
      <c r="U961" t="s">
        <v>4207</v>
      </c>
      <c r="V961">
        <v>2000000</v>
      </c>
      <c r="W961">
        <v>0</v>
      </c>
      <c r="X961">
        <v>0</v>
      </c>
      <c r="Y961">
        <v>0</v>
      </c>
      <c r="Z961">
        <v>0</v>
      </c>
      <c r="AA961">
        <v>0</v>
      </c>
      <c r="AB961">
        <v>2000000</v>
      </c>
      <c r="AC961" t="s">
        <v>1424</v>
      </c>
      <c r="AD961" t="s">
        <v>1396</v>
      </c>
      <c r="AE961" t="s">
        <v>4208</v>
      </c>
      <c r="AF961" t="s">
        <v>4209</v>
      </c>
      <c r="AG961" t="s">
        <v>5338</v>
      </c>
      <c r="AH961" t="s">
        <v>847</v>
      </c>
      <c r="AI961" t="s">
        <v>754</v>
      </c>
      <c r="AJ961" t="s">
        <v>1</v>
      </c>
      <c r="AK961" t="s">
        <v>848</v>
      </c>
      <c r="AL961" t="s">
        <v>123</v>
      </c>
      <c r="AM961" t="s">
        <v>132</v>
      </c>
      <c r="AN961" t="s">
        <v>133</v>
      </c>
    </row>
    <row r="962" spans="1:40" x14ac:dyDescent="0.3">
      <c r="A962" t="s">
        <v>728</v>
      </c>
      <c r="B962" t="s">
        <v>1457</v>
      </c>
      <c r="C962" t="s">
        <v>729</v>
      </c>
      <c r="D962" t="s">
        <v>1458</v>
      </c>
      <c r="E962" t="s">
        <v>841</v>
      </c>
      <c r="F962" t="s">
        <v>733</v>
      </c>
      <c r="G962" t="s">
        <v>750</v>
      </c>
      <c r="H962" t="s">
        <v>1013</v>
      </c>
      <c r="I962" t="s">
        <v>13</v>
      </c>
      <c r="J962" t="s">
        <v>751</v>
      </c>
      <c r="K962" t="s">
        <v>780</v>
      </c>
      <c r="L962" t="s">
        <v>781</v>
      </c>
      <c r="M962" t="s">
        <v>874</v>
      </c>
      <c r="N962" t="s">
        <v>782</v>
      </c>
      <c r="O962" t="s">
        <v>178</v>
      </c>
      <c r="P962" t="s">
        <v>783</v>
      </c>
      <c r="Q962" t="s">
        <v>166</v>
      </c>
      <c r="R962" t="s">
        <v>1276</v>
      </c>
      <c r="S962" t="s">
        <v>103</v>
      </c>
      <c r="T962" t="s">
        <v>732</v>
      </c>
      <c r="U962" t="s">
        <v>4210</v>
      </c>
      <c r="V962">
        <v>5000000</v>
      </c>
      <c r="W962">
        <v>0</v>
      </c>
      <c r="X962">
        <v>0</v>
      </c>
      <c r="Y962">
        <v>0</v>
      </c>
      <c r="Z962">
        <v>0</v>
      </c>
      <c r="AA962">
        <v>0</v>
      </c>
      <c r="AB962">
        <v>5000000</v>
      </c>
      <c r="AC962" t="s">
        <v>1424</v>
      </c>
      <c r="AD962" t="s">
        <v>1396</v>
      </c>
      <c r="AE962" t="s">
        <v>4211</v>
      </c>
      <c r="AF962" t="s">
        <v>4212</v>
      </c>
      <c r="AG962" t="s">
        <v>5880</v>
      </c>
      <c r="AH962" t="s">
        <v>847</v>
      </c>
      <c r="AI962" t="s">
        <v>754</v>
      </c>
      <c r="AJ962" t="s">
        <v>1</v>
      </c>
      <c r="AK962" t="s">
        <v>848</v>
      </c>
      <c r="AL962" t="s">
        <v>123</v>
      </c>
      <c r="AM962" t="s">
        <v>132</v>
      </c>
      <c r="AN962" t="s">
        <v>133</v>
      </c>
    </row>
    <row r="963" spans="1:40" x14ac:dyDescent="0.3">
      <c r="A963" t="s">
        <v>728</v>
      </c>
      <c r="B963" t="s">
        <v>1457</v>
      </c>
      <c r="C963" t="s">
        <v>729</v>
      </c>
      <c r="D963" t="s">
        <v>1458</v>
      </c>
      <c r="E963" t="s">
        <v>841</v>
      </c>
      <c r="F963" t="s">
        <v>733</v>
      </c>
      <c r="G963" t="s">
        <v>750</v>
      </c>
      <c r="H963" t="s">
        <v>1013</v>
      </c>
      <c r="I963" t="s">
        <v>13</v>
      </c>
      <c r="J963" t="s">
        <v>751</v>
      </c>
      <c r="K963" t="s">
        <v>780</v>
      </c>
      <c r="L963" t="s">
        <v>781</v>
      </c>
      <c r="M963" t="s">
        <v>874</v>
      </c>
      <c r="N963" t="s">
        <v>782</v>
      </c>
      <c r="O963" t="s">
        <v>178</v>
      </c>
      <c r="P963" t="s">
        <v>783</v>
      </c>
      <c r="Q963" t="s">
        <v>166</v>
      </c>
      <c r="R963" t="s">
        <v>1276</v>
      </c>
      <c r="S963" t="s">
        <v>103</v>
      </c>
      <c r="T963" t="s">
        <v>732</v>
      </c>
      <c r="U963" t="s">
        <v>4213</v>
      </c>
      <c r="V963">
        <v>22400000</v>
      </c>
      <c r="W963">
        <v>0</v>
      </c>
      <c r="X963">
        <v>0</v>
      </c>
      <c r="Y963">
        <v>0</v>
      </c>
      <c r="Z963">
        <v>0</v>
      </c>
      <c r="AA963">
        <v>0</v>
      </c>
      <c r="AB963">
        <v>22400000</v>
      </c>
      <c r="AC963" t="s">
        <v>1424</v>
      </c>
      <c r="AD963" t="s">
        <v>1396</v>
      </c>
      <c r="AE963" t="s">
        <v>4214</v>
      </c>
      <c r="AF963" t="s">
        <v>4215</v>
      </c>
      <c r="AG963" t="s">
        <v>5881</v>
      </c>
      <c r="AH963" t="s">
        <v>847</v>
      </c>
      <c r="AI963" t="s">
        <v>754</v>
      </c>
      <c r="AJ963" t="s">
        <v>1</v>
      </c>
      <c r="AK963" t="s">
        <v>848</v>
      </c>
      <c r="AL963" t="s">
        <v>123</v>
      </c>
      <c r="AM963" t="s">
        <v>132</v>
      </c>
      <c r="AN963" t="s">
        <v>133</v>
      </c>
    </row>
    <row r="964" spans="1:40" x14ac:dyDescent="0.3">
      <c r="A964" t="s">
        <v>728</v>
      </c>
      <c r="B964" t="s">
        <v>1457</v>
      </c>
      <c r="C964" t="s">
        <v>729</v>
      </c>
      <c r="D964" t="s">
        <v>1458</v>
      </c>
      <c r="E964" t="s">
        <v>841</v>
      </c>
      <c r="F964" t="s">
        <v>733</v>
      </c>
      <c r="G964" t="s">
        <v>750</v>
      </c>
      <c r="H964" t="s">
        <v>1013</v>
      </c>
      <c r="I964" t="s">
        <v>13</v>
      </c>
      <c r="J964" t="s">
        <v>751</v>
      </c>
      <c r="K964" t="s">
        <v>780</v>
      </c>
      <c r="L964" t="s">
        <v>781</v>
      </c>
      <c r="M964" t="s">
        <v>874</v>
      </c>
      <c r="N964" t="s">
        <v>782</v>
      </c>
      <c r="O964" t="s">
        <v>178</v>
      </c>
      <c r="P964" t="s">
        <v>783</v>
      </c>
      <c r="Q964" t="s">
        <v>166</v>
      </c>
      <c r="R964" t="s">
        <v>1276</v>
      </c>
      <c r="S964" t="s">
        <v>113</v>
      </c>
      <c r="T964" t="s">
        <v>734</v>
      </c>
      <c r="U964" t="s">
        <v>4216</v>
      </c>
      <c r="V964">
        <v>16000000</v>
      </c>
      <c r="W964">
        <v>0</v>
      </c>
      <c r="X964">
        <v>0</v>
      </c>
      <c r="Y964">
        <v>0</v>
      </c>
      <c r="Z964">
        <v>0</v>
      </c>
      <c r="AA964">
        <v>0</v>
      </c>
      <c r="AB964">
        <v>16000000</v>
      </c>
      <c r="AC964" t="s">
        <v>1424</v>
      </c>
      <c r="AD964" t="s">
        <v>1397</v>
      </c>
      <c r="AE964" t="s">
        <v>4217</v>
      </c>
      <c r="AF964" t="s">
        <v>4218</v>
      </c>
      <c r="AG964" t="s">
        <v>5339</v>
      </c>
      <c r="AH964" t="s">
        <v>847</v>
      </c>
      <c r="AI964" t="s">
        <v>754</v>
      </c>
      <c r="AJ964" t="s">
        <v>891</v>
      </c>
      <c r="AK964" t="s">
        <v>848</v>
      </c>
      <c r="AL964" t="s">
        <v>123</v>
      </c>
      <c r="AM964" t="s">
        <v>132</v>
      </c>
      <c r="AN964" t="s">
        <v>133</v>
      </c>
    </row>
    <row r="965" spans="1:40" x14ac:dyDescent="0.3">
      <c r="A965" t="s">
        <v>728</v>
      </c>
      <c r="B965" t="s">
        <v>1457</v>
      </c>
      <c r="C965" t="s">
        <v>729</v>
      </c>
      <c r="D965" t="s">
        <v>1458</v>
      </c>
      <c r="E965" t="s">
        <v>841</v>
      </c>
      <c r="F965" t="s">
        <v>733</v>
      </c>
      <c r="G965" t="s">
        <v>750</v>
      </c>
      <c r="H965" t="s">
        <v>1013</v>
      </c>
      <c r="I965" t="s">
        <v>13</v>
      </c>
      <c r="J965" t="s">
        <v>751</v>
      </c>
      <c r="K965" t="s">
        <v>780</v>
      </c>
      <c r="L965" t="s">
        <v>781</v>
      </c>
      <c r="M965" t="s">
        <v>874</v>
      </c>
      <c r="N965" t="s">
        <v>782</v>
      </c>
      <c r="O965" t="s">
        <v>178</v>
      </c>
      <c r="P965" t="s">
        <v>783</v>
      </c>
      <c r="Q965" t="s">
        <v>166</v>
      </c>
      <c r="R965" t="s">
        <v>1276</v>
      </c>
      <c r="S965" t="s">
        <v>110</v>
      </c>
      <c r="T965" t="s">
        <v>735</v>
      </c>
      <c r="U965" t="s">
        <v>4219</v>
      </c>
      <c r="V965">
        <v>15000000</v>
      </c>
      <c r="W965">
        <v>0</v>
      </c>
      <c r="X965">
        <v>0</v>
      </c>
      <c r="Y965">
        <v>0</v>
      </c>
      <c r="Z965">
        <v>0</v>
      </c>
      <c r="AA965">
        <v>0</v>
      </c>
      <c r="AB965">
        <v>15000000</v>
      </c>
      <c r="AC965" t="s">
        <v>1424</v>
      </c>
      <c r="AD965" t="s">
        <v>1398</v>
      </c>
      <c r="AE965" t="s">
        <v>4220</v>
      </c>
      <c r="AF965" t="s">
        <v>4221</v>
      </c>
      <c r="AG965" t="s">
        <v>5882</v>
      </c>
      <c r="AH965" t="s">
        <v>847</v>
      </c>
      <c r="AI965" t="s">
        <v>754</v>
      </c>
      <c r="AJ965" t="s">
        <v>893</v>
      </c>
      <c r="AK965" t="s">
        <v>848</v>
      </c>
      <c r="AL965" t="s">
        <v>123</v>
      </c>
      <c r="AM965" t="s">
        <v>132</v>
      </c>
      <c r="AN965" t="s">
        <v>133</v>
      </c>
    </row>
    <row r="966" spans="1:40" x14ac:dyDescent="0.3">
      <c r="A966" t="s">
        <v>728</v>
      </c>
      <c r="B966" t="s">
        <v>1457</v>
      </c>
      <c r="C966" t="s">
        <v>729</v>
      </c>
      <c r="D966" t="s">
        <v>1458</v>
      </c>
      <c r="E966" t="s">
        <v>841</v>
      </c>
      <c r="F966" t="s">
        <v>733</v>
      </c>
      <c r="G966" t="s">
        <v>750</v>
      </c>
      <c r="H966" t="s">
        <v>1013</v>
      </c>
      <c r="I966" t="s">
        <v>13</v>
      </c>
      <c r="J966" t="s">
        <v>751</v>
      </c>
      <c r="K966" t="s">
        <v>780</v>
      </c>
      <c r="L966" t="s">
        <v>781</v>
      </c>
      <c r="M966" t="s">
        <v>874</v>
      </c>
      <c r="N966" t="s">
        <v>782</v>
      </c>
      <c r="O966" t="s">
        <v>178</v>
      </c>
      <c r="P966" t="s">
        <v>783</v>
      </c>
      <c r="Q966" t="s">
        <v>166</v>
      </c>
      <c r="R966" t="s">
        <v>1276</v>
      </c>
      <c r="S966" t="s">
        <v>107</v>
      </c>
      <c r="T966" t="s">
        <v>892</v>
      </c>
      <c r="U966" t="s">
        <v>4222</v>
      </c>
      <c r="V966">
        <v>132000000</v>
      </c>
      <c r="W966">
        <v>0</v>
      </c>
      <c r="X966">
        <v>0</v>
      </c>
      <c r="Y966">
        <v>0</v>
      </c>
      <c r="Z966">
        <v>0</v>
      </c>
      <c r="AA966">
        <v>0</v>
      </c>
      <c r="AB966">
        <v>132000000</v>
      </c>
      <c r="AC966" t="s">
        <v>1424</v>
      </c>
      <c r="AD966" t="s">
        <v>1399</v>
      </c>
      <c r="AE966" t="s">
        <v>4223</v>
      </c>
      <c r="AF966" t="s">
        <v>4224</v>
      </c>
      <c r="AG966" t="s">
        <v>5883</v>
      </c>
      <c r="AH966" t="s">
        <v>847</v>
      </c>
      <c r="AI966" t="s">
        <v>754</v>
      </c>
      <c r="AJ966" t="s">
        <v>893</v>
      </c>
      <c r="AK966" t="s">
        <v>848</v>
      </c>
      <c r="AL966" t="s">
        <v>123</v>
      </c>
      <c r="AM966" t="s">
        <v>132</v>
      </c>
      <c r="AN966" t="s">
        <v>133</v>
      </c>
    </row>
    <row r="967" spans="1:40" x14ac:dyDescent="0.3">
      <c r="A967" t="s">
        <v>728</v>
      </c>
      <c r="B967" t="s">
        <v>1457</v>
      </c>
      <c r="C967" t="s">
        <v>729</v>
      </c>
      <c r="D967" t="s">
        <v>1458</v>
      </c>
      <c r="E967" t="s">
        <v>841</v>
      </c>
      <c r="F967" t="s">
        <v>733</v>
      </c>
      <c r="G967" t="s">
        <v>750</v>
      </c>
      <c r="H967" t="s">
        <v>1013</v>
      </c>
      <c r="I967" t="s">
        <v>13</v>
      </c>
      <c r="J967" t="s">
        <v>751</v>
      </c>
      <c r="K967" t="s">
        <v>780</v>
      </c>
      <c r="L967" t="s">
        <v>781</v>
      </c>
      <c r="M967" t="s">
        <v>874</v>
      </c>
      <c r="N967" t="s">
        <v>782</v>
      </c>
      <c r="O967" t="s">
        <v>178</v>
      </c>
      <c r="P967" t="s">
        <v>783</v>
      </c>
      <c r="Q967" t="s">
        <v>166</v>
      </c>
      <c r="R967" t="s">
        <v>1276</v>
      </c>
      <c r="S967" t="s">
        <v>107</v>
      </c>
      <c r="T967" t="s">
        <v>892</v>
      </c>
      <c r="U967" t="s">
        <v>4225</v>
      </c>
      <c r="V967">
        <v>34800000</v>
      </c>
      <c r="W967">
        <v>0</v>
      </c>
      <c r="X967">
        <v>0</v>
      </c>
      <c r="Y967">
        <v>0</v>
      </c>
      <c r="Z967">
        <v>0</v>
      </c>
      <c r="AA967">
        <v>0</v>
      </c>
      <c r="AB967">
        <v>34800000</v>
      </c>
      <c r="AC967" t="s">
        <v>1424</v>
      </c>
      <c r="AD967" t="s">
        <v>1399</v>
      </c>
      <c r="AE967" t="s">
        <v>4226</v>
      </c>
      <c r="AF967" t="s">
        <v>4227</v>
      </c>
      <c r="AG967" t="s">
        <v>5884</v>
      </c>
      <c r="AH967" t="s">
        <v>847</v>
      </c>
      <c r="AI967" t="s">
        <v>754</v>
      </c>
      <c r="AJ967" t="s">
        <v>893</v>
      </c>
      <c r="AK967" t="s">
        <v>848</v>
      </c>
      <c r="AL967" t="s">
        <v>123</v>
      </c>
      <c r="AM967" t="s">
        <v>132</v>
      </c>
      <c r="AN967" t="s">
        <v>133</v>
      </c>
    </row>
    <row r="968" spans="1:40" x14ac:dyDescent="0.3">
      <c r="A968" t="s">
        <v>728</v>
      </c>
      <c r="B968" t="s">
        <v>1457</v>
      </c>
      <c r="C968" t="s">
        <v>729</v>
      </c>
      <c r="D968" t="s">
        <v>1458</v>
      </c>
      <c r="E968" t="s">
        <v>841</v>
      </c>
      <c r="F968" t="s">
        <v>733</v>
      </c>
      <c r="G968" t="s">
        <v>750</v>
      </c>
      <c r="H968" t="s">
        <v>1013</v>
      </c>
      <c r="I968" t="s">
        <v>13</v>
      </c>
      <c r="J968" t="s">
        <v>751</v>
      </c>
      <c r="K968" t="s">
        <v>780</v>
      </c>
      <c r="L968" t="s">
        <v>781</v>
      </c>
      <c r="M968" t="s">
        <v>874</v>
      </c>
      <c r="N968" t="s">
        <v>782</v>
      </c>
      <c r="O968" t="s">
        <v>178</v>
      </c>
      <c r="P968" t="s">
        <v>783</v>
      </c>
      <c r="Q968" t="s">
        <v>166</v>
      </c>
      <c r="R968" t="s">
        <v>1276</v>
      </c>
      <c r="S968" t="s">
        <v>107</v>
      </c>
      <c r="T968" t="s">
        <v>892</v>
      </c>
      <c r="U968" t="s">
        <v>4228</v>
      </c>
      <c r="V968">
        <v>180000000</v>
      </c>
      <c r="W968">
        <v>0</v>
      </c>
      <c r="X968">
        <v>0</v>
      </c>
      <c r="Y968">
        <v>0</v>
      </c>
      <c r="Z968">
        <v>0</v>
      </c>
      <c r="AA968">
        <v>0</v>
      </c>
      <c r="AB968">
        <v>180000000</v>
      </c>
      <c r="AC968" t="s">
        <v>1424</v>
      </c>
      <c r="AD968" t="s">
        <v>1399</v>
      </c>
      <c r="AE968" t="s">
        <v>4229</v>
      </c>
      <c r="AF968" t="s">
        <v>4230</v>
      </c>
      <c r="AG968" t="s">
        <v>5885</v>
      </c>
      <c r="AH968" t="s">
        <v>847</v>
      </c>
      <c r="AI968" t="s">
        <v>754</v>
      </c>
      <c r="AJ968" t="s">
        <v>893</v>
      </c>
      <c r="AK968" t="s">
        <v>848</v>
      </c>
      <c r="AL968" t="s">
        <v>123</v>
      </c>
      <c r="AM968" t="s">
        <v>132</v>
      </c>
      <c r="AN968" t="s">
        <v>133</v>
      </c>
    </row>
    <row r="969" spans="1:40" x14ac:dyDescent="0.3">
      <c r="A969" t="s">
        <v>728</v>
      </c>
      <c r="B969" t="s">
        <v>1457</v>
      </c>
      <c r="C969" t="s">
        <v>729</v>
      </c>
      <c r="D969" t="s">
        <v>1458</v>
      </c>
      <c r="E969" t="s">
        <v>841</v>
      </c>
      <c r="F969" t="s">
        <v>733</v>
      </c>
      <c r="G969" t="s">
        <v>750</v>
      </c>
      <c r="H969" t="s">
        <v>1013</v>
      </c>
      <c r="I969" t="s">
        <v>13</v>
      </c>
      <c r="J969" t="s">
        <v>751</v>
      </c>
      <c r="K969" t="s">
        <v>780</v>
      </c>
      <c r="L969" t="s">
        <v>781</v>
      </c>
      <c r="M969" t="s">
        <v>881</v>
      </c>
      <c r="N969" t="s">
        <v>786</v>
      </c>
      <c r="O969" t="s">
        <v>177</v>
      </c>
      <c r="P969" t="s">
        <v>882</v>
      </c>
      <c r="Q969" t="s">
        <v>2</v>
      </c>
      <c r="R969" t="s">
        <v>1277</v>
      </c>
      <c r="S969" t="s">
        <v>103</v>
      </c>
      <c r="T969" t="s">
        <v>732</v>
      </c>
      <c r="U969" t="s">
        <v>4231</v>
      </c>
      <c r="V969">
        <v>6000000</v>
      </c>
      <c r="W969">
        <v>0</v>
      </c>
      <c r="X969">
        <v>0</v>
      </c>
      <c r="Y969">
        <v>0</v>
      </c>
      <c r="Z969">
        <v>0</v>
      </c>
      <c r="AA969">
        <v>0</v>
      </c>
      <c r="AB969">
        <v>6000000</v>
      </c>
      <c r="AC969" t="s">
        <v>538</v>
      </c>
      <c r="AD969" t="s">
        <v>539</v>
      </c>
      <c r="AE969" t="s">
        <v>4232</v>
      </c>
      <c r="AF969" t="s">
        <v>4233</v>
      </c>
      <c r="AG969" t="s">
        <v>883</v>
      </c>
      <c r="AH969" t="s">
        <v>847</v>
      </c>
      <c r="AI969" t="s">
        <v>754</v>
      </c>
      <c r="AJ969" t="s">
        <v>1</v>
      </c>
      <c r="AK969" t="s">
        <v>848</v>
      </c>
      <c r="AL969" t="s">
        <v>846</v>
      </c>
    </row>
    <row r="970" spans="1:40" x14ac:dyDescent="0.3">
      <c r="A970" t="s">
        <v>728</v>
      </c>
      <c r="B970" t="s">
        <v>1457</v>
      </c>
      <c r="C970" t="s">
        <v>729</v>
      </c>
      <c r="D970" t="s">
        <v>1458</v>
      </c>
      <c r="E970" t="s">
        <v>841</v>
      </c>
      <c r="F970" t="s">
        <v>733</v>
      </c>
      <c r="G970" t="s">
        <v>750</v>
      </c>
      <c r="H970" t="s">
        <v>1013</v>
      </c>
      <c r="I970" t="s">
        <v>13</v>
      </c>
      <c r="J970" t="s">
        <v>751</v>
      </c>
      <c r="K970" t="s">
        <v>780</v>
      </c>
      <c r="L970" t="s">
        <v>781</v>
      </c>
      <c r="M970" t="s">
        <v>881</v>
      </c>
      <c r="N970" t="s">
        <v>786</v>
      </c>
      <c r="O970" t="s">
        <v>177</v>
      </c>
      <c r="P970" t="s">
        <v>882</v>
      </c>
      <c r="Q970" t="s">
        <v>2</v>
      </c>
      <c r="R970" t="s">
        <v>1277</v>
      </c>
      <c r="S970" t="s">
        <v>103</v>
      </c>
      <c r="T970" t="s">
        <v>732</v>
      </c>
      <c r="U970" t="s">
        <v>4234</v>
      </c>
      <c r="V970">
        <v>2000000</v>
      </c>
      <c r="W970">
        <v>0</v>
      </c>
      <c r="X970">
        <v>0</v>
      </c>
      <c r="Y970">
        <v>0</v>
      </c>
      <c r="Z970">
        <v>0</v>
      </c>
      <c r="AA970">
        <v>0</v>
      </c>
      <c r="AB970">
        <v>2000000</v>
      </c>
      <c r="AC970" t="s">
        <v>538</v>
      </c>
      <c r="AD970" t="s">
        <v>539</v>
      </c>
      <c r="AE970" t="s">
        <v>4235</v>
      </c>
      <c r="AF970" t="s">
        <v>4236</v>
      </c>
      <c r="AG970" t="s">
        <v>5886</v>
      </c>
      <c r="AH970" t="s">
        <v>847</v>
      </c>
      <c r="AI970" t="s">
        <v>754</v>
      </c>
      <c r="AJ970" t="s">
        <v>1</v>
      </c>
      <c r="AK970" t="s">
        <v>848</v>
      </c>
      <c r="AL970" t="s">
        <v>846</v>
      </c>
    </row>
    <row r="971" spans="1:40" x14ac:dyDescent="0.3">
      <c r="A971" t="s">
        <v>728</v>
      </c>
      <c r="B971" t="s">
        <v>1457</v>
      </c>
      <c r="C971" t="s">
        <v>729</v>
      </c>
      <c r="D971" t="s">
        <v>1458</v>
      </c>
      <c r="E971" t="s">
        <v>841</v>
      </c>
      <c r="F971" t="s">
        <v>733</v>
      </c>
      <c r="G971" t="s">
        <v>750</v>
      </c>
      <c r="H971" t="s">
        <v>1013</v>
      </c>
      <c r="I971" t="s">
        <v>13</v>
      </c>
      <c r="J971" t="s">
        <v>751</v>
      </c>
      <c r="K971" t="s">
        <v>780</v>
      </c>
      <c r="L971" t="s">
        <v>781</v>
      </c>
      <c r="M971" t="s">
        <v>881</v>
      </c>
      <c r="N971" t="s">
        <v>786</v>
      </c>
      <c r="O971" t="s">
        <v>177</v>
      </c>
      <c r="P971" t="s">
        <v>882</v>
      </c>
      <c r="Q971" t="s">
        <v>2</v>
      </c>
      <c r="R971" t="s">
        <v>1277</v>
      </c>
      <c r="S971" t="s">
        <v>103</v>
      </c>
      <c r="T971" t="s">
        <v>732</v>
      </c>
      <c r="U971" t="s">
        <v>4237</v>
      </c>
      <c r="V971">
        <v>2000000</v>
      </c>
      <c r="W971">
        <v>0</v>
      </c>
      <c r="X971">
        <v>0</v>
      </c>
      <c r="Y971">
        <v>0</v>
      </c>
      <c r="Z971">
        <v>0</v>
      </c>
      <c r="AA971">
        <v>0</v>
      </c>
      <c r="AB971">
        <v>2000000</v>
      </c>
      <c r="AC971" t="s">
        <v>538</v>
      </c>
      <c r="AD971" t="s">
        <v>539</v>
      </c>
      <c r="AE971" t="s">
        <v>4238</v>
      </c>
      <c r="AF971" t="s">
        <v>4239</v>
      </c>
      <c r="AG971" t="s">
        <v>5887</v>
      </c>
      <c r="AH971" t="s">
        <v>847</v>
      </c>
      <c r="AI971" t="s">
        <v>754</v>
      </c>
      <c r="AJ971" t="s">
        <v>1</v>
      </c>
      <c r="AK971" t="s">
        <v>848</v>
      </c>
      <c r="AL971" t="s">
        <v>846</v>
      </c>
    </row>
    <row r="972" spans="1:40" x14ac:dyDescent="0.3">
      <c r="A972" t="s">
        <v>728</v>
      </c>
      <c r="B972" t="s">
        <v>1457</v>
      </c>
      <c r="C972" t="s">
        <v>729</v>
      </c>
      <c r="D972" t="s">
        <v>1458</v>
      </c>
      <c r="E972" t="s">
        <v>841</v>
      </c>
      <c r="F972" t="s">
        <v>733</v>
      </c>
      <c r="G972" t="s">
        <v>750</v>
      </c>
      <c r="H972" t="s">
        <v>1013</v>
      </c>
      <c r="I972" t="s">
        <v>13</v>
      </c>
      <c r="J972" t="s">
        <v>751</v>
      </c>
      <c r="K972" t="s">
        <v>780</v>
      </c>
      <c r="L972" t="s">
        <v>781</v>
      </c>
      <c r="M972" t="s">
        <v>881</v>
      </c>
      <c r="N972" t="s">
        <v>786</v>
      </c>
      <c r="O972" t="s">
        <v>177</v>
      </c>
      <c r="P972" t="s">
        <v>882</v>
      </c>
      <c r="Q972" t="s">
        <v>2</v>
      </c>
      <c r="R972" t="s">
        <v>1277</v>
      </c>
      <c r="S972" t="s">
        <v>103</v>
      </c>
      <c r="T972" t="s">
        <v>732</v>
      </c>
      <c r="U972" t="s">
        <v>4240</v>
      </c>
      <c r="V972">
        <v>49000000</v>
      </c>
      <c r="W972">
        <v>0</v>
      </c>
      <c r="X972">
        <v>0</v>
      </c>
      <c r="Y972">
        <v>0</v>
      </c>
      <c r="Z972">
        <v>0</v>
      </c>
      <c r="AA972">
        <v>0</v>
      </c>
      <c r="AB972">
        <v>49000000</v>
      </c>
      <c r="AC972" t="s">
        <v>538</v>
      </c>
      <c r="AD972" t="s">
        <v>539</v>
      </c>
      <c r="AE972" t="s">
        <v>4241</v>
      </c>
      <c r="AF972" t="s">
        <v>4242</v>
      </c>
      <c r="AG972" t="s">
        <v>5888</v>
      </c>
      <c r="AH972" t="s">
        <v>847</v>
      </c>
      <c r="AI972" t="s">
        <v>754</v>
      </c>
      <c r="AJ972" t="s">
        <v>1</v>
      </c>
      <c r="AK972" t="s">
        <v>848</v>
      </c>
      <c r="AL972" t="s">
        <v>846</v>
      </c>
    </row>
    <row r="973" spans="1:40" x14ac:dyDescent="0.3">
      <c r="A973" t="s">
        <v>728</v>
      </c>
      <c r="B973" t="s">
        <v>1457</v>
      </c>
      <c r="C973" t="s">
        <v>729</v>
      </c>
      <c r="D973" t="s">
        <v>1458</v>
      </c>
      <c r="E973" t="s">
        <v>841</v>
      </c>
      <c r="F973" t="s">
        <v>733</v>
      </c>
      <c r="G973" t="s">
        <v>750</v>
      </c>
      <c r="H973" t="s">
        <v>1013</v>
      </c>
      <c r="I973" t="s">
        <v>13</v>
      </c>
      <c r="J973" t="s">
        <v>751</v>
      </c>
      <c r="K973" t="s">
        <v>780</v>
      </c>
      <c r="L973" t="s">
        <v>781</v>
      </c>
      <c r="M973" t="s">
        <v>881</v>
      </c>
      <c r="N973" t="s">
        <v>786</v>
      </c>
      <c r="O973" t="s">
        <v>177</v>
      </c>
      <c r="P973" t="s">
        <v>882</v>
      </c>
      <c r="Q973" t="s">
        <v>2</v>
      </c>
      <c r="R973" t="s">
        <v>1277</v>
      </c>
      <c r="S973" t="s">
        <v>103</v>
      </c>
      <c r="T973" t="s">
        <v>732</v>
      </c>
      <c r="U973" t="s">
        <v>4243</v>
      </c>
      <c r="V973">
        <v>7500000</v>
      </c>
      <c r="W973">
        <v>0</v>
      </c>
      <c r="X973">
        <v>0</v>
      </c>
      <c r="Y973">
        <v>0</v>
      </c>
      <c r="Z973">
        <v>0</v>
      </c>
      <c r="AA973">
        <v>0</v>
      </c>
      <c r="AB973">
        <v>7500000</v>
      </c>
      <c r="AC973" t="s">
        <v>538</v>
      </c>
      <c r="AD973" t="s">
        <v>539</v>
      </c>
      <c r="AE973" t="s">
        <v>4244</v>
      </c>
      <c r="AF973" t="s">
        <v>4245</v>
      </c>
      <c r="AG973" t="s">
        <v>5889</v>
      </c>
      <c r="AH973" t="s">
        <v>847</v>
      </c>
      <c r="AI973" t="s">
        <v>754</v>
      </c>
      <c r="AJ973" t="s">
        <v>1</v>
      </c>
      <c r="AK973" t="s">
        <v>848</v>
      </c>
      <c r="AL973" t="s">
        <v>846</v>
      </c>
    </row>
    <row r="974" spans="1:40" x14ac:dyDescent="0.3">
      <c r="A974" t="s">
        <v>728</v>
      </c>
      <c r="B974" t="s">
        <v>1457</v>
      </c>
      <c r="C974" t="s">
        <v>729</v>
      </c>
      <c r="D974" t="s">
        <v>1458</v>
      </c>
      <c r="E974" t="s">
        <v>841</v>
      </c>
      <c r="F974" t="s">
        <v>733</v>
      </c>
      <c r="G974" t="s">
        <v>750</v>
      </c>
      <c r="H974" t="s">
        <v>1013</v>
      </c>
      <c r="I974" t="s">
        <v>13</v>
      </c>
      <c r="J974" t="s">
        <v>751</v>
      </c>
      <c r="K974" t="s">
        <v>780</v>
      </c>
      <c r="L974" t="s">
        <v>781</v>
      </c>
      <c r="M974" t="s">
        <v>881</v>
      </c>
      <c r="N974" t="s">
        <v>786</v>
      </c>
      <c r="O974" t="s">
        <v>177</v>
      </c>
      <c r="P974" t="s">
        <v>882</v>
      </c>
      <c r="Q974" t="s">
        <v>2</v>
      </c>
      <c r="R974" t="s">
        <v>1277</v>
      </c>
      <c r="S974" t="s">
        <v>103</v>
      </c>
      <c r="T974" t="s">
        <v>732</v>
      </c>
      <c r="U974" t="s">
        <v>4246</v>
      </c>
      <c r="V974">
        <v>6000000</v>
      </c>
      <c r="W974">
        <v>0</v>
      </c>
      <c r="X974">
        <v>0</v>
      </c>
      <c r="Y974">
        <v>0</v>
      </c>
      <c r="Z974">
        <v>0</v>
      </c>
      <c r="AA974">
        <v>0</v>
      </c>
      <c r="AB974">
        <v>6000000</v>
      </c>
      <c r="AC974" t="s">
        <v>538</v>
      </c>
      <c r="AD974" t="s">
        <v>539</v>
      </c>
      <c r="AE974" t="s">
        <v>4247</v>
      </c>
      <c r="AF974" t="s">
        <v>4248</v>
      </c>
      <c r="AG974" t="s">
        <v>5890</v>
      </c>
      <c r="AH974" t="s">
        <v>847</v>
      </c>
      <c r="AI974" t="s">
        <v>754</v>
      </c>
      <c r="AJ974" t="s">
        <v>1</v>
      </c>
      <c r="AK974" t="s">
        <v>848</v>
      </c>
      <c r="AL974" t="s">
        <v>846</v>
      </c>
    </row>
    <row r="975" spans="1:40" x14ac:dyDescent="0.3">
      <c r="A975" t="s">
        <v>728</v>
      </c>
      <c r="B975" t="s">
        <v>1457</v>
      </c>
      <c r="C975" t="s">
        <v>729</v>
      </c>
      <c r="D975" t="s">
        <v>1458</v>
      </c>
      <c r="E975" t="s">
        <v>841</v>
      </c>
      <c r="F975" t="s">
        <v>733</v>
      </c>
      <c r="G975" t="s">
        <v>750</v>
      </c>
      <c r="H975" t="s">
        <v>1013</v>
      </c>
      <c r="I975" t="s">
        <v>13</v>
      </c>
      <c r="J975" t="s">
        <v>751</v>
      </c>
      <c r="K975" t="s">
        <v>780</v>
      </c>
      <c r="L975" t="s">
        <v>781</v>
      </c>
      <c r="M975" t="s">
        <v>881</v>
      </c>
      <c r="N975" t="s">
        <v>786</v>
      </c>
      <c r="O975" t="s">
        <v>177</v>
      </c>
      <c r="P975" t="s">
        <v>882</v>
      </c>
      <c r="Q975" t="s">
        <v>2</v>
      </c>
      <c r="R975" t="s">
        <v>1277</v>
      </c>
      <c r="S975" t="s">
        <v>112</v>
      </c>
      <c r="T975" t="s">
        <v>766</v>
      </c>
      <c r="U975" t="s">
        <v>4249</v>
      </c>
      <c r="V975">
        <v>16800000</v>
      </c>
      <c r="W975">
        <v>0</v>
      </c>
      <c r="X975">
        <v>0</v>
      </c>
      <c r="Y975">
        <v>0</v>
      </c>
      <c r="Z975">
        <v>0</v>
      </c>
      <c r="AA975">
        <v>0</v>
      </c>
      <c r="AB975">
        <v>16800000</v>
      </c>
      <c r="AC975" t="s">
        <v>538</v>
      </c>
      <c r="AD975" t="s">
        <v>540</v>
      </c>
      <c r="AE975" t="s">
        <v>4250</v>
      </c>
      <c r="AF975" t="s">
        <v>4251</v>
      </c>
      <c r="AG975" t="s">
        <v>5891</v>
      </c>
      <c r="AH975" t="s">
        <v>847</v>
      </c>
      <c r="AI975" t="s">
        <v>754</v>
      </c>
      <c r="AJ975" t="s">
        <v>900</v>
      </c>
      <c r="AK975" t="s">
        <v>907</v>
      </c>
      <c r="AL975" t="s">
        <v>846</v>
      </c>
    </row>
    <row r="976" spans="1:40" x14ac:dyDescent="0.3">
      <c r="A976" t="s">
        <v>728</v>
      </c>
      <c r="B976" t="s">
        <v>1457</v>
      </c>
      <c r="C976" t="s">
        <v>729</v>
      </c>
      <c r="D976" t="s">
        <v>1458</v>
      </c>
      <c r="E976" t="s">
        <v>841</v>
      </c>
      <c r="F976" t="s">
        <v>733</v>
      </c>
      <c r="G976" t="s">
        <v>750</v>
      </c>
      <c r="H976" t="s">
        <v>1013</v>
      </c>
      <c r="I976" t="s">
        <v>13</v>
      </c>
      <c r="J976" t="s">
        <v>751</v>
      </c>
      <c r="K976" t="s">
        <v>780</v>
      </c>
      <c r="L976" t="s">
        <v>781</v>
      </c>
      <c r="M976" t="s">
        <v>881</v>
      </c>
      <c r="N976" t="s">
        <v>786</v>
      </c>
      <c r="O976" t="s">
        <v>177</v>
      </c>
      <c r="P976" t="s">
        <v>882</v>
      </c>
      <c r="Q976" t="s">
        <v>2</v>
      </c>
      <c r="R976" t="s">
        <v>1277</v>
      </c>
      <c r="S976" t="s">
        <v>130</v>
      </c>
      <c r="T976" t="s">
        <v>748</v>
      </c>
      <c r="U976" t="s">
        <v>4252</v>
      </c>
      <c r="V976">
        <v>8000000</v>
      </c>
      <c r="W976">
        <v>0</v>
      </c>
      <c r="X976">
        <v>0</v>
      </c>
      <c r="Y976">
        <v>0</v>
      </c>
      <c r="Z976">
        <v>0</v>
      </c>
      <c r="AA976">
        <v>0</v>
      </c>
      <c r="AB976">
        <v>8000000</v>
      </c>
      <c r="AC976" t="s">
        <v>538</v>
      </c>
      <c r="AD976" t="s">
        <v>541</v>
      </c>
      <c r="AE976" t="s">
        <v>4253</v>
      </c>
      <c r="AF976" t="s">
        <v>4254</v>
      </c>
      <c r="AG976" t="s">
        <v>5257</v>
      </c>
      <c r="AH976" t="s">
        <v>847</v>
      </c>
      <c r="AI976" t="s">
        <v>754</v>
      </c>
      <c r="AJ976" t="s">
        <v>901</v>
      </c>
      <c r="AK976" t="s">
        <v>848</v>
      </c>
      <c r="AL976" t="s">
        <v>846</v>
      </c>
    </row>
    <row r="977" spans="1:38" x14ac:dyDescent="0.3">
      <c r="A977" t="s">
        <v>728</v>
      </c>
      <c r="B977" t="s">
        <v>1457</v>
      </c>
      <c r="C977" t="s">
        <v>729</v>
      </c>
      <c r="D977" t="s">
        <v>1458</v>
      </c>
      <c r="E977" t="s">
        <v>841</v>
      </c>
      <c r="F977" t="s">
        <v>733</v>
      </c>
      <c r="G977" t="s">
        <v>750</v>
      </c>
      <c r="H977" t="s">
        <v>1013</v>
      </c>
      <c r="I977" t="s">
        <v>13</v>
      </c>
      <c r="J977" t="s">
        <v>751</v>
      </c>
      <c r="K977" t="s">
        <v>780</v>
      </c>
      <c r="L977" t="s">
        <v>781</v>
      </c>
      <c r="M977" t="s">
        <v>881</v>
      </c>
      <c r="N977" t="s">
        <v>786</v>
      </c>
      <c r="O977" t="s">
        <v>177</v>
      </c>
      <c r="P977" t="s">
        <v>882</v>
      </c>
      <c r="Q977" t="s">
        <v>2</v>
      </c>
      <c r="R977" t="s">
        <v>1277</v>
      </c>
      <c r="S977" t="s">
        <v>130</v>
      </c>
      <c r="T977" t="s">
        <v>748</v>
      </c>
      <c r="U977" t="s">
        <v>4255</v>
      </c>
      <c r="V977">
        <v>8000000</v>
      </c>
      <c r="W977">
        <v>0</v>
      </c>
      <c r="X977">
        <v>0</v>
      </c>
      <c r="Y977">
        <v>447800</v>
      </c>
      <c r="Z977">
        <v>447800</v>
      </c>
      <c r="AA977">
        <v>5.5974999999999997E-2</v>
      </c>
      <c r="AB977">
        <v>7552200</v>
      </c>
      <c r="AC977" t="s">
        <v>538</v>
      </c>
      <c r="AD977" t="s">
        <v>541</v>
      </c>
      <c r="AE977" t="s">
        <v>4256</v>
      </c>
      <c r="AF977" t="s">
        <v>4257</v>
      </c>
      <c r="AG977" t="s">
        <v>5258</v>
      </c>
      <c r="AH977" t="s">
        <v>847</v>
      </c>
      <c r="AI977" t="s">
        <v>754</v>
      </c>
      <c r="AJ977" t="s">
        <v>901</v>
      </c>
      <c r="AK977" t="s">
        <v>848</v>
      </c>
      <c r="AL977" t="s">
        <v>846</v>
      </c>
    </row>
    <row r="978" spans="1:38" x14ac:dyDescent="0.3">
      <c r="A978" t="s">
        <v>728</v>
      </c>
      <c r="B978" t="s">
        <v>1457</v>
      </c>
      <c r="C978" t="s">
        <v>729</v>
      </c>
      <c r="D978" t="s">
        <v>1458</v>
      </c>
      <c r="E978" t="s">
        <v>841</v>
      </c>
      <c r="F978" t="s">
        <v>733</v>
      </c>
      <c r="G978" t="s">
        <v>750</v>
      </c>
      <c r="H978" t="s">
        <v>1013</v>
      </c>
      <c r="I978" t="s">
        <v>13</v>
      </c>
      <c r="J978" t="s">
        <v>751</v>
      </c>
      <c r="K978" t="s">
        <v>780</v>
      </c>
      <c r="L978" t="s">
        <v>781</v>
      </c>
      <c r="M978" t="s">
        <v>881</v>
      </c>
      <c r="N978" t="s">
        <v>786</v>
      </c>
      <c r="O978" t="s">
        <v>177</v>
      </c>
      <c r="P978" t="s">
        <v>882</v>
      </c>
      <c r="Q978" t="s">
        <v>2</v>
      </c>
      <c r="R978" t="s">
        <v>1277</v>
      </c>
      <c r="S978" t="s">
        <v>113</v>
      </c>
      <c r="T978" t="s">
        <v>734</v>
      </c>
      <c r="U978" t="s">
        <v>4258</v>
      </c>
      <c r="V978">
        <v>16000000</v>
      </c>
      <c r="W978">
        <v>0</v>
      </c>
      <c r="X978">
        <v>0</v>
      </c>
      <c r="Y978">
        <v>0</v>
      </c>
      <c r="Z978">
        <v>0</v>
      </c>
      <c r="AA978">
        <v>0</v>
      </c>
      <c r="AB978">
        <v>16000000</v>
      </c>
      <c r="AC978" t="s">
        <v>538</v>
      </c>
      <c r="AD978" t="s">
        <v>542</v>
      </c>
      <c r="AE978" t="s">
        <v>4259</v>
      </c>
      <c r="AF978" t="s">
        <v>4260</v>
      </c>
      <c r="AG978" t="s">
        <v>5892</v>
      </c>
      <c r="AH978" t="s">
        <v>847</v>
      </c>
      <c r="AI978" t="s">
        <v>754</v>
      </c>
      <c r="AJ978" t="s">
        <v>891</v>
      </c>
      <c r="AK978" t="s">
        <v>848</v>
      </c>
      <c r="AL978" t="s">
        <v>846</v>
      </c>
    </row>
    <row r="979" spans="1:38" x14ac:dyDescent="0.3">
      <c r="A979" t="s">
        <v>728</v>
      </c>
      <c r="B979" t="s">
        <v>1457</v>
      </c>
      <c r="C979" t="s">
        <v>729</v>
      </c>
      <c r="D979" t="s">
        <v>1458</v>
      </c>
      <c r="E979" t="s">
        <v>841</v>
      </c>
      <c r="F979" t="s">
        <v>733</v>
      </c>
      <c r="G979" t="s">
        <v>750</v>
      </c>
      <c r="H979" t="s">
        <v>1013</v>
      </c>
      <c r="I979" t="s">
        <v>13</v>
      </c>
      <c r="J979" t="s">
        <v>751</v>
      </c>
      <c r="K979" t="s">
        <v>780</v>
      </c>
      <c r="L979" t="s">
        <v>781</v>
      </c>
      <c r="M979" t="s">
        <v>881</v>
      </c>
      <c r="N979" t="s">
        <v>786</v>
      </c>
      <c r="O979" t="s">
        <v>177</v>
      </c>
      <c r="P979" t="s">
        <v>882</v>
      </c>
      <c r="Q979" t="s">
        <v>2</v>
      </c>
      <c r="R979" t="s">
        <v>1277</v>
      </c>
      <c r="S979" t="s">
        <v>113</v>
      </c>
      <c r="T979" t="s">
        <v>734</v>
      </c>
      <c r="U979" t="s">
        <v>4261</v>
      </c>
      <c r="V979">
        <v>43200000</v>
      </c>
      <c r="W979">
        <v>0</v>
      </c>
      <c r="X979">
        <v>0</v>
      </c>
      <c r="Y979">
        <v>0</v>
      </c>
      <c r="Z979">
        <v>0</v>
      </c>
      <c r="AA979">
        <v>0</v>
      </c>
      <c r="AB979">
        <v>43200000</v>
      </c>
      <c r="AC979" t="s">
        <v>538</v>
      </c>
      <c r="AD979" t="s">
        <v>542</v>
      </c>
      <c r="AE979" t="s">
        <v>4262</v>
      </c>
      <c r="AF979" t="s">
        <v>4263</v>
      </c>
      <c r="AG979" t="s">
        <v>5447</v>
      </c>
      <c r="AH979" t="s">
        <v>847</v>
      </c>
      <c r="AI979" t="s">
        <v>754</v>
      </c>
      <c r="AJ979" t="s">
        <v>891</v>
      </c>
      <c r="AK979" t="s">
        <v>848</v>
      </c>
      <c r="AL979" t="s">
        <v>846</v>
      </c>
    </row>
    <row r="980" spans="1:38" x14ac:dyDescent="0.3">
      <c r="A980" t="s">
        <v>728</v>
      </c>
      <c r="B980" t="s">
        <v>1457</v>
      </c>
      <c r="C980" t="s">
        <v>729</v>
      </c>
      <c r="D980" t="s">
        <v>1458</v>
      </c>
      <c r="E980" t="s">
        <v>841</v>
      </c>
      <c r="F980" t="s">
        <v>733</v>
      </c>
      <c r="G980" t="s">
        <v>750</v>
      </c>
      <c r="H980" t="s">
        <v>1013</v>
      </c>
      <c r="I980" t="s">
        <v>13</v>
      </c>
      <c r="J980" t="s">
        <v>751</v>
      </c>
      <c r="K980" t="s">
        <v>780</v>
      </c>
      <c r="L980" t="s">
        <v>781</v>
      </c>
      <c r="M980" t="s">
        <v>881</v>
      </c>
      <c r="N980" t="s">
        <v>786</v>
      </c>
      <c r="O980" t="s">
        <v>177</v>
      </c>
      <c r="P980" t="s">
        <v>882</v>
      </c>
      <c r="Q980" t="s">
        <v>2</v>
      </c>
      <c r="R980" t="s">
        <v>1277</v>
      </c>
      <c r="S980" t="s">
        <v>115</v>
      </c>
      <c r="T980" t="s">
        <v>736</v>
      </c>
      <c r="U980" t="s">
        <v>4264</v>
      </c>
      <c r="V980">
        <v>25200000</v>
      </c>
      <c r="W980">
        <v>0</v>
      </c>
      <c r="X980">
        <v>0</v>
      </c>
      <c r="Y980">
        <v>0</v>
      </c>
      <c r="Z980">
        <v>0</v>
      </c>
      <c r="AA980">
        <v>0</v>
      </c>
      <c r="AB980">
        <v>25200000</v>
      </c>
      <c r="AC980" t="s">
        <v>538</v>
      </c>
      <c r="AD980" t="s">
        <v>543</v>
      </c>
      <c r="AE980" t="s">
        <v>4265</v>
      </c>
      <c r="AF980" t="s">
        <v>4266</v>
      </c>
      <c r="AG980" t="s">
        <v>5841</v>
      </c>
      <c r="AH980" t="s">
        <v>847</v>
      </c>
      <c r="AI980" t="s">
        <v>754</v>
      </c>
      <c r="AJ980" t="s">
        <v>891</v>
      </c>
      <c r="AK980" t="s">
        <v>907</v>
      </c>
      <c r="AL980" t="s">
        <v>846</v>
      </c>
    </row>
    <row r="981" spans="1:38" x14ac:dyDescent="0.3">
      <c r="A981" t="s">
        <v>728</v>
      </c>
      <c r="B981" t="s">
        <v>1457</v>
      </c>
      <c r="C981" t="s">
        <v>729</v>
      </c>
      <c r="D981" t="s">
        <v>1458</v>
      </c>
      <c r="E981" t="s">
        <v>841</v>
      </c>
      <c r="F981" t="s">
        <v>733</v>
      </c>
      <c r="G981" t="s">
        <v>750</v>
      </c>
      <c r="H981" t="s">
        <v>1013</v>
      </c>
      <c r="I981" t="s">
        <v>13</v>
      </c>
      <c r="J981" t="s">
        <v>751</v>
      </c>
      <c r="K981" t="s">
        <v>780</v>
      </c>
      <c r="L981" t="s">
        <v>781</v>
      </c>
      <c r="M981" t="s">
        <v>881</v>
      </c>
      <c r="N981" t="s">
        <v>786</v>
      </c>
      <c r="O981" t="s">
        <v>177</v>
      </c>
      <c r="P981" t="s">
        <v>882</v>
      </c>
      <c r="Q981" t="s">
        <v>2</v>
      </c>
      <c r="R981" t="s">
        <v>1277</v>
      </c>
      <c r="S981" t="s">
        <v>110</v>
      </c>
      <c r="T981" t="s">
        <v>735</v>
      </c>
      <c r="U981" t="s">
        <v>4267</v>
      </c>
      <c r="V981">
        <v>250000000</v>
      </c>
      <c r="W981">
        <v>0</v>
      </c>
      <c r="X981">
        <v>0</v>
      </c>
      <c r="Y981">
        <v>0</v>
      </c>
      <c r="Z981">
        <v>0</v>
      </c>
      <c r="AA981">
        <v>0</v>
      </c>
      <c r="AB981">
        <v>250000000</v>
      </c>
      <c r="AC981" t="s">
        <v>538</v>
      </c>
      <c r="AD981" t="s">
        <v>544</v>
      </c>
      <c r="AE981" t="s">
        <v>4268</v>
      </c>
      <c r="AF981" t="s">
        <v>4269</v>
      </c>
      <c r="AG981" t="s">
        <v>5893</v>
      </c>
      <c r="AH981" t="s">
        <v>847</v>
      </c>
      <c r="AI981" t="s">
        <v>754</v>
      </c>
      <c r="AJ981" t="s">
        <v>893</v>
      </c>
      <c r="AK981" t="s">
        <v>848</v>
      </c>
      <c r="AL981" t="s">
        <v>846</v>
      </c>
    </row>
    <row r="982" spans="1:38" x14ac:dyDescent="0.3">
      <c r="A982" t="s">
        <v>728</v>
      </c>
      <c r="B982" t="s">
        <v>1457</v>
      </c>
      <c r="C982" t="s">
        <v>729</v>
      </c>
      <c r="D982" t="s">
        <v>1458</v>
      </c>
      <c r="E982" t="s">
        <v>841</v>
      </c>
      <c r="F982" t="s">
        <v>733</v>
      </c>
      <c r="G982" t="s">
        <v>750</v>
      </c>
      <c r="H982" t="s">
        <v>1013</v>
      </c>
      <c r="I982" t="s">
        <v>13</v>
      </c>
      <c r="J982" t="s">
        <v>751</v>
      </c>
      <c r="K982" t="s">
        <v>780</v>
      </c>
      <c r="L982" t="s">
        <v>781</v>
      </c>
      <c r="M982" t="s">
        <v>881</v>
      </c>
      <c r="N982" t="s">
        <v>786</v>
      </c>
      <c r="O982" t="s">
        <v>177</v>
      </c>
      <c r="P982" t="s">
        <v>882</v>
      </c>
      <c r="Q982" t="s">
        <v>2</v>
      </c>
      <c r="R982" t="s">
        <v>1277</v>
      </c>
      <c r="S982" t="s">
        <v>110</v>
      </c>
      <c r="T982" t="s">
        <v>735</v>
      </c>
      <c r="U982" t="s">
        <v>4270</v>
      </c>
      <c r="V982">
        <v>100000000</v>
      </c>
      <c r="W982">
        <v>0</v>
      </c>
      <c r="X982">
        <v>0</v>
      </c>
      <c r="Y982">
        <v>0</v>
      </c>
      <c r="Z982">
        <v>0</v>
      </c>
      <c r="AA982">
        <v>0</v>
      </c>
      <c r="AB982">
        <v>100000000</v>
      </c>
      <c r="AC982" t="s">
        <v>538</v>
      </c>
      <c r="AD982" t="s">
        <v>544</v>
      </c>
      <c r="AE982" t="s">
        <v>4271</v>
      </c>
      <c r="AF982" t="s">
        <v>4272</v>
      </c>
      <c r="AG982" t="s">
        <v>5894</v>
      </c>
      <c r="AH982" t="s">
        <v>847</v>
      </c>
      <c r="AI982" t="s">
        <v>754</v>
      </c>
      <c r="AJ982" t="s">
        <v>893</v>
      </c>
      <c r="AK982" t="s">
        <v>848</v>
      </c>
      <c r="AL982" t="s">
        <v>846</v>
      </c>
    </row>
    <row r="983" spans="1:38" x14ac:dyDescent="0.3">
      <c r="A983" t="s">
        <v>728</v>
      </c>
      <c r="B983" t="s">
        <v>1457</v>
      </c>
      <c r="C983" t="s">
        <v>729</v>
      </c>
      <c r="D983" t="s">
        <v>1458</v>
      </c>
      <c r="E983" t="s">
        <v>841</v>
      </c>
      <c r="F983" t="s">
        <v>733</v>
      </c>
      <c r="G983" t="s">
        <v>750</v>
      </c>
      <c r="H983" t="s">
        <v>1013</v>
      </c>
      <c r="I983" t="s">
        <v>13</v>
      </c>
      <c r="J983" t="s">
        <v>751</v>
      </c>
      <c r="K983" t="s">
        <v>780</v>
      </c>
      <c r="L983" t="s">
        <v>781</v>
      </c>
      <c r="M983" t="s">
        <v>881</v>
      </c>
      <c r="N983" t="s">
        <v>786</v>
      </c>
      <c r="O983" t="s">
        <v>177</v>
      </c>
      <c r="P983" t="s">
        <v>882</v>
      </c>
      <c r="Q983" t="s">
        <v>2</v>
      </c>
      <c r="R983" t="s">
        <v>1277</v>
      </c>
      <c r="S983" t="s">
        <v>110</v>
      </c>
      <c r="T983" t="s">
        <v>735</v>
      </c>
      <c r="U983" t="s">
        <v>4273</v>
      </c>
      <c r="V983">
        <v>100000000</v>
      </c>
      <c r="W983">
        <v>0</v>
      </c>
      <c r="X983">
        <v>0</v>
      </c>
      <c r="Y983">
        <v>0</v>
      </c>
      <c r="Z983">
        <v>0</v>
      </c>
      <c r="AA983">
        <v>0</v>
      </c>
      <c r="AB983">
        <v>100000000</v>
      </c>
      <c r="AC983" t="s">
        <v>538</v>
      </c>
      <c r="AD983" t="s">
        <v>544</v>
      </c>
      <c r="AE983" t="s">
        <v>4274</v>
      </c>
      <c r="AF983" t="s">
        <v>4275</v>
      </c>
      <c r="AG983" t="s">
        <v>5895</v>
      </c>
      <c r="AH983" t="s">
        <v>847</v>
      </c>
      <c r="AI983" t="s">
        <v>754</v>
      </c>
      <c r="AJ983" t="s">
        <v>893</v>
      </c>
      <c r="AK983" t="s">
        <v>848</v>
      </c>
      <c r="AL983" t="s">
        <v>846</v>
      </c>
    </row>
    <row r="984" spans="1:38" x14ac:dyDescent="0.3">
      <c r="A984" t="s">
        <v>728</v>
      </c>
      <c r="B984" t="s">
        <v>1457</v>
      </c>
      <c r="C984" t="s">
        <v>729</v>
      </c>
      <c r="D984" t="s">
        <v>1458</v>
      </c>
      <c r="E984" t="s">
        <v>841</v>
      </c>
      <c r="F984" t="s">
        <v>733</v>
      </c>
      <c r="G984" t="s">
        <v>750</v>
      </c>
      <c r="H984" t="s">
        <v>1013</v>
      </c>
      <c r="I984" t="s">
        <v>13</v>
      </c>
      <c r="J984" t="s">
        <v>751</v>
      </c>
      <c r="K984" t="s">
        <v>780</v>
      </c>
      <c r="L984" t="s">
        <v>781</v>
      </c>
      <c r="M984" t="s">
        <v>881</v>
      </c>
      <c r="N984" t="s">
        <v>786</v>
      </c>
      <c r="O984" t="s">
        <v>177</v>
      </c>
      <c r="P984" t="s">
        <v>882</v>
      </c>
      <c r="Q984" t="s">
        <v>2</v>
      </c>
      <c r="R984" t="s">
        <v>1277</v>
      </c>
      <c r="S984" t="s">
        <v>110</v>
      </c>
      <c r="T984" t="s">
        <v>735</v>
      </c>
      <c r="U984" t="s">
        <v>4276</v>
      </c>
      <c r="V984">
        <v>152850000</v>
      </c>
      <c r="W984">
        <v>0</v>
      </c>
      <c r="X984">
        <v>0</v>
      </c>
      <c r="Y984">
        <v>2102330</v>
      </c>
      <c r="Z984">
        <v>2102330</v>
      </c>
      <c r="AA984">
        <v>1.375420346745175E-2</v>
      </c>
      <c r="AB984">
        <v>150747670</v>
      </c>
      <c r="AC984" t="s">
        <v>538</v>
      </c>
      <c r="AD984" t="s">
        <v>544</v>
      </c>
      <c r="AE984" t="s">
        <v>4277</v>
      </c>
      <c r="AF984" t="s">
        <v>4278</v>
      </c>
      <c r="AG984" t="s">
        <v>5896</v>
      </c>
      <c r="AH984" t="s">
        <v>847</v>
      </c>
      <c r="AI984" t="s">
        <v>754</v>
      </c>
      <c r="AJ984" t="s">
        <v>893</v>
      </c>
      <c r="AK984" t="s">
        <v>848</v>
      </c>
      <c r="AL984" t="s">
        <v>846</v>
      </c>
    </row>
    <row r="985" spans="1:38" x14ac:dyDescent="0.3">
      <c r="A985" t="s">
        <v>728</v>
      </c>
      <c r="B985" t="s">
        <v>1457</v>
      </c>
      <c r="C985" t="s">
        <v>729</v>
      </c>
      <c r="D985" t="s">
        <v>1458</v>
      </c>
      <c r="E985" t="s">
        <v>841</v>
      </c>
      <c r="F985" t="s">
        <v>733</v>
      </c>
      <c r="G985" t="s">
        <v>750</v>
      </c>
      <c r="H985" t="s">
        <v>1013</v>
      </c>
      <c r="I985" t="s">
        <v>13</v>
      </c>
      <c r="J985" t="s">
        <v>751</v>
      </c>
      <c r="K985" t="s">
        <v>780</v>
      </c>
      <c r="L985" t="s">
        <v>781</v>
      </c>
      <c r="M985" t="s">
        <v>881</v>
      </c>
      <c r="N985" t="s">
        <v>786</v>
      </c>
      <c r="O985" t="s">
        <v>177</v>
      </c>
      <c r="P985" t="s">
        <v>882</v>
      </c>
      <c r="Q985" t="s">
        <v>2</v>
      </c>
      <c r="R985" t="s">
        <v>1277</v>
      </c>
      <c r="S985" t="s">
        <v>104</v>
      </c>
      <c r="T985" t="s">
        <v>105</v>
      </c>
      <c r="U985" t="s">
        <v>4279</v>
      </c>
      <c r="V985">
        <v>30030000</v>
      </c>
      <c r="W985">
        <v>0</v>
      </c>
      <c r="X985">
        <v>0</v>
      </c>
      <c r="Y985">
        <v>780000</v>
      </c>
      <c r="Z985">
        <v>780000</v>
      </c>
      <c r="AA985">
        <v>2.5974025974025976E-2</v>
      </c>
      <c r="AB985">
        <v>29250000</v>
      </c>
      <c r="AC985" t="s">
        <v>538</v>
      </c>
      <c r="AD985" t="s">
        <v>545</v>
      </c>
      <c r="AE985" t="s">
        <v>4280</v>
      </c>
      <c r="AF985" t="s">
        <v>4281</v>
      </c>
      <c r="AG985" t="s">
        <v>5368</v>
      </c>
      <c r="AH985" t="s">
        <v>847</v>
      </c>
      <c r="AI985" t="s">
        <v>754</v>
      </c>
      <c r="AJ985" t="s">
        <v>893</v>
      </c>
      <c r="AK985" t="s">
        <v>848</v>
      </c>
      <c r="AL985" t="s">
        <v>846</v>
      </c>
    </row>
    <row r="986" spans="1:38" x14ac:dyDescent="0.3">
      <c r="A986" t="s">
        <v>728</v>
      </c>
      <c r="B986" t="s">
        <v>1457</v>
      </c>
      <c r="C986" t="s">
        <v>729</v>
      </c>
      <c r="D986" t="s">
        <v>1458</v>
      </c>
      <c r="E986" t="s">
        <v>841</v>
      </c>
      <c r="F986" t="s">
        <v>733</v>
      </c>
      <c r="G986" t="s">
        <v>750</v>
      </c>
      <c r="H986" t="s">
        <v>1013</v>
      </c>
      <c r="I986" t="s">
        <v>13</v>
      </c>
      <c r="J986" t="s">
        <v>751</v>
      </c>
      <c r="K986" t="s">
        <v>780</v>
      </c>
      <c r="L986" t="s">
        <v>781</v>
      </c>
      <c r="M986" t="s">
        <v>881</v>
      </c>
      <c r="N986" t="s">
        <v>786</v>
      </c>
      <c r="O986" t="s">
        <v>177</v>
      </c>
      <c r="P986" t="s">
        <v>882</v>
      </c>
      <c r="Q986" t="s">
        <v>2</v>
      </c>
      <c r="R986" t="s">
        <v>1277</v>
      </c>
      <c r="S986" t="s">
        <v>104</v>
      </c>
      <c r="T986" t="s">
        <v>105</v>
      </c>
      <c r="U986" t="s">
        <v>4282</v>
      </c>
      <c r="V986">
        <v>21450000</v>
      </c>
      <c r="W986">
        <v>0</v>
      </c>
      <c r="X986">
        <v>0</v>
      </c>
      <c r="Y986">
        <v>900000</v>
      </c>
      <c r="Z986">
        <v>900000</v>
      </c>
      <c r="AA986">
        <v>4.195804195804196E-2</v>
      </c>
      <c r="AB986">
        <v>20550000</v>
      </c>
      <c r="AC986" t="s">
        <v>538</v>
      </c>
      <c r="AD986" t="s">
        <v>545</v>
      </c>
      <c r="AE986" t="s">
        <v>4283</v>
      </c>
      <c r="AF986" t="s">
        <v>1089</v>
      </c>
      <c r="AG986" t="s">
        <v>5369</v>
      </c>
      <c r="AH986" t="s">
        <v>847</v>
      </c>
      <c r="AI986" t="s">
        <v>754</v>
      </c>
      <c r="AJ986" t="s">
        <v>893</v>
      </c>
      <c r="AK986" t="s">
        <v>848</v>
      </c>
      <c r="AL986" t="s">
        <v>846</v>
      </c>
    </row>
    <row r="987" spans="1:38" x14ac:dyDescent="0.3">
      <c r="A987" t="s">
        <v>728</v>
      </c>
      <c r="B987" t="s">
        <v>1457</v>
      </c>
      <c r="C987" t="s">
        <v>729</v>
      </c>
      <c r="D987" t="s">
        <v>1458</v>
      </c>
      <c r="E987" t="s">
        <v>841</v>
      </c>
      <c r="F987" t="s">
        <v>733</v>
      </c>
      <c r="G987" t="s">
        <v>750</v>
      </c>
      <c r="H987" t="s">
        <v>1013</v>
      </c>
      <c r="I987" t="s">
        <v>13</v>
      </c>
      <c r="J987" t="s">
        <v>751</v>
      </c>
      <c r="K987" t="s">
        <v>780</v>
      </c>
      <c r="L987" t="s">
        <v>781</v>
      </c>
      <c r="M987" t="s">
        <v>881</v>
      </c>
      <c r="N987" t="s">
        <v>786</v>
      </c>
      <c r="O987" t="s">
        <v>177</v>
      </c>
      <c r="P987" t="s">
        <v>882</v>
      </c>
      <c r="Q987" t="s">
        <v>108</v>
      </c>
      <c r="R987" t="s">
        <v>1278</v>
      </c>
      <c r="S987" t="s">
        <v>103</v>
      </c>
      <c r="T987" t="s">
        <v>732</v>
      </c>
      <c r="U987" t="s">
        <v>4284</v>
      </c>
      <c r="V987">
        <v>6000000</v>
      </c>
      <c r="W987">
        <v>0</v>
      </c>
      <c r="X987">
        <v>0</v>
      </c>
      <c r="Y987">
        <v>0</v>
      </c>
      <c r="Z987">
        <v>0</v>
      </c>
      <c r="AA987">
        <v>0</v>
      </c>
      <c r="AB987">
        <v>6000000</v>
      </c>
      <c r="AC987" t="s">
        <v>546</v>
      </c>
      <c r="AD987" t="s">
        <v>547</v>
      </c>
      <c r="AE987" t="s">
        <v>4285</v>
      </c>
      <c r="AF987" t="s">
        <v>1160</v>
      </c>
      <c r="AG987" t="s">
        <v>883</v>
      </c>
      <c r="AH987" t="s">
        <v>847</v>
      </c>
      <c r="AI987" t="s">
        <v>754</v>
      </c>
      <c r="AJ987" t="s">
        <v>1</v>
      </c>
      <c r="AK987" t="s">
        <v>848</v>
      </c>
      <c r="AL987" t="s">
        <v>846</v>
      </c>
    </row>
    <row r="988" spans="1:38" x14ac:dyDescent="0.3">
      <c r="A988" t="s">
        <v>728</v>
      </c>
      <c r="B988" t="s">
        <v>1457</v>
      </c>
      <c r="C988" t="s">
        <v>729</v>
      </c>
      <c r="D988" t="s">
        <v>1458</v>
      </c>
      <c r="E988" t="s">
        <v>841</v>
      </c>
      <c r="F988" t="s">
        <v>733</v>
      </c>
      <c r="G988" t="s">
        <v>750</v>
      </c>
      <c r="H988" t="s">
        <v>1013</v>
      </c>
      <c r="I988" t="s">
        <v>13</v>
      </c>
      <c r="J988" t="s">
        <v>751</v>
      </c>
      <c r="K988" t="s">
        <v>780</v>
      </c>
      <c r="L988" t="s">
        <v>781</v>
      </c>
      <c r="M988" t="s">
        <v>881</v>
      </c>
      <c r="N988" t="s">
        <v>786</v>
      </c>
      <c r="O988" t="s">
        <v>177</v>
      </c>
      <c r="P988" t="s">
        <v>882</v>
      </c>
      <c r="Q988" t="s">
        <v>108</v>
      </c>
      <c r="R988" t="s">
        <v>1278</v>
      </c>
      <c r="S988" t="s">
        <v>103</v>
      </c>
      <c r="T988" t="s">
        <v>732</v>
      </c>
      <c r="U988" t="s">
        <v>4286</v>
      </c>
      <c r="V988">
        <v>3000000</v>
      </c>
      <c r="W988">
        <v>0</v>
      </c>
      <c r="X988">
        <v>0</v>
      </c>
      <c r="Y988">
        <v>0</v>
      </c>
      <c r="Z988">
        <v>0</v>
      </c>
      <c r="AA988">
        <v>0</v>
      </c>
      <c r="AB988">
        <v>3000000</v>
      </c>
      <c r="AC988" t="s">
        <v>546</v>
      </c>
      <c r="AD988" t="s">
        <v>547</v>
      </c>
      <c r="AE988" t="s">
        <v>4287</v>
      </c>
      <c r="AF988" t="s">
        <v>1027</v>
      </c>
      <c r="AG988" t="s">
        <v>5886</v>
      </c>
      <c r="AH988" t="s">
        <v>847</v>
      </c>
      <c r="AI988" t="s">
        <v>754</v>
      </c>
      <c r="AJ988" t="s">
        <v>1</v>
      </c>
      <c r="AK988" t="s">
        <v>848</v>
      </c>
      <c r="AL988" t="s">
        <v>846</v>
      </c>
    </row>
    <row r="989" spans="1:38" x14ac:dyDescent="0.3">
      <c r="A989" t="s">
        <v>728</v>
      </c>
      <c r="B989" t="s">
        <v>1457</v>
      </c>
      <c r="C989" t="s">
        <v>729</v>
      </c>
      <c r="D989" t="s">
        <v>1458</v>
      </c>
      <c r="E989" t="s">
        <v>841</v>
      </c>
      <c r="F989" t="s">
        <v>733</v>
      </c>
      <c r="G989" t="s">
        <v>750</v>
      </c>
      <c r="H989" t="s">
        <v>1013</v>
      </c>
      <c r="I989" t="s">
        <v>13</v>
      </c>
      <c r="J989" t="s">
        <v>751</v>
      </c>
      <c r="K989" t="s">
        <v>780</v>
      </c>
      <c r="L989" t="s">
        <v>781</v>
      </c>
      <c r="M989" t="s">
        <v>881</v>
      </c>
      <c r="N989" t="s">
        <v>786</v>
      </c>
      <c r="O989" t="s">
        <v>177</v>
      </c>
      <c r="P989" t="s">
        <v>882</v>
      </c>
      <c r="Q989" t="s">
        <v>108</v>
      </c>
      <c r="R989" t="s">
        <v>1278</v>
      </c>
      <c r="S989" t="s">
        <v>103</v>
      </c>
      <c r="T989" t="s">
        <v>732</v>
      </c>
      <c r="U989" t="s">
        <v>4288</v>
      </c>
      <c r="V989">
        <v>1500000</v>
      </c>
      <c r="W989">
        <v>0</v>
      </c>
      <c r="X989">
        <v>0</v>
      </c>
      <c r="Y989">
        <v>0</v>
      </c>
      <c r="Z989">
        <v>0</v>
      </c>
      <c r="AA989">
        <v>0</v>
      </c>
      <c r="AB989">
        <v>1500000</v>
      </c>
      <c r="AC989" t="s">
        <v>546</v>
      </c>
      <c r="AD989" t="s">
        <v>547</v>
      </c>
      <c r="AE989" t="s">
        <v>4289</v>
      </c>
      <c r="AF989" t="s">
        <v>1028</v>
      </c>
      <c r="AG989" t="s">
        <v>5887</v>
      </c>
      <c r="AH989" t="s">
        <v>847</v>
      </c>
      <c r="AI989" t="s">
        <v>754</v>
      </c>
      <c r="AJ989" t="s">
        <v>1</v>
      </c>
      <c r="AK989" t="s">
        <v>848</v>
      </c>
      <c r="AL989" t="s">
        <v>846</v>
      </c>
    </row>
    <row r="990" spans="1:38" x14ac:dyDescent="0.3">
      <c r="A990" t="s">
        <v>728</v>
      </c>
      <c r="B990" t="s">
        <v>1457</v>
      </c>
      <c r="C990" t="s">
        <v>729</v>
      </c>
      <c r="D990" t="s">
        <v>1458</v>
      </c>
      <c r="E990" t="s">
        <v>841</v>
      </c>
      <c r="F990" t="s">
        <v>733</v>
      </c>
      <c r="G990" t="s">
        <v>750</v>
      </c>
      <c r="H990" t="s">
        <v>1013</v>
      </c>
      <c r="I990" t="s">
        <v>13</v>
      </c>
      <c r="J990" t="s">
        <v>751</v>
      </c>
      <c r="K990" t="s">
        <v>780</v>
      </c>
      <c r="L990" t="s">
        <v>781</v>
      </c>
      <c r="M990" t="s">
        <v>881</v>
      </c>
      <c r="N990" t="s">
        <v>786</v>
      </c>
      <c r="O990" t="s">
        <v>177</v>
      </c>
      <c r="P990" t="s">
        <v>882</v>
      </c>
      <c r="Q990" t="s">
        <v>108</v>
      </c>
      <c r="R990" t="s">
        <v>1278</v>
      </c>
      <c r="S990" t="s">
        <v>103</v>
      </c>
      <c r="T990" t="s">
        <v>732</v>
      </c>
      <c r="U990" t="s">
        <v>4290</v>
      </c>
      <c r="V990">
        <v>63000000</v>
      </c>
      <c r="W990">
        <v>0</v>
      </c>
      <c r="X990">
        <v>0</v>
      </c>
      <c r="Y990">
        <v>0</v>
      </c>
      <c r="Z990">
        <v>0</v>
      </c>
      <c r="AA990">
        <v>0</v>
      </c>
      <c r="AB990">
        <v>63000000</v>
      </c>
      <c r="AC990" t="s">
        <v>546</v>
      </c>
      <c r="AD990" t="s">
        <v>547</v>
      </c>
      <c r="AE990" t="s">
        <v>4291</v>
      </c>
      <c r="AF990" t="s">
        <v>1156</v>
      </c>
      <c r="AG990" t="s">
        <v>5888</v>
      </c>
      <c r="AH990" t="s">
        <v>847</v>
      </c>
      <c r="AI990" t="s">
        <v>754</v>
      </c>
      <c r="AJ990" t="s">
        <v>1</v>
      </c>
      <c r="AK990" t="s">
        <v>848</v>
      </c>
      <c r="AL990" t="s">
        <v>846</v>
      </c>
    </row>
    <row r="991" spans="1:38" x14ac:dyDescent="0.3">
      <c r="A991" t="s">
        <v>728</v>
      </c>
      <c r="B991" t="s">
        <v>1457</v>
      </c>
      <c r="C991" t="s">
        <v>729</v>
      </c>
      <c r="D991" t="s">
        <v>1458</v>
      </c>
      <c r="E991" t="s">
        <v>841</v>
      </c>
      <c r="F991" t="s">
        <v>733</v>
      </c>
      <c r="G991" t="s">
        <v>750</v>
      </c>
      <c r="H991" t="s">
        <v>1013</v>
      </c>
      <c r="I991" t="s">
        <v>13</v>
      </c>
      <c r="J991" t="s">
        <v>751</v>
      </c>
      <c r="K991" t="s">
        <v>780</v>
      </c>
      <c r="L991" t="s">
        <v>781</v>
      </c>
      <c r="M991" t="s">
        <v>881</v>
      </c>
      <c r="N991" t="s">
        <v>786</v>
      </c>
      <c r="O991" t="s">
        <v>177</v>
      </c>
      <c r="P991" t="s">
        <v>882</v>
      </c>
      <c r="Q991" t="s">
        <v>108</v>
      </c>
      <c r="R991" t="s">
        <v>1278</v>
      </c>
      <c r="S991" t="s">
        <v>103</v>
      </c>
      <c r="T991" t="s">
        <v>732</v>
      </c>
      <c r="U991" t="s">
        <v>4292</v>
      </c>
      <c r="V991">
        <v>2400000</v>
      </c>
      <c r="W991">
        <v>0</v>
      </c>
      <c r="X991">
        <v>0</v>
      </c>
      <c r="Y991">
        <v>0</v>
      </c>
      <c r="Z991">
        <v>0</v>
      </c>
      <c r="AA991">
        <v>0</v>
      </c>
      <c r="AB991">
        <v>2400000</v>
      </c>
      <c r="AC991" t="s">
        <v>546</v>
      </c>
      <c r="AD991" t="s">
        <v>547</v>
      </c>
      <c r="AE991" t="s">
        <v>4293</v>
      </c>
      <c r="AF991" t="s">
        <v>4294</v>
      </c>
      <c r="AG991" t="s">
        <v>5889</v>
      </c>
      <c r="AH991" t="s">
        <v>847</v>
      </c>
      <c r="AI991" t="s">
        <v>754</v>
      </c>
      <c r="AJ991" t="s">
        <v>1</v>
      </c>
      <c r="AK991" t="s">
        <v>848</v>
      </c>
      <c r="AL991" t="s">
        <v>846</v>
      </c>
    </row>
    <row r="992" spans="1:38" x14ac:dyDescent="0.3">
      <c r="A992" t="s">
        <v>728</v>
      </c>
      <c r="B992" t="s">
        <v>1457</v>
      </c>
      <c r="C992" t="s">
        <v>729</v>
      </c>
      <c r="D992" t="s">
        <v>1458</v>
      </c>
      <c r="E992" t="s">
        <v>841</v>
      </c>
      <c r="F992" t="s">
        <v>733</v>
      </c>
      <c r="G992" t="s">
        <v>750</v>
      </c>
      <c r="H992" t="s">
        <v>1013</v>
      </c>
      <c r="I992" t="s">
        <v>13</v>
      </c>
      <c r="J992" t="s">
        <v>751</v>
      </c>
      <c r="K992" t="s">
        <v>780</v>
      </c>
      <c r="L992" t="s">
        <v>781</v>
      </c>
      <c r="M992" t="s">
        <v>881</v>
      </c>
      <c r="N992" t="s">
        <v>786</v>
      </c>
      <c r="O992" t="s">
        <v>177</v>
      </c>
      <c r="P992" t="s">
        <v>882</v>
      </c>
      <c r="Q992" t="s">
        <v>108</v>
      </c>
      <c r="R992" t="s">
        <v>1278</v>
      </c>
      <c r="S992" t="s">
        <v>130</v>
      </c>
      <c r="T992" t="s">
        <v>748</v>
      </c>
      <c r="U992" t="s">
        <v>4295</v>
      </c>
      <c r="V992">
        <v>10000000</v>
      </c>
      <c r="W992">
        <v>0</v>
      </c>
      <c r="X992">
        <v>0</v>
      </c>
      <c r="Y992">
        <v>0</v>
      </c>
      <c r="Z992">
        <v>0</v>
      </c>
      <c r="AA992">
        <v>0</v>
      </c>
      <c r="AB992">
        <v>10000000</v>
      </c>
      <c r="AC992" t="s">
        <v>546</v>
      </c>
      <c r="AD992" t="s">
        <v>548</v>
      </c>
      <c r="AE992" t="s">
        <v>4296</v>
      </c>
      <c r="AF992" t="s">
        <v>1091</v>
      </c>
      <c r="AG992" t="s">
        <v>5257</v>
      </c>
      <c r="AH992" t="s">
        <v>847</v>
      </c>
      <c r="AI992" t="s">
        <v>754</v>
      </c>
      <c r="AJ992" t="s">
        <v>901</v>
      </c>
      <c r="AK992" t="s">
        <v>848</v>
      </c>
      <c r="AL992" t="s">
        <v>846</v>
      </c>
    </row>
    <row r="993" spans="1:38" x14ac:dyDescent="0.3">
      <c r="A993" t="s">
        <v>728</v>
      </c>
      <c r="B993" t="s">
        <v>1457</v>
      </c>
      <c r="C993" t="s">
        <v>729</v>
      </c>
      <c r="D993" t="s">
        <v>1458</v>
      </c>
      <c r="E993" t="s">
        <v>841</v>
      </c>
      <c r="F993" t="s">
        <v>733</v>
      </c>
      <c r="G993" t="s">
        <v>750</v>
      </c>
      <c r="H993" t="s">
        <v>1013</v>
      </c>
      <c r="I993" t="s">
        <v>13</v>
      </c>
      <c r="J993" t="s">
        <v>751</v>
      </c>
      <c r="K993" t="s">
        <v>780</v>
      </c>
      <c r="L993" t="s">
        <v>781</v>
      </c>
      <c r="M993" t="s">
        <v>881</v>
      </c>
      <c r="N993" t="s">
        <v>786</v>
      </c>
      <c r="O993" t="s">
        <v>177</v>
      </c>
      <c r="P993" t="s">
        <v>882</v>
      </c>
      <c r="Q993" t="s">
        <v>108</v>
      </c>
      <c r="R993" t="s">
        <v>1278</v>
      </c>
      <c r="S993" t="s">
        <v>130</v>
      </c>
      <c r="T993" t="s">
        <v>748</v>
      </c>
      <c r="U993" t="s">
        <v>4297</v>
      </c>
      <c r="V993">
        <v>10000000</v>
      </c>
      <c r="W993">
        <v>0</v>
      </c>
      <c r="X993">
        <v>0</v>
      </c>
      <c r="Y993">
        <v>0</v>
      </c>
      <c r="Z993">
        <v>0</v>
      </c>
      <c r="AA993">
        <v>0</v>
      </c>
      <c r="AB993">
        <v>10000000</v>
      </c>
      <c r="AC993" t="s">
        <v>546</v>
      </c>
      <c r="AD993" t="s">
        <v>548</v>
      </c>
      <c r="AE993" t="s">
        <v>4298</v>
      </c>
      <c r="AF993" t="s">
        <v>4299</v>
      </c>
      <c r="AG993" t="s">
        <v>5258</v>
      </c>
      <c r="AH993" t="s">
        <v>847</v>
      </c>
      <c r="AI993" t="s">
        <v>754</v>
      </c>
      <c r="AJ993" t="s">
        <v>901</v>
      </c>
      <c r="AK993" t="s">
        <v>848</v>
      </c>
      <c r="AL993" t="s">
        <v>846</v>
      </c>
    </row>
    <row r="994" spans="1:38" x14ac:dyDescent="0.3">
      <c r="A994" t="s">
        <v>728</v>
      </c>
      <c r="B994" t="s">
        <v>1457</v>
      </c>
      <c r="C994" t="s">
        <v>729</v>
      </c>
      <c r="D994" t="s">
        <v>1458</v>
      </c>
      <c r="E994" t="s">
        <v>841</v>
      </c>
      <c r="F994" t="s">
        <v>733</v>
      </c>
      <c r="G994" t="s">
        <v>750</v>
      </c>
      <c r="H994" t="s">
        <v>1013</v>
      </c>
      <c r="I994" t="s">
        <v>13</v>
      </c>
      <c r="J994" t="s">
        <v>751</v>
      </c>
      <c r="K994" t="s">
        <v>780</v>
      </c>
      <c r="L994" t="s">
        <v>781</v>
      </c>
      <c r="M994" t="s">
        <v>881</v>
      </c>
      <c r="N994" t="s">
        <v>786</v>
      </c>
      <c r="O994" t="s">
        <v>177</v>
      </c>
      <c r="P994" t="s">
        <v>882</v>
      </c>
      <c r="Q994" t="s">
        <v>108</v>
      </c>
      <c r="R994" t="s">
        <v>1278</v>
      </c>
      <c r="S994" t="s">
        <v>113</v>
      </c>
      <c r="T994" t="s">
        <v>734</v>
      </c>
      <c r="U994" t="s">
        <v>4300</v>
      </c>
      <c r="V994">
        <v>12000000</v>
      </c>
      <c r="W994">
        <v>0</v>
      </c>
      <c r="X994">
        <v>0</v>
      </c>
      <c r="Y994">
        <v>0</v>
      </c>
      <c r="Z994">
        <v>0</v>
      </c>
      <c r="AA994">
        <v>0</v>
      </c>
      <c r="AB994">
        <v>12000000</v>
      </c>
      <c r="AC994" t="s">
        <v>546</v>
      </c>
      <c r="AD994" t="s">
        <v>549</v>
      </c>
      <c r="AE994" t="s">
        <v>4301</v>
      </c>
      <c r="AF994" t="s">
        <v>1090</v>
      </c>
      <c r="AG994" t="s">
        <v>5892</v>
      </c>
      <c r="AH994" t="s">
        <v>847</v>
      </c>
      <c r="AI994" t="s">
        <v>754</v>
      </c>
      <c r="AJ994" t="s">
        <v>891</v>
      </c>
      <c r="AK994" t="s">
        <v>848</v>
      </c>
      <c r="AL994" t="s">
        <v>846</v>
      </c>
    </row>
    <row r="995" spans="1:38" x14ac:dyDescent="0.3">
      <c r="A995" t="s">
        <v>728</v>
      </c>
      <c r="B995" t="s">
        <v>1457</v>
      </c>
      <c r="C995" t="s">
        <v>729</v>
      </c>
      <c r="D995" t="s">
        <v>1458</v>
      </c>
      <c r="E995" t="s">
        <v>841</v>
      </c>
      <c r="F995" t="s">
        <v>733</v>
      </c>
      <c r="G995" t="s">
        <v>750</v>
      </c>
      <c r="H995" t="s">
        <v>1013</v>
      </c>
      <c r="I995" t="s">
        <v>13</v>
      </c>
      <c r="J995" t="s">
        <v>751</v>
      </c>
      <c r="K995" t="s">
        <v>780</v>
      </c>
      <c r="L995" t="s">
        <v>781</v>
      </c>
      <c r="M995" t="s">
        <v>881</v>
      </c>
      <c r="N995" t="s">
        <v>786</v>
      </c>
      <c r="O995" t="s">
        <v>177</v>
      </c>
      <c r="P995" t="s">
        <v>882</v>
      </c>
      <c r="Q995" t="s">
        <v>108</v>
      </c>
      <c r="R995" t="s">
        <v>1278</v>
      </c>
      <c r="S995" t="s">
        <v>113</v>
      </c>
      <c r="T995" t="s">
        <v>734</v>
      </c>
      <c r="U995" t="s">
        <v>4302</v>
      </c>
      <c r="V995">
        <v>32400000</v>
      </c>
      <c r="W995">
        <v>0</v>
      </c>
      <c r="X995">
        <v>0</v>
      </c>
      <c r="Y995">
        <v>0</v>
      </c>
      <c r="Z995">
        <v>0</v>
      </c>
      <c r="AA995">
        <v>0</v>
      </c>
      <c r="AB995">
        <v>32400000</v>
      </c>
      <c r="AC995" t="s">
        <v>546</v>
      </c>
      <c r="AD995" t="s">
        <v>549</v>
      </c>
      <c r="AE995" t="s">
        <v>4303</v>
      </c>
      <c r="AF995" t="s">
        <v>1092</v>
      </c>
      <c r="AG995" t="s">
        <v>5447</v>
      </c>
      <c r="AH995" t="s">
        <v>847</v>
      </c>
      <c r="AI995" t="s">
        <v>754</v>
      </c>
      <c r="AJ995" t="s">
        <v>891</v>
      </c>
      <c r="AK995" t="s">
        <v>848</v>
      </c>
      <c r="AL995" t="s">
        <v>846</v>
      </c>
    </row>
    <row r="996" spans="1:38" x14ac:dyDescent="0.3">
      <c r="A996" t="s">
        <v>728</v>
      </c>
      <c r="B996" t="s">
        <v>1457</v>
      </c>
      <c r="C996" t="s">
        <v>729</v>
      </c>
      <c r="D996" t="s">
        <v>1458</v>
      </c>
      <c r="E996" t="s">
        <v>841</v>
      </c>
      <c r="F996" t="s">
        <v>733</v>
      </c>
      <c r="G996" t="s">
        <v>750</v>
      </c>
      <c r="H996" t="s">
        <v>1013</v>
      </c>
      <c r="I996" t="s">
        <v>13</v>
      </c>
      <c r="J996" t="s">
        <v>751</v>
      </c>
      <c r="K996" t="s">
        <v>780</v>
      </c>
      <c r="L996" t="s">
        <v>781</v>
      </c>
      <c r="M996" t="s">
        <v>881</v>
      </c>
      <c r="N996" t="s">
        <v>786</v>
      </c>
      <c r="O996" t="s">
        <v>177</v>
      </c>
      <c r="P996" t="s">
        <v>882</v>
      </c>
      <c r="Q996" t="s">
        <v>108</v>
      </c>
      <c r="R996" t="s">
        <v>1278</v>
      </c>
      <c r="S996" t="s">
        <v>110</v>
      </c>
      <c r="T996" t="s">
        <v>735</v>
      </c>
      <c r="U996" t="s">
        <v>4304</v>
      </c>
      <c r="V996">
        <v>210080000</v>
      </c>
      <c r="W996">
        <v>0</v>
      </c>
      <c r="X996">
        <v>0</v>
      </c>
      <c r="Y996">
        <v>0</v>
      </c>
      <c r="Z996">
        <v>0</v>
      </c>
      <c r="AA996">
        <v>0</v>
      </c>
      <c r="AB996">
        <v>210080000</v>
      </c>
      <c r="AC996" t="s">
        <v>546</v>
      </c>
      <c r="AD996" t="s">
        <v>550</v>
      </c>
      <c r="AE996" t="s">
        <v>4305</v>
      </c>
      <c r="AF996" t="s">
        <v>4306</v>
      </c>
      <c r="AG996" t="s">
        <v>5897</v>
      </c>
      <c r="AH996" t="s">
        <v>847</v>
      </c>
      <c r="AI996" t="s">
        <v>754</v>
      </c>
      <c r="AJ996" t="s">
        <v>893</v>
      </c>
      <c r="AK996" t="s">
        <v>848</v>
      </c>
      <c r="AL996" t="s">
        <v>846</v>
      </c>
    </row>
    <row r="997" spans="1:38" x14ac:dyDescent="0.3">
      <c r="A997" t="s">
        <v>728</v>
      </c>
      <c r="B997" t="s">
        <v>1457</v>
      </c>
      <c r="C997" t="s">
        <v>729</v>
      </c>
      <c r="D997" t="s">
        <v>1458</v>
      </c>
      <c r="E997" t="s">
        <v>841</v>
      </c>
      <c r="F997" t="s">
        <v>733</v>
      </c>
      <c r="G997" t="s">
        <v>750</v>
      </c>
      <c r="H997" t="s">
        <v>1013</v>
      </c>
      <c r="I997" t="s">
        <v>13</v>
      </c>
      <c r="J997" t="s">
        <v>751</v>
      </c>
      <c r="K997" t="s">
        <v>780</v>
      </c>
      <c r="L997" t="s">
        <v>781</v>
      </c>
      <c r="M997" t="s">
        <v>881</v>
      </c>
      <c r="N997" t="s">
        <v>786</v>
      </c>
      <c r="O997" t="s">
        <v>177</v>
      </c>
      <c r="P997" t="s">
        <v>882</v>
      </c>
      <c r="Q997" t="s">
        <v>108</v>
      </c>
      <c r="R997" t="s">
        <v>1278</v>
      </c>
      <c r="S997" t="s">
        <v>110</v>
      </c>
      <c r="T997" t="s">
        <v>735</v>
      </c>
      <c r="U997" t="s">
        <v>4307</v>
      </c>
      <c r="V997">
        <v>200000000</v>
      </c>
      <c r="W997">
        <v>0</v>
      </c>
      <c r="X997">
        <v>0</v>
      </c>
      <c r="Y997">
        <v>0</v>
      </c>
      <c r="Z997">
        <v>0</v>
      </c>
      <c r="AA997">
        <v>0</v>
      </c>
      <c r="AB997">
        <v>200000000</v>
      </c>
      <c r="AC997" t="s">
        <v>546</v>
      </c>
      <c r="AD997" t="s">
        <v>550</v>
      </c>
      <c r="AE997" t="s">
        <v>4308</v>
      </c>
      <c r="AF997" t="s">
        <v>1070</v>
      </c>
      <c r="AG997" t="s">
        <v>5898</v>
      </c>
      <c r="AH997" t="s">
        <v>847</v>
      </c>
      <c r="AI997" t="s">
        <v>754</v>
      </c>
      <c r="AJ997" t="s">
        <v>893</v>
      </c>
      <c r="AK997" t="s">
        <v>848</v>
      </c>
      <c r="AL997" t="s">
        <v>846</v>
      </c>
    </row>
    <row r="998" spans="1:38" x14ac:dyDescent="0.3">
      <c r="A998" t="s">
        <v>728</v>
      </c>
      <c r="B998" t="s">
        <v>1457</v>
      </c>
      <c r="C998" t="s">
        <v>729</v>
      </c>
      <c r="D998" t="s">
        <v>1458</v>
      </c>
      <c r="E998" t="s">
        <v>841</v>
      </c>
      <c r="F998" t="s">
        <v>733</v>
      </c>
      <c r="G998" t="s">
        <v>750</v>
      </c>
      <c r="H998" t="s">
        <v>1013</v>
      </c>
      <c r="I998" t="s">
        <v>13</v>
      </c>
      <c r="J998" t="s">
        <v>751</v>
      </c>
      <c r="K998" t="s">
        <v>780</v>
      </c>
      <c r="L998" t="s">
        <v>781</v>
      </c>
      <c r="M998" t="s">
        <v>881</v>
      </c>
      <c r="N998" t="s">
        <v>786</v>
      </c>
      <c r="O998" t="s">
        <v>177</v>
      </c>
      <c r="P998" t="s">
        <v>882</v>
      </c>
      <c r="Q998" t="s">
        <v>108</v>
      </c>
      <c r="R998" t="s">
        <v>1278</v>
      </c>
      <c r="S998" t="s">
        <v>110</v>
      </c>
      <c r="T998" t="s">
        <v>735</v>
      </c>
      <c r="U998" t="s">
        <v>4309</v>
      </c>
      <c r="V998">
        <v>200000000</v>
      </c>
      <c r="W998">
        <v>0</v>
      </c>
      <c r="X998">
        <v>0</v>
      </c>
      <c r="Y998">
        <v>0</v>
      </c>
      <c r="Z998">
        <v>0</v>
      </c>
      <c r="AA998">
        <v>0</v>
      </c>
      <c r="AB998">
        <v>200000000</v>
      </c>
      <c r="AC998" t="s">
        <v>546</v>
      </c>
      <c r="AD998" t="s">
        <v>550</v>
      </c>
      <c r="AE998" t="s">
        <v>4310</v>
      </c>
      <c r="AF998" t="s">
        <v>1069</v>
      </c>
      <c r="AG998" t="s">
        <v>5899</v>
      </c>
      <c r="AH998" t="s">
        <v>847</v>
      </c>
      <c r="AI998" t="s">
        <v>754</v>
      </c>
      <c r="AJ998" t="s">
        <v>893</v>
      </c>
      <c r="AK998" t="s">
        <v>848</v>
      </c>
      <c r="AL998" t="s">
        <v>846</v>
      </c>
    </row>
    <row r="999" spans="1:38" x14ac:dyDescent="0.3">
      <c r="A999" t="s">
        <v>728</v>
      </c>
      <c r="B999" t="s">
        <v>1457</v>
      </c>
      <c r="C999" t="s">
        <v>729</v>
      </c>
      <c r="D999" t="s">
        <v>1458</v>
      </c>
      <c r="E999" t="s">
        <v>841</v>
      </c>
      <c r="F999" t="s">
        <v>733</v>
      </c>
      <c r="G999" t="s">
        <v>750</v>
      </c>
      <c r="H999" t="s">
        <v>1013</v>
      </c>
      <c r="I999" t="s">
        <v>13</v>
      </c>
      <c r="J999" t="s">
        <v>751</v>
      </c>
      <c r="K999" t="s">
        <v>780</v>
      </c>
      <c r="L999" t="s">
        <v>781</v>
      </c>
      <c r="M999" t="s">
        <v>881</v>
      </c>
      <c r="N999" t="s">
        <v>786</v>
      </c>
      <c r="O999" t="s">
        <v>177</v>
      </c>
      <c r="P999" t="s">
        <v>882</v>
      </c>
      <c r="Q999" t="s">
        <v>108</v>
      </c>
      <c r="R999" t="s">
        <v>1278</v>
      </c>
      <c r="S999" t="s">
        <v>104</v>
      </c>
      <c r="T999" t="s">
        <v>105</v>
      </c>
      <c r="U999" t="s">
        <v>4311</v>
      </c>
      <c r="V999">
        <v>30240000</v>
      </c>
      <c r="W999">
        <v>0</v>
      </c>
      <c r="X999">
        <v>0</v>
      </c>
      <c r="Y999">
        <v>0</v>
      </c>
      <c r="Z999">
        <v>0</v>
      </c>
      <c r="AA999">
        <v>0</v>
      </c>
      <c r="AB999">
        <v>30240000</v>
      </c>
      <c r="AC999" t="s">
        <v>546</v>
      </c>
      <c r="AD999" t="s">
        <v>551</v>
      </c>
      <c r="AE999" t="s">
        <v>4312</v>
      </c>
      <c r="AF999" t="s">
        <v>4313</v>
      </c>
      <c r="AG999" t="s">
        <v>5368</v>
      </c>
      <c r="AH999" t="s">
        <v>847</v>
      </c>
      <c r="AI999" t="s">
        <v>754</v>
      </c>
      <c r="AJ999" t="s">
        <v>893</v>
      </c>
      <c r="AK999" t="s">
        <v>848</v>
      </c>
      <c r="AL999" t="s">
        <v>846</v>
      </c>
    </row>
    <row r="1000" spans="1:38" x14ac:dyDescent="0.3">
      <c r="A1000" t="s">
        <v>728</v>
      </c>
      <c r="B1000" t="s">
        <v>1457</v>
      </c>
      <c r="C1000" t="s">
        <v>729</v>
      </c>
      <c r="D1000" t="s">
        <v>1458</v>
      </c>
      <c r="E1000" t="s">
        <v>841</v>
      </c>
      <c r="F1000" t="s">
        <v>733</v>
      </c>
      <c r="G1000" t="s">
        <v>750</v>
      </c>
      <c r="H1000" t="s">
        <v>1013</v>
      </c>
      <c r="I1000" t="s">
        <v>13</v>
      </c>
      <c r="J1000" t="s">
        <v>751</v>
      </c>
      <c r="K1000" t="s">
        <v>780</v>
      </c>
      <c r="L1000" t="s">
        <v>781</v>
      </c>
      <c r="M1000" t="s">
        <v>881</v>
      </c>
      <c r="N1000" t="s">
        <v>786</v>
      </c>
      <c r="O1000" t="s">
        <v>177</v>
      </c>
      <c r="P1000" t="s">
        <v>882</v>
      </c>
      <c r="Q1000" t="s">
        <v>108</v>
      </c>
      <c r="R1000" t="s">
        <v>1278</v>
      </c>
      <c r="S1000" t="s">
        <v>104</v>
      </c>
      <c r="T1000" t="s">
        <v>105</v>
      </c>
      <c r="U1000" t="s">
        <v>4314</v>
      </c>
      <c r="V1000">
        <v>21600000</v>
      </c>
      <c r="W1000">
        <v>0</v>
      </c>
      <c r="X1000">
        <v>0</v>
      </c>
      <c r="Y1000">
        <v>0</v>
      </c>
      <c r="Z1000">
        <v>0</v>
      </c>
      <c r="AA1000">
        <v>0</v>
      </c>
      <c r="AB1000">
        <v>21600000</v>
      </c>
      <c r="AC1000" t="s">
        <v>546</v>
      </c>
      <c r="AD1000" t="s">
        <v>551</v>
      </c>
      <c r="AE1000" t="s">
        <v>4315</v>
      </c>
      <c r="AF1000" t="s">
        <v>4316</v>
      </c>
      <c r="AG1000" t="s">
        <v>5369</v>
      </c>
      <c r="AH1000" t="s">
        <v>847</v>
      </c>
      <c r="AI1000" t="s">
        <v>754</v>
      </c>
      <c r="AJ1000" t="s">
        <v>893</v>
      </c>
      <c r="AK1000" t="s">
        <v>848</v>
      </c>
      <c r="AL1000" t="s">
        <v>846</v>
      </c>
    </row>
    <row r="1001" spans="1:38" x14ac:dyDescent="0.3">
      <c r="A1001" t="s">
        <v>728</v>
      </c>
      <c r="B1001" t="s">
        <v>1457</v>
      </c>
      <c r="C1001" t="s">
        <v>729</v>
      </c>
      <c r="D1001" t="s">
        <v>1458</v>
      </c>
      <c r="E1001" t="s">
        <v>841</v>
      </c>
      <c r="F1001" t="s">
        <v>733</v>
      </c>
      <c r="G1001" t="s">
        <v>750</v>
      </c>
      <c r="H1001" t="s">
        <v>1013</v>
      </c>
      <c r="I1001" t="s">
        <v>13</v>
      </c>
      <c r="J1001" t="s">
        <v>751</v>
      </c>
      <c r="K1001" t="s">
        <v>780</v>
      </c>
      <c r="L1001" t="s">
        <v>781</v>
      </c>
      <c r="M1001" t="s">
        <v>881</v>
      </c>
      <c r="N1001" t="s">
        <v>786</v>
      </c>
      <c r="O1001" t="s">
        <v>177</v>
      </c>
      <c r="P1001" t="s">
        <v>882</v>
      </c>
      <c r="Q1001" t="s">
        <v>109</v>
      </c>
      <c r="R1001" t="s">
        <v>1279</v>
      </c>
      <c r="S1001" t="s">
        <v>103</v>
      </c>
      <c r="T1001" t="s">
        <v>732</v>
      </c>
      <c r="U1001" t="s">
        <v>4317</v>
      </c>
      <c r="V1001">
        <v>2500000</v>
      </c>
      <c r="W1001">
        <v>0</v>
      </c>
      <c r="X1001">
        <v>0</v>
      </c>
      <c r="Y1001">
        <v>0</v>
      </c>
      <c r="Z1001">
        <v>0</v>
      </c>
      <c r="AA1001">
        <v>0</v>
      </c>
      <c r="AB1001">
        <v>2500000</v>
      </c>
      <c r="AC1001" t="s">
        <v>552</v>
      </c>
      <c r="AD1001" t="s">
        <v>553</v>
      </c>
      <c r="AE1001" t="s">
        <v>4318</v>
      </c>
      <c r="AF1001" t="s">
        <v>1029</v>
      </c>
      <c r="AG1001" t="s">
        <v>883</v>
      </c>
      <c r="AH1001" t="s">
        <v>847</v>
      </c>
      <c r="AI1001" t="s">
        <v>754</v>
      </c>
      <c r="AJ1001" t="s">
        <v>1</v>
      </c>
      <c r="AK1001" t="s">
        <v>848</v>
      </c>
      <c r="AL1001" t="s">
        <v>846</v>
      </c>
    </row>
    <row r="1002" spans="1:38" x14ac:dyDescent="0.3">
      <c r="A1002" t="s">
        <v>728</v>
      </c>
      <c r="B1002" t="s">
        <v>1457</v>
      </c>
      <c r="C1002" t="s">
        <v>729</v>
      </c>
      <c r="D1002" t="s">
        <v>1458</v>
      </c>
      <c r="E1002" t="s">
        <v>841</v>
      </c>
      <c r="F1002" t="s">
        <v>733</v>
      </c>
      <c r="G1002" t="s">
        <v>750</v>
      </c>
      <c r="H1002" t="s">
        <v>1013</v>
      </c>
      <c r="I1002" t="s">
        <v>13</v>
      </c>
      <c r="J1002" t="s">
        <v>751</v>
      </c>
      <c r="K1002" t="s">
        <v>780</v>
      </c>
      <c r="L1002" t="s">
        <v>781</v>
      </c>
      <c r="M1002" t="s">
        <v>881</v>
      </c>
      <c r="N1002" t="s">
        <v>786</v>
      </c>
      <c r="O1002" t="s">
        <v>177</v>
      </c>
      <c r="P1002" t="s">
        <v>882</v>
      </c>
      <c r="Q1002" t="s">
        <v>109</v>
      </c>
      <c r="R1002" t="s">
        <v>1279</v>
      </c>
      <c r="S1002" t="s">
        <v>103</v>
      </c>
      <c r="T1002" t="s">
        <v>732</v>
      </c>
      <c r="U1002" t="s">
        <v>4319</v>
      </c>
      <c r="V1002">
        <v>4500000</v>
      </c>
      <c r="W1002">
        <v>0</v>
      </c>
      <c r="X1002">
        <v>0</v>
      </c>
      <c r="Y1002">
        <v>0</v>
      </c>
      <c r="Z1002">
        <v>0</v>
      </c>
      <c r="AA1002">
        <v>0</v>
      </c>
      <c r="AB1002">
        <v>4500000</v>
      </c>
      <c r="AC1002" t="s">
        <v>552</v>
      </c>
      <c r="AD1002" t="s">
        <v>553</v>
      </c>
      <c r="AE1002" t="s">
        <v>4320</v>
      </c>
      <c r="AF1002" t="s">
        <v>4321</v>
      </c>
      <c r="AG1002" t="s">
        <v>5886</v>
      </c>
      <c r="AH1002" t="s">
        <v>847</v>
      </c>
      <c r="AI1002" t="s">
        <v>754</v>
      </c>
      <c r="AJ1002" t="s">
        <v>1</v>
      </c>
      <c r="AK1002" t="s">
        <v>848</v>
      </c>
      <c r="AL1002" t="s">
        <v>846</v>
      </c>
    </row>
    <row r="1003" spans="1:38" x14ac:dyDescent="0.3">
      <c r="A1003" t="s">
        <v>728</v>
      </c>
      <c r="B1003" t="s">
        <v>1457</v>
      </c>
      <c r="C1003" t="s">
        <v>729</v>
      </c>
      <c r="D1003" t="s">
        <v>1458</v>
      </c>
      <c r="E1003" t="s">
        <v>841</v>
      </c>
      <c r="F1003" t="s">
        <v>733</v>
      </c>
      <c r="G1003" t="s">
        <v>750</v>
      </c>
      <c r="H1003" t="s">
        <v>1013</v>
      </c>
      <c r="I1003" t="s">
        <v>13</v>
      </c>
      <c r="J1003" t="s">
        <v>751</v>
      </c>
      <c r="K1003" t="s">
        <v>780</v>
      </c>
      <c r="L1003" t="s">
        <v>781</v>
      </c>
      <c r="M1003" t="s">
        <v>881</v>
      </c>
      <c r="N1003" t="s">
        <v>786</v>
      </c>
      <c r="O1003" t="s">
        <v>177</v>
      </c>
      <c r="P1003" t="s">
        <v>882</v>
      </c>
      <c r="Q1003" t="s">
        <v>109</v>
      </c>
      <c r="R1003" t="s">
        <v>1279</v>
      </c>
      <c r="S1003" t="s">
        <v>103</v>
      </c>
      <c r="T1003" t="s">
        <v>732</v>
      </c>
      <c r="U1003" t="s">
        <v>4322</v>
      </c>
      <c r="V1003">
        <v>1500000</v>
      </c>
      <c r="W1003">
        <v>0</v>
      </c>
      <c r="X1003">
        <v>0</v>
      </c>
      <c r="Y1003">
        <v>0</v>
      </c>
      <c r="Z1003">
        <v>0</v>
      </c>
      <c r="AA1003">
        <v>0</v>
      </c>
      <c r="AB1003">
        <v>1500000</v>
      </c>
      <c r="AC1003" t="s">
        <v>552</v>
      </c>
      <c r="AD1003" t="s">
        <v>553</v>
      </c>
      <c r="AE1003" t="s">
        <v>4323</v>
      </c>
      <c r="AF1003" t="s">
        <v>1030</v>
      </c>
      <c r="AG1003" t="s">
        <v>5887</v>
      </c>
      <c r="AH1003" t="s">
        <v>847</v>
      </c>
      <c r="AI1003" t="s">
        <v>754</v>
      </c>
      <c r="AJ1003" t="s">
        <v>1</v>
      </c>
      <c r="AK1003" t="s">
        <v>848</v>
      </c>
      <c r="AL1003" t="s">
        <v>846</v>
      </c>
    </row>
    <row r="1004" spans="1:38" x14ac:dyDescent="0.3">
      <c r="A1004" t="s">
        <v>728</v>
      </c>
      <c r="B1004" t="s">
        <v>1457</v>
      </c>
      <c r="C1004" t="s">
        <v>729</v>
      </c>
      <c r="D1004" t="s">
        <v>1458</v>
      </c>
      <c r="E1004" t="s">
        <v>841</v>
      </c>
      <c r="F1004" t="s">
        <v>733</v>
      </c>
      <c r="G1004" t="s">
        <v>750</v>
      </c>
      <c r="H1004" t="s">
        <v>1013</v>
      </c>
      <c r="I1004" t="s">
        <v>13</v>
      </c>
      <c r="J1004" t="s">
        <v>751</v>
      </c>
      <c r="K1004" t="s">
        <v>780</v>
      </c>
      <c r="L1004" t="s">
        <v>781</v>
      </c>
      <c r="M1004" t="s">
        <v>881</v>
      </c>
      <c r="N1004" t="s">
        <v>786</v>
      </c>
      <c r="O1004" t="s">
        <v>177</v>
      </c>
      <c r="P1004" t="s">
        <v>882</v>
      </c>
      <c r="Q1004" t="s">
        <v>109</v>
      </c>
      <c r="R1004" t="s">
        <v>1279</v>
      </c>
      <c r="S1004" t="s">
        <v>103</v>
      </c>
      <c r="T1004" t="s">
        <v>732</v>
      </c>
      <c r="U1004" t="s">
        <v>4324</v>
      </c>
      <c r="V1004">
        <v>52500000</v>
      </c>
      <c r="W1004">
        <v>0</v>
      </c>
      <c r="X1004">
        <v>0</v>
      </c>
      <c r="Y1004">
        <v>0</v>
      </c>
      <c r="Z1004">
        <v>0</v>
      </c>
      <c r="AA1004">
        <v>0</v>
      </c>
      <c r="AB1004">
        <v>52500000</v>
      </c>
      <c r="AC1004" t="s">
        <v>552</v>
      </c>
      <c r="AD1004" t="s">
        <v>553</v>
      </c>
      <c r="AE1004" t="s">
        <v>4325</v>
      </c>
      <c r="AF1004" t="s">
        <v>4326</v>
      </c>
      <c r="AG1004" t="s">
        <v>5888</v>
      </c>
      <c r="AH1004" t="s">
        <v>847</v>
      </c>
      <c r="AI1004" t="s">
        <v>754</v>
      </c>
      <c r="AJ1004" t="s">
        <v>1</v>
      </c>
      <c r="AK1004" t="s">
        <v>848</v>
      </c>
      <c r="AL1004" t="s">
        <v>846</v>
      </c>
    </row>
    <row r="1005" spans="1:38" x14ac:dyDescent="0.3">
      <c r="A1005" t="s">
        <v>728</v>
      </c>
      <c r="B1005" t="s">
        <v>1457</v>
      </c>
      <c r="C1005" t="s">
        <v>729</v>
      </c>
      <c r="D1005" t="s">
        <v>1458</v>
      </c>
      <c r="E1005" t="s">
        <v>841</v>
      </c>
      <c r="F1005" t="s">
        <v>733</v>
      </c>
      <c r="G1005" t="s">
        <v>750</v>
      </c>
      <c r="H1005" t="s">
        <v>1013</v>
      </c>
      <c r="I1005" t="s">
        <v>13</v>
      </c>
      <c r="J1005" t="s">
        <v>751</v>
      </c>
      <c r="K1005" t="s">
        <v>780</v>
      </c>
      <c r="L1005" t="s">
        <v>781</v>
      </c>
      <c r="M1005" t="s">
        <v>881</v>
      </c>
      <c r="N1005" t="s">
        <v>786</v>
      </c>
      <c r="O1005" t="s">
        <v>177</v>
      </c>
      <c r="P1005" t="s">
        <v>882</v>
      </c>
      <c r="Q1005" t="s">
        <v>109</v>
      </c>
      <c r="R1005" t="s">
        <v>1279</v>
      </c>
      <c r="S1005" t="s">
        <v>103</v>
      </c>
      <c r="T1005" t="s">
        <v>732</v>
      </c>
      <c r="U1005" t="s">
        <v>4327</v>
      </c>
      <c r="V1005">
        <v>3750000</v>
      </c>
      <c r="W1005">
        <v>0</v>
      </c>
      <c r="X1005">
        <v>0</v>
      </c>
      <c r="Y1005">
        <v>0</v>
      </c>
      <c r="Z1005">
        <v>0</v>
      </c>
      <c r="AA1005">
        <v>0</v>
      </c>
      <c r="AB1005">
        <v>3750000</v>
      </c>
      <c r="AC1005" t="s">
        <v>552</v>
      </c>
      <c r="AD1005" t="s">
        <v>553</v>
      </c>
      <c r="AE1005" t="s">
        <v>4328</v>
      </c>
      <c r="AF1005" t="s">
        <v>1093</v>
      </c>
      <c r="AG1005" t="s">
        <v>5889</v>
      </c>
      <c r="AH1005" t="s">
        <v>847</v>
      </c>
      <c r="AI1005" t="s">
        <v>754</v>
      </c>
      <c r="AJ1005" t="s">
        <v>1</v>
      </c>
      <c r="AK1005" t="s">
        <v>848</v>
      </c>
      <c r="AL1005" t="s">
        <v>846</v>
      </c>
    </row>
    <row r="1006" spans="1:38" x14ac:dyDescent="0.3">
      <c r="A1006" t="s">
        <v>728</v>
      </c>
      <c r="B1006" t="s">
        <v>1457</v>
      </c>
      <c r="C1006" t="s">
        <v>729</v>
      </c>
      <c r="D1006" t="s">
        <v>1458</v>
      </c>
      <c r="E1006" t="s">
        <v>841</v>
      </c>
      <c r="F1006" t="s">
        <v>733</v>
      </c>
      <c r="G1006" t="s">
        <v>750</v>
      </c>
      <c r="H1006" t="s">
        <v>1013</v>
      </c>
      <c r="I1006" t="s">
        <v>13</v>
      </c>
      <c r="J1006" t="s">
        <v>751</v>
      </c>
      <c r="K1006" t="s">
        <v>780</v>
      </c>
      <c r="L1006" t="s">
        <v>781</v>
      </c>
      <c r="M1006" t="s">
        <v>881</v>
      </c>
      <c r="N1006" t="s">
        <v>786</v>
      </c>
      <c r="O1006" t="s">
        <v>177</v>
      </c>
      <c r="P1006" t="s">
        <v>882</v>
      </c>
      <c r="Q1006" t="s">
        <v>109</v>
      </c>
      <c r="R1006" t="s">
        <v>1279</v>
      </c>
      <c r="S1006" t="s">
        <v>130</v>
      </c>
      <c r="T1006" t="s">
        <v>748</v>
      </c>
      <c r="U1006" t="s">
        <v>4329</v>
      </c>
      <c r="V1006">
        <v>3000000</v>
      </c>
      <c r="W1006">
        <v>0</v>
      </c>
      <c r="X1006">
        <v>0</v>
      </c>
      <c r="Y1006">
        <v>0</v>
      </c>
      <c r="Z1006">
        <v>0</v>
      </c>
      <c r="AA1006">
        <v>0</v>
      </c>
      <c r="AB1006">
        <v>3000000</v>
      </c>
      <c r="AC1006" t="s">
        <v>552</v>
      </c>
      <c r="AD1006" t="s">
        <v>554</v>
      </c>
      <c r="AE1006" t="s">
        <v>4330</v>
      </c>
      <c r="AF1006" t="s">
        <v>4331</v>
      </c>
      <c r="AG1006" t="s">
        <v>5257</v>
      </c>
      <c r="AH1006" t="s">
        <v>847</v>
      </c>
      <c r="AI1006" t="s">
        <v>754</v>
      </c>
      <c r="AJ1006" t="s">
        <v>901</v>
      </c>
      <c r="AK1006" t="s">
        <v>848</v>
      </c>
      <c r="AL1006" t="s">
        <v>846</v>
      </c>
    </row>
    <row r="1007" spans="1:38" x14ac:dyDescent="0.3">
      <c r="A1007" t="s">
        <v>728</v>
      </c>
      <c r="B1007" t="s">
        <v>1457</v>
      </c>
      <c r="C1007" t="s">
        <v>729</v>
      </c>
      <c r="D1007" t="s">
        <v>1458</v>
      </c>
      <c r="E1007" t="s">
        <v>841</v>
      </c>
      <c r="F1007" t="s">
        <v>733</v>
      </c>
      <c r="G1007" t="s">
        <v>750</v>
      </c>
      <c r="H1007" t="s">
        <v>1013</v>
      </c>
      <c r="I1007" t="s">
        <v>13</v>
      </c>
      <c r="J1007" t="s">
        <v>751</v>
      </c>
      <c r="K1007" t="s">
        <v>780</v>
      </c>
      <c r="L1007" t="s">
        <v>781</v>
      </c>
      <c r="M1007" t="s">
        <v>881</v>
      </c>
      <c r="N1007" t="s">
        <v>786</v>
      </c>
      <c r="O1007" t="s">
        <v>177</v>
      </c>
      <c r="P1007" t="s">
        <v>882</v>
      </c>
      <c r="Q1007" t="s">
        <v>109</v>
      </c>
      <c r="R1007" t="s">
        <v>1279</v>
      </c>
      <c r="S1007" t="s">
        <v>130</v>
      </c>
      <c r="T1007" t="s">
        <v>748</v>
      </c>
      <c r="U1007" t="s">
        <v>4332</v>
      </c>
      <c r="V1007">
        <v>3000000</v>
      </c>
      <c r="W1007">
        <v>0</v>
      </c>
      <c r="X1007">
        <v>0</v>
      </c>
      <c r="Y1007">
        <v>0</v>
      </c>
      <c r="Z1007">
        <v>0</v>
      </c>
      <c r="AA1007">
        <v>0</v>
      </c>
      <c r="AB1007">
        <v>3000000</v>
      </c>
      <c r="AC1007" t="s">
        <v>552</v>
      </c>
      <c r="AD1007" t="s">
        <v>554</v>
      </c>
      <c r="AE1007" t="s">
        <v>4333</v>
      </c>
      <c r="AF1007" t="s">
        <v>1031</v>
      </c>
      <c r="AG1007" t="s">
        <v>5258</v>
      </c>
      <c r="AH1007" t="s">
        <v>847</v>
      </c>
      <c r="AI1007" t="s">
        <v>754</v>
      </c>
      <c r="AJ1007" t="s">
        <v>901</v>
      </c>
      <c r="AK1007" t="s">
        <v>848</v>
      </c>
      <c r="AL1007" t="s">
        <v>846</v>
      </c>
    </row>
    <row r="1008" spans="1:38" x14ac:dyDescent="0.3">
      <c r="A1008" t="s">
        <v>728</v>
      </c>
      <c r="B1008" t="s">
        <v>1457</v>
      </c>
      <c r="C1008" t="s">
        <v>729</v>
      </c>
      <c r="D1008" t="s">
        <v>1458</v>
      </c>
      <c r="E1008" t="s">
        <v>841</v>
      </c>
      <c r="F1008" t="s">
        <v>733</v>
      </c>
      <c r="G1008" t="s">
        <v>750</v>
      </c>
      <c r="H1008" t="s">
        <v>1013</v>
      </c>
      <c r="I1008" t="s">
        <v>13</v>
      </c>
      <c r="J1008" t="s">
        <v>751</v>
      </c>
      <c r="K1008" t="s">
        <v>780</v>
      </c>
      <c r="L1008" t="s">
        <v>781</v>
      </c>
      <c r="M1008" t="s">
        <v>881</v>
      </c>
      <c r="N1008" t="s">
        <v>786</v>
      </c>
      <c r="O1008" t="s">
        <v>177</v>
      </c>
      <c r="P1008" t="s">
        <v>882</v>
      </c>
      <c r="Q1008" t="s">
        <v>109</v>
      </c>
      <c r="R1008" t="s">
        <v>1279</v>
      </c>
      <c r="S1008" t="s">
        <v>113</v>
      </c>
      <c r="T1008" t="s">
        <v>734</v>
      </c>
      <c r="U1008" t="s">
        <v>4334</v>
      </c>
      <c r="V1008">
        <v>12000000</v>
      </c>
      <c r="W1008">
        <v>0</v>
      </c>
      <c r="X1008">
        <v>0</v>
      </c>
      <c r="Y1008">
        <v>0</v>
      </c>
      <c r="Z1008">
        <v>0</v>
      </c>
      <c r="AA1008">
        <v>0</v>
      </c>
      <c r="AB1008">
        <v>12000000</v>
      </c>
      <c r="AC1008" t="s">
        <v>552</v>
      </c>
      <c r="AD1008" t="s">
        <v>555</v>
      </c>
      <c r="AE1008" t="s">
        <v>4335</v>
      </c>
      <c r="AF1008" t="s">
        <v>4336</v>
      </c>
      <c r="AG1008" t="s">
        <v>5892</v>
      </c>
      <c r="AH1008" t="s">
        <v>847</v>
      </c>
      <c r="AI1008" t="s">
        <v>754</v>
      </c>
      <c r="AJ1008" t="s">
        <v>891</v>
      </c>
      <c r="AK1008" t="s">
        <v>848</v>
      </c>
      <c r="AL1008" t="s">
        <v>846</v>
      </c>
    </row>
    <row r="1009" spans="1:38" x14ac:dyDescent="0.3">
      <c r="A1009" t="s">
        <v>728</v>
      </c>
      <c r="B1009" t="s">
        <v>1457</v>
      </c>
      <c r="C1009" t="s">
        <v>729</v>
      </c>
      <c r="D1009" t="s">
        <v>1458</v>
      </c>
      <c r="E1009" t="s">
        <v>841</v>
      </c>
      <c r="F1009" t="s">
        <v>733</v>
      </c>
      <c r="G1009" t="s">
        <v>750</v>
      </c>
      <c r="H1009" t="s">
        <v>1013</v>
      </c>
      <c r="I1009" t="s">
        <v>13</v>
      </c>
      <c r="J1009" t="s">
        <v>751</v>
      </c>
      <c r="K1009" t="s">
        <v>780</v>
      </c>
      <c r="L1009" t="s">
        <v>781</v>
      </c>
      <c r="M1009" t="s">
        <v>881</v>
      </c>
      <c r="N1009" t="s">
        <v>786</v>
      </c>
      <c r="O1009" t="s">
        <v>177</v>
      </c>
      <c r="P1009" t="s">
        <v>882</v>
      </c>
      <c r="Q1009" t="s">
        <v>109</v>
      </c>
      <c r="R1009" t="s">
        <v>1279</v>
      </c>
      <c r="S1009" t="s">
        <v>113</v>
      </c>
      <c r="T1009" t="s">
        <v>734</v>
      </c>
      <c r="U1009" t="s">
        <v>4337</v>
      </c>
      <c r="V1009">
        <v>16200000</v>
      </c>
      <c r="W1009">
        <v>0</v>
      </c>
      <c r="X1009">
        <v>0</v>
      </c>
      <c r="Y1009">
        <v>0</v>
      </c>
      <c r="Z1009">
        <v>0</v>
      </c>
      <c r="AA1009">
        <v>0</v>
      </c>
      <c r="AB1009">
        <v>16200000</v>
      </c>
      <c r="AC1009" t="s">
        <v>552</v>
      </c>
      <c r="AD1009" t="s">
        <v>555</v>
      </c>
      <c r="AE1009" t="s">
        <v>4338</v>
      </c>
      <c r="AF1009" t="s">
        <v>1095</v>
      </c>
      <c r="AG1009" t="s">
        <v>5447</v>
      </c>
      <c r="AH1009" t="s">
        <v>847</v>
      </c>
      <c r="AI1009" t="s">
        <v>754</v>
      </c>
      <c r="AJ1009" t="s">
        <v>891</v>
      </c>
      <c r="AK1009" t="s">
        <v>848</v>
      </c>
      <c r="AL1009" t="s">
        <v>846</v>
      </c>
    </row>
    <row r="1010" spans="1:38" x14ac:dyDescent="0.3">
      <c r="A1010" t="s">
        <v>728</v>
      </c>
      <c r="B1010" t="s">
        <v>1457</v>
      </c>
      <c r="C1010" t="s">
        <v>729</v>
      </c>
      <c r="D1010" t="s">
        <v>1458</v>
      </c>
      <c r="E1010" t="s">
        <v>841</v>
      </c>
      <c r="F1010" t="s">
        <v>733</v>
      </c>
      <c r="G1010" t="s">
        <v>750</v>
      </c>
      <c r="H1010" t="s">
        <v>1013</v>
      </c>
      <c r="I1010" t="s">
        <v>13</v>
      </c>
      <c r="J1010" t="s">
        <v>751</v>
      </c>
      <c r="K1010" t="s">
        <v>780</v>
      </c>
      <c r="L1010" t="s">
        <v>781</v>
      </c>
      <c r="M1010" t="s">
        <v>881</v>
      </c>
      <c r="N1010" t="s">
        <v>786</v>
      </c>
      <c r="O1010" t="s">
        <v>177</v>
      </c>
      <c r="P1010" t="s">
        <v>882</v>
      </c>
      <c r="Q1010" t="s">
        <v>109</v>
      </c>
      <c r="R1010" t="s">
        <v>1279</v>
      </c>
      <c r="S1010" t="s">
        <v>110</v>
      </c>
      <c r="T1010" t="s">
        <v>735</v>
      </c>
      <c r="U1010" t="s">
        <v>4339</v>
      </c>
      <c r="V1010">
        <v>275500000</v>
      </c>
      <c r="W1010">
        <v>0</v>
      </c>
      <c r="X1010">
        <v>0</v>
      </c>
      <c r="Y1010">
        <v>0</v>
      </c>
      <c r="Z1010">
        <v>0</v>
      </c>
      <c r="AA1010">
        <v>0</v>
      </c>
      <c r="AB1010">
        <v>275500000</v>
      </c>
      <c r="AC1010" t="s">
        <v>552</v>
      </c>
      <c r="AD1010" t="s">
        <v>556</v>
      </c>
      <c r="AE1010" t="s">
        <v>4340</v>
      </c>
      <c r="AF1010" t="s">
        <v>1094</v>
      </c>
      <c r="AG1010" t="s">
        <v>5900</v>
      </c>
      <c r="AH1010" t="s">
        <v>847</v>
      </c>
      <c r="AI1010" t="s">
        <v>754</v>
      </c>
      <c r="AJ1010" t="s">
        <v>893</v>
      </c>
      <c r="AK1010" t="s">
        <v>848</v>
      </c>
      <c r="AL1010" t="s">
        <v>846</v>
      </c>
    </row>
    <row r="1011" spans="1:38" x14ac:dyDescent="0.3">
      <c r="A1011" t="s">
        <v>728</v>
      </c>
      <c r="B1011" t="s">
        <v>1457</v>
      </c>
      <c r="C1011" t="s">
        <v>729</v>
      </c>
      <c r="D1011" t="s">
        <v>1458</v>
      </c>
      <c r="E1011" t="s">
        <v>841</v>
      </c>
      <c r="F1011" t="s">
        <v>733</v>
      </c>
      <c r="G1011" t="s">
        <v>750</v>
      </c>
      <c r="H1011" t="s">
        <v>1013</v>
      </c>
      <c r="I1011" t="s">
        <v>13</v>
      </c>
      <c r="J1011" t="s">
        <v>751</v>
      </c>
      <c r="K1011" t="s">
        <v>780</v>
      </c>
      <c r="L1011" t="s">
        <v>781</v>
      </c>
      <c r="M1011" t="s">
        <v>881</v>
      </c>
      <c r="N1011" t="s">
        <v>786</v>
      </c>
      <c r="O1011" t="s">
        <v>177</v>
      </c>
      <c r="P1011" t="s">
        <v>882</v>
      </c>
      <c r="Q1011" t="s">
        <v>111</v>
      </c>
      <c r="R1011" t="s">
        <v>1280</v>
      </c>
      <c r="S1011" t="s">
        <v>103</v>
      </c>
      <c r="T1011" t="s">
        <v>732</v>
      </c>
      <c r="U1011" t="s">
        <v>4341</v>
      </c>
      <c r="V1011">
        <v>2000000</v>
      </c>
      <c r="W1011">
        <v>0</v>
      </c>
      <c r="X1011">
        <v>0</v>
      </c>
      <c r="Y1011">
        <v>0</v>
      </c>
      <c r="Z1011">
        <v>0</v>
      </c>
      <c r="AA1011">
        <v>0</v>
      </c>
      <c r="AB1011">
        <v>2000000</v>
      </c>
      <c r="AC1011" t="s">
        <v>1425</v>
      </c>
      <c r="AD1011" t="s">
        <v>1400</v>
      </c>
      <c r="AE1011" t="s">
        <v>4342</v>
      </c>
      <c r="AF1011" t="s">
        <v>4343</v>
      </c>
      <c r="AG1011" t="s">
        <v>883</v>
      </c>
      <c r="AH1011" t="s">
        <v>847</v>
      </c>
      <c r="AI1011" t="s">
        <v>754</v>
      </c>
      <c r="AJ1011" t="s">
        <v>1</v>
      </c>
      <c r="AK1011" t="s">
        <v>848</v>
      </c>
      <c r="AL1011" t="s">
        <v>846</v>
      </c>
    </row>
    <row r="1012" spans="1:38" x14ac:dyDescent="0.3">
      <c r="A1012" t="s">
        <v>728</v>
      </c>
      <c r="B1012" t="s">
        <v>1457</v>
      </c>
      <c r="C1012" t="s">
        <v>729</v>
      </c>
      <c r="D1012" t="s">
        <v>1458</v>
      </c>
      <c r="E1012" t="s">
        <v>841</v>
      </c>
      <c r="F1012" t="s">
        <v>733</v>
      </c>
      <c r="G1012" t="s">
        <v>750</v>
      </c>
      <c r="H1012" t="s">
        <v>1013</v>
      </c>
      <c r="I1012" t="s">
        <v>13</v>
      </c>
      <c r="J1012" t="s">
        <v>751</v>
      </c>
      <c r="K1012" t="s">
        <v>780</v>
      </c>
      <c r="L1012" t="s">
        <v>781</v>
      </c>
      <c r="M1012" t="s">
        <v>881</v>
      </c>
      <c r="N1012" t="s">
        <v>786</v>
      </c>
      <c r="O1012" t="s">
        <v>177</v>
      </c>
      <c r="P1012" t="s">
        <v>882</v>
      </c>
      <c r="Q1012" t="s">
        <v>111</v>
      </c>
      <c r="R1012" t="s">
        <v>1280</v>
      </c>
      <c r="S1012" t="s">
        <v>103</v>
      </c>
      <c r="T1012" t="s">
        <v>732</v>
      </c>
      <c r="U1012" t="s">
        <v>4344</v>
      </c>
      <c r="V1012">
        <v>1000000</v>
      </c>
      <c r="W1012">
        <v>0</v>
      </c>
      <c r="X1012">
        <v>0</v>
      </c>
      <c r="Y1012">
        <v>0</v>
      </c>
      <c r="Z1012">
        <v>0</v>
      </c>
      <c r="AA1012">
        <v>0</v>
      </c>
      <c r="AB1012">
        <v>1000000</v>
      </c>
      <c r="AC1012" t="s">
        <v>1425</v>
      </c>
      <c r="AD1012" t="s">
        <v>1400</v>
      </c>
      <c r="AE1012" t="s">
        <v>4345</v>
      </c>
      <c r="AF1012" t="s">
        <v>4346</v>
      </c>
      <c r="AG1012" t="s">
        <v>5886</v>
      </c>
      <c r="AH1012" t="s">
        <v>847</v>
      </c>
      <c r="AI1012" t="s">
        <v>754</v>
      </c>
      <c r="AJ1012" t="s">
        <v>1</v>
      </c>
      <c r="AK1012" t="s">
        <v>848</v>
      </c>
      <c r="AL1012" t="s">
        <v>846</v>
      </c>
    </row>
    <row r="1013" spans="1:38" x14ac:dyDescent="0.3">
      <c r="A1013" t="s">
        <v>728</v>
      </c>
      <c r="B1013" t="s">
        <v>1457</v>
      </c>
      <c r="C1013" t="s">
        <v>729</v>
      </c>
      <c r="D1013" t="s">
        <v>1458</v>
      </c>
      <c r="E1013" t="s">
        <v>841</v>
      </c>
      <c r="F1013" t="s">
        <v>733</v>
      </c>
      <c r="G1013" t="s">
        <v>750</v>
      </c>
      <c r="H1013" t="s">
        <v>1013</v>
      </c>
      <c r="I1013" t="s">
        <v>13</v>
      </c>
      <c r="J1013" t="s">
        <v>751</v>
      </c>
      <c r="K1013" t="s">
        <v>780</v>
      </c>
      <c r="L1013" t="s">
        <v>781</v>
      </c>
      <c r="M1013" t="s">
        <v>881</v>
      </c>
      <c r="N1013" t="s">
        <v>786</v>
      </c>
      <c r="O1013" t="s">
        <v>177</v>
      </c>
      <c r="P1013" t="s">
        <v>882</v>
      </c>
      <c r="Q1013" t="s">
        <v>111</v>
      </c>
      <c r="R1013" t="s">
        <v>1280</v>
      </c>
      <c r="S1013" t="s">
        <v>103</v>
      </c>
      <c r="T1013" t="s">
        <v>732</v>
      </c>
      <c r="U1013" t="s">
        <v>4347</v>
      </c>
      <c r="V1013">
        <v>1000000</v>
      </c>
      <c r="W1013">
        <v>0</v>
      </c>
      <c r="X1013">
        <v>0</v>
      </c>
      <c r="Y1013">
        <v>0</v>
      </c>
      <c r="Z1013">
        <v>0</v>
      </c>
      <c r="AA1013">
        <v>0</v>
      </c>
      <c r="AB1013">
        <v>1000000</v>
      </c>
      <c r="AC1013" t="s">
        <v>1425</v>
      </c>
      <c r="AD1013" t="s">
        <v>1400</v>
      </c>
      <c r="AE1013" t="s">
        <v>4348</v>
      </c>
      <c r="AF1013" t="s">
        <v>1182</v>
      </c>
      <c r="AG1013" t="s">
        <v>5887</v>
      </c>
      <c r="AH1013" t="s">
        <v>847</v>
      </c>
      <c r="AI1013" t="s">
        <v>754</v>
      </c>
      <c r="AJ1013" t="s">
        <v>1</v>
      </c>
      <c r="AK1013" t="s">
        <v>848</v>
      </c>
      <c r="AL1013" t="s">
        <v>846</v>
      </c>
    </row>
    <row r="1014" spans="1:38" x14ac:dyDescent="0.3">
      <c r="A1014" t="s">
        <v>728</v>
      </c>
      <c r="B1014" t="s">
        <v>1457</v>
      </c>
      <c r="C1014" t="s">
        <v>729</v>
      </c>
      <c r="D1014" t="s">
        <v>1458</v>
      </c>
      <c r="E1014" t="s">
        <v>841</v>
      </c>
      <c r="F1014" t="s">
        <v>733</v>
      </c>
      <c r="G1014" t="s">
        <v>750</v>
      </c>
      <c r="H1014" t="s">
        <v>1013</v>
      </c>
      <c r="I1014" t="s">
        <v>13</v>
      </c>
      <c r="J1014" t="s">
        <v>751</v>
      </c>
      <c r="K1014" t="s">
        <v>780</v>
      </c>
      <c r="L1014" t="s">
        <v>781</v>
      </c>
      <c r="M1014" t="s">
        <v>881</v>
      </c>
      <c r="N1014" t="s">
        <v>786</v>
      </c>
      <c r="O1014" t="s">
        <v>177</v>
      </c>
      <c r="P1014" t="s">
        <v>882</v>
      </c>
      <c r="Q1014" t="s">
        <v>111</v>
      </c>
      <c r="R1014" t="s">
        <v>1280</v>
      </c>
      <c r="S1014" t="s">
        <v>103</v>
      </c>
      <c r="T1014" t="s">
        <v>732</v>
      </c>
      <c r="U1014" t="s">
        <v>4349</v>
      </c>
      <c r="V1014">
        <v>49000000</v>
      </c>
      <c r="W1014">
        <v>0</v>
      </c>
      <c r="X1014">
        <v>0</v>
      </c>
      <c r="Y1014">
        <v>0</v>
      </c>
      <c r="Z1014">
        <v>0</v>
      </c>
      <c r="AA1014">
        <v>0</v>
      </c>
      <c r="AB1014">
        <v>49000000</v>
      </c>
      <c r="AC1014" t="s">
        <v>1425</v>
      </c>
      <c r="AD1014" t="s">
        <v>1400</v>
      </c>
      <c r="AE1014" t="s">
        <v>4350</v>
      </c>
      <c r="AF1014" t="s">
        <v>1033</v>
      </c>
      <c r="AG1014" t="s">
        <v>5888</v>
      </c>
      <c r="AH1014" t="s">
        <v>847</v>
      </c>
      <c r="AI1014" t="s">
        <v>754</v>
      </c>
      <c r="AJ1014" t="s">
        <v>1</v>
      </c>
      <c r="AK1014" t="s">
        <v>848</v>
      </c>
      <c r="AL1014" t="s">
        <v>846</v>
      </c>
    </row>
    <row r="1015" spans="1:38" x14ac:dyDescent="0.3">
      <c r="A1015" t="s">
        <v>728</v>
      </c>
      <c r="B1015" t="s">
        <v>1457</v>
      </c>
      <c r="C1015" t="s">
        <v>729</v>
      </c>
      <c r="D1015" t="s">
        <v>1458</v>
      </c>
      <c r="E1015" t="s">
        <v>841</v>
      </c>
      <c r="F1015" t="s">
        <v>733</v>
      </c>
      <c r="G1015" t="s">
        <v>750</v>
      </c>
      <c r="H1015" t="s">
        <v>1013</v>
      </c>
      <c r="I1015" t="s">
        <v>13</v>
      </c>
      <c r="J1015" t="s">
        <v>751</v>
      </c>
      <c r="K1015" t="s">
        <v>780</v>
      </c>
      <c r="L1015" t="s">
        <v>781</v>
      </c>
      <c r="M1015" t="s">
        <v>881</v>
      </c>
      <c r="N1015" t="s">
        <v>786</v>
      </c>
      <c r="O1015" t="s">
        <v>177</v>
      </c>
      <c r="P1015" t="s">
        <v>882</v>
      </c>
      <c r="Q1015" t="s">
        <v>111</v>
      </c>
      <c r="R1015" t="s">
        <v>1280</v>
      </c>
      <c r="S1015" t="s">
        <v>103</v>
      </c>
      <c r="T1015" t="s">
        <v>732</v>
      </c>
      <c r="U1015" t="s">
        <v>4351</v>
      </c>
      <c r="V1015">
        <v>2500000</v>
      </c>
      <c r="W1015">
        <v>0</v>
      </c>
      <c r="X1015">
        <v>0</v>
      </c>
      <c r="Y1015">
        <v>0</v>
      </c>
      <c r="Z1015">
        <v>0</v>
      </c>
      <c r="AA1015">
        <v>0</v>
      </c>
      <c r="AB1015">
        <v>2500000</v>
      </c>
      <c r="AC1015" t="s">
        <v>1425</v>
      </c>
      <c r="AD1015" t="s">
        <v>1400</v>
      </c>
      <c r="AE1015" t="s">
        <v>4352</v>
      </c>
      <c r="AF1015" t="s">
        <v>1032</v>
      </c>
      <c r="AG1015" t="s">
        <v>5889</v>
      </c>
      <c r="AH1015" t="s">
        <v>847</v>
      </c>
      <c r="AI1015" t="s">
        <v>754</v>
      </c>
      <c r="AJ1015" t="s">
        <v>1</v>
      </c>
      <c r="AK1015" t="s">
        <v>848</v>
      </c>
      <c r="AL1015" t="s">
        <v>846</v>
      </c>
    </row>
    <row r="1016" spans="1:38" x14ac:dyDescent="0.3">
      <c r="A1016" t="s">
        <v>728</v>
      </c>
      <c r="B1016" t="s">
        <v>1457</v>
      </c>
      <c r="C1016" t="s">
        <v>729</v>
      </c>
      <c r="D1016" t="s">
        <v>1458</v>
      </c>
      <c r="E1016" t="s">
        <v>841</v>
      </c>
      <c r="F1016" t="s">
        <v>733</v>
      </c>
      <c r="G1016" t="s">
        <v>750</v>
      </c>
      <c r="H1016" t="s">
        <v>1013</v>
      </c>
      <c r="I1016" t="s">
        <v>13</v>
      </c>
      <c r="J1016" t="s">
        <v>751</v>
      </c>
      <c r="K1016" t="s">
        <v>780</v>
      </c>
      <c r="L1016" t="s">
        <v>781</v>
      </c>
      <c r="M1016" t="s">
        <v>881</v>
      </c>
      <c r="N1016" t="s">
        <v>786</v>
      </c>
      <c r="O1016" t="s">
        <v>177</v>
      </c>
      <c r="P1016" t="s">
        <v>882</v>
      </c>
      <c r="Q1016" t="s">
        <v>111</v>
      </c>
      <c r="R1016" t="s">
        <v>1280</v>
      </c>
      <c r="S1016" t="s">
        <v>103</v>
      </c>
      <c r="T1016" t="s">
        <v>732</v>
      </c>
      <c r="U1016" t="s">
        <v>4353</v>
      </c>
      <c r="V1016">
        <v>2000000</v>
      </c>
      <c r="W1016">
        <v>0</v>
      </c>
      <c r="X1016">
        <v>0</v>
      </c>
      <c r="Y1016">
        <v>0</v>
      </c>
      <c r="Z1016">
        <v>0</v>
      </c>
      <c r="AA1016">
        <v>0</v>
      </c>
      <c r="AB1016">
        <v>2000000</v>
      </c>
      <c r="AC1016" t="s">
        <v>1425</v>
      </c>
      <c r="AD1016" t="s">
        <v>1400</v>
      </c>
      <c r="AE1016" t="s">
        <v>4354</v>
      </c>
      <c r="AF1016" t="s">
        <v>1042</v>
      </c>
      <c r="AG1016" t="s">
        <v>5890</v>
      </c>
      <c r="AH1016" t="s">
        <v>847</v>
      </c>
      <c r="AI1016" t="s">
        <v>754</v>
      </c>
      <c r="AJ1016" t="s">
        <v>1</v>
      </c>
      <c r="AK1016" t="s">
        <v>848</v>
      </c>
      <c r="AL1016" t="s">
        <v>846</v>
      </c>
    </row>
    <row r="1017" spans="1:38" x14ac:dyDescent="0.3">
      <c r="A1017" t="s">
        <v>728</v>
      </c>
      <c r="B1017" t="s">
        <v>1457</v>
      </c>
      <c r="C1017" t="s">
        <v>729</v>
      </c>
      <c r="D1017" t="s">
        <v>1458</v>
      </c>
      <c r="E1017" t="s">
        <v>841</v>
      </c>
      <c r="F1017" t="s">
        <v>733</v>
      </c>
      <c r="G1017" t="s">
        <v>750</v>
      </c>
      <c r="H1017" t="s">
        <v>1013</v>
      </c>
      <c r="I1017" t="s">
        <v>13</v>
      </c>
      <c r="J1017" t="s">
        <v>751</v>
      </c>
      <c r="K1017" t="s">
        <v>780</v>
      </c>
      <c r="L1017" t="s">
        <v>781</v>
      </c>
      <c r="M1017" t="s">
        <v>881</v>
      </c>
      <c r="N1017" t="s">
        <v>786</v>
      </c>
      <c r="O1017" t="s">
        <v>177</v>
      </c>
      <c r="P1017" t="s">
        <v>882</v>
      </c>
      <c r="Q1017" t="s">
        <v>111</v>
      </c>
      <c r="R1017" t="s">
        <v>1280</v>
      </c>
      <c r="S1017" t="s">
        <v>130</v>
      </c>
      <c r="T1017" t="s">
        <v>748</v>
      </c>
      <c r="U1017" t="s">
        <v>4355</v>
      </c>
      <c r="V1017">
        <v>2000000</v>
      </c>
      <c r="W1017">
        <v>0</v>
      </c>
      <c r="X1017">
        <v>0</v>
      </c>
      <c r="Y1017">
        <v>0</v>
      </c>
      <c r="Z1017">
        <v>0</v>
      </c>
      <c r="AA1017">
        <v>0</v>
      </c>
      <c r="AB1017">
        <v>2000000</v>
      </c>
      <c r="AC1017" t="s">
        <v>1425</v>
      </c>
      <c r="AD1017" t="s">
        <v>1401</v>
      </c>
      <c r="AE1017" t="s">
        <v>4356</v>
      </c>
      <c r="AF1017" t="s">
        <v>4357</v>
      </c>
      <c r="AG1017" t="s">
        <v>5257</v>
      </c>
      <c r="AH1017" t="s">
        <v>847</v>
      </c>
      <c r="AI1017" t="s">
        <v>754</v>
      </c>
      <c r="AJ1017" t="s">
        <v>901</v>
      </c>
      <c r="AK1017" t="s">
        <v>848</v>
      </c>
      <c r="AL1017" t="s">
        <v>846</v>
      </c>
    </row>
    <row r="1018" spans="1:38" x14ac:dyDescent="0.3">
      <c r="A1018" t="s">
        <v>728</v>
      </c>
      <c r="B1018" t="s">
        <v>1457</v>
      </c>
      <c r="C1018" t="s">
        <v>729</v>
      </c>
      <c r="D1018" t="s">
        <v>1458</v>
      </c>
      <c r="E1018" t="s">
        <v>841</v>
      </c>
      <c r="F1018" t="s">
        <v>733</v>
      </c>
      <c r="G1018" t="s">
        <v>750</v>
      </c>
      <c r="H1018" t="s">
        <v>1013</v>
      </c>
      <c r="I1018" t="s">
        <v>13</v>
      </c>
      <c r="J1018" t="s">
        <v>751</v>
      </c>
      <c r="K1018" t="s">
        <v>780</v>
      </c>
      <c r="L1018" t="s">
        <v>781</v>
      </c>
      <c r="M1018" t="s">
        <v>881</v>
      </c>
      <c r="N1018" t="s">
        <v>786</v>
      </c>
      <c r="O1018" t="s">
        <v>177</v>
      </c>
      <c r="P1018" t="s">
        <v>882</v>
      </c>
      <c r="Q1018" t="s">
        <v>111</v>
      </c>
      <c r="R1018" t="s">
        <v>1280</v>
      </c>
      <c r="S1018" t="s">
        <v>130</v>
      </c>
      <c r="T1018" t="s">
        <v>748</v>
      </c>
      <c r="U1018" t="s">
        <v>4358</v>
      </c>
      <c r="V1018">
        <v>2000000</v>
      </c>
      <c r="W1018">
        <v>0</v>
      </c>
      <c r="X1018">
        <v>0</v>
      </c>
      <c r="Y1018">
        <v>0</v>
      </c>
      <c r="Z1018">
        <v>0</v>
      </c>
      <c r="AA1018">
        <v>0</v>
      </c>
      <c r="AB1018">
        <v>2000000</v>
      </c>
      <c r="AC1018" t="s">
        <v>1425</v>
      </c>
      <c r="AD1018" t="s">
        <v>1401</v>
      </c>
      <c r="AE1018" t="s">
        <v>4359</v>
      </c>
      <c r="AF1018" t="s">
        <v>4360</v>
      </c>
      <c r="AG1018" t="s">
        <v>5258</v>
      </c>
      <c r="AH1018" t="s">
        <v>847</v>
      </c>
      <c r="AI1018" t="s">
        <v>754</v>
      </c>
      <c r="AJ1018" t="s">
        <v>901</v>
      </c>
      <c r="AK1018" t="s">
        <v>848</v>
      </c>
      <c r="AL1018" t="s">
        <v>846</v>
      </c>
    </row>
    <row r="1019" spans="1:38" x14ac:dyDescent="0.3">
      <c r="A1019" t="s">
        <v>728</v>
      </c>
      <c r="B1019" t="s">
        <v>1457</v>
      </c>
      <c r="C1019" t="s">
        <v>729</v>
      </c>
      <c r="D1019" t="s">
        <v>1458</v>
      </c>
      <c r="E1019" t="s">
        <v>841</v>
      </c>
      <c r="F1019" t="s">
        <v>733</v>
      </c>
      <c r="G1019" t="s">
        <v>750</v>
      </c>
      <c r="H1019" t="s">
        <v>1013</v>
      </c>
      <c r="I1019" t="s">
        <v>13</v>
      </c>
      <c r="J1019" t="s">
        <v>751</v>
      </c>
      <c r="K1019" t="s">
        <v>780</v>
      </c>
      <c r="L1019" t="s">
        <v>781</v>
      </c>
      <c r="M1019" t="s">
        <v>881</v>
      </c>
      <c r="N1019" t="s">
        <v>786</v>
      </c>
      <c r="O1019" t="s">
        <v>177</v>
      </c>
      <c r="P1019" t="s">
        <v>882</v>
      </c>
      <c r="Q1019" t="s">
        <v>111</v>
      </c>
      <c r="R1019" t="s">
        <v>1280</v>
      </c>
      <c r="S1019" t="s">
        <v>113</v>
      </c>
      <c r="T1019" t="s">
        <v>734</v>
      </c>
      <c r="U1019" t="s">
        <v>4361</v>
      </c>
      <c r="V1019">
        <v>4000000</v>
      </c>
      <c r="W1019">
        <v>0</v>
      </c>
      <c r="X1019">
        <v>0</v>
      </c>
      <c r="Y1019">
        <v>0</v>
      </c>
      <c r="Z1019">
        <v>0</v>
      </c>
      <c r="AA1019">
        <v>0</v>
      </c>
      <c r="AB1019">
        <v>4000000</v>
      </c>
      <c r="AC1019" t="s">
        <v>1425</v>
      </c>
      <c r="AD1019" t="s">
        <v>1402</v>
      </c>
      <c r="AE1019" t="s">
        <v>4362</v>
      </c>
      <c r="AF1019" t="s">
        <v>4363</v>
      </c>
      <c r="AG1019" t="s">
        <v>5892</v>
      </c>
      <c r="AH1019" t="s">
        <v>847</v>
      </c>
      <c r="AI1019" t="s">
        <v>754</v>
      </c>
      <c r="AJ1019" t="s">
        <v>891</v>
      </c>
      <c r="AK1019" t="s">
        <v>848</v>
      </c>
      <c r="AL1019" t="s">
        <v>846</v>
      </c>
    </row>
    <row r="1020" spans="1:38" x14ac:dyDescent="0.3">
      <c r="A1020" t="s">
        <v>728</v>
      </c>
      <c r="B1020" t="s">
        <v>1457</v>
      </c>
      <c r="C1020" t="s">
        <v>729</v>
      </c>
      <c r="D1020" t="s">
        <v>1458</v>
      </c>
      <c r="E1020" t="s">
        <v>841</v>
      </c>
      <c r="F1020" t="s">
        <v>733</v>
      </c>
      <c r="G1020" t="s">
        <v>750</v>
      </c>
      <c r="H1020" t="s">
        <v>1013</v>
      </c>
      <c r="I1020" t="s">
        <v>13</v>
      </c>
      <c r="J1020" t="s">
        <v>751</v>
      </c>
      <c r="K1020" t="s">
        <v>780</v>
      </c>
      <c r="L1020" t="s">
        <v>781</v>
      </c>
      <c r="M1020" t="s">
        <v>881</v>
      </c>
      <c r="N1020" t="s">
        <v>786</v>
      </c>
      <c r="O1020" t="s">
        <v>177</v>
      </c>
      <c r="P1020" t="s">
        <v>882</v>
      </c>
      <c r="Q1020" t="s">
        <v>111</v>
      </c>
      <c r="R1020" t="s">
        <v>1280</v>
      </c>
      <c r="S1020" t="s">
        <v>113</v>
      </c>
      <c r="T1020" t="s">
        <v>734</v>
      </c>
      <c r="U1020" t="s">
        <v>4364</v>
      </c>
      <c r="V1020">
        <v>10800000</v>
      </c>
      <c r="W1020">
        <v>0</v>
      </c>
      <c r="X1020">
        <v>0</v>
      </c>
      <c r="Y1020">
        <v>0</v>
      </c>
      <c r="Z1020">
        <v>0</v>
      </c>
      <c r="AA1020">
        <v>0</v>
      </c>
      <c r="AB1020">
        <v>10800000</v>
      </c>
      <c r="AC1020" t="s">
        <v>1425</v>
      </c>
      <c r="AD1020" t="s">
        <v>1402</v>
      </c>
      <c r="AE1020" t="s">
        <v>4365</v>
      </c>
      <c r="AF1020" t="s">
        <v>4366</v>
      </c>
      <c r="AG1020" t="s">
        <v>5447</v>
      </c>
      <c r="AH1020" t="s">
        <v>847</v>
      </c>
      <c r="AI1020" t="s">
        <v>754</v>
      </c>
      <c r="AJ1020" t="s">
        <v>891</v>
      </c>
      <c r="AK1020" t="s">
        <v>848</v>
      </c>
      <c r="AL1020" t="s">
        <v>846</v>
      </c>
    </row>
    <row r="1021" spans="1:38" x14ac:dyDescent="0.3">
      <c r="A1021" t="s">
        <v>728</v>
      </c>
      <c r="B1021" t="s">
        <v>1457</v>
      </c>
      <c r="C1021" t="s">
        <v>729</v>
      </c>
      <c r="D1021" t="s">
        <v>1458</v>
      </c>
      <c r="E1021" t="s">
        <v>841</v>
      </c>
      <c r="F1021" t="s">
        <v>733</v>
      </c>
      <c r="G1021" t="s">
        <v>750</v>
      </c>
      <c r="H1021" t="s">
        <v>1013</v>
      </c>
      <c r="I1021" t="s">
        <v>13</v>
      </c>
      <c r="J1021" t="s">
        <v>751</v>
      </c>
      <c r="K1021" t="s">
        <v>780</v>
      </c>
      <c r="L1021" t="s">
        <v>781</v>
      </c>
      <c r="M1021" t="s">
        <v>881</v>
      </c>
      <c r="N1021" t="s">
        <v>786</v>
      </c>
      <c r="O1021" t="s">
        <v>177</v>
      </c>
      <c r="P1021" t="s">
        <v>882</v>
      </c>
      <c r="Q1021" t="s">
        <v>111</v>
      </c>
      <c r="R1021" t="s">
        <v>1280</v>
      </c>
      <c r="S1021" t="s">
        <v>113</v>
      </c>
      <c r="T1021" t="s">
        <v>734</v>
      </c>
      <c r="U1021" t="s">
        <v>4367</v>
      </c>
      <c r="V1021">
        <v>3000000</v>
      </c>
      <c r="W1021">
        <v>0</v>
      </c>
      <c r="X1021">
        <v>0</v>
      </c>
      <c r="Y1021">
        <v>0</v>
      </c>
      <c r="Z1021">
        <v>0</v>
      </c>
      <c r="AA1021">
        <v>0</v>
      </c>
      <c r="AB1021">
        <v>3000000</v>
      </c>
      <c r="AC1021" t="s">
        <v>1425</v>
      </c>
      <c r="AD1021" t="s">
        <v>1402</v>
      </c>
      <c r="AE1021" t="s">
        <v>4368</v>
      </c>
      <c r="AF1021" t="s">
        <v>4369</v>
      </c>
      <c r="AG1021" t="s">
        <v>5901</v>
      </c>
      <c r="AH1021" t="s">
        <v>847</v>
      </c>
      <c r="AI1021" t="s">
        <v>754</v>
      </c>
      <c r="AJ1021" t="s">
        <v>891</v>
      </c>
      <c r="AK1021" t="s">
        <v>848</v>
      </c>
      <c r="AL1021" t="s">
        <v>846</v>
      </c>
    </row>
    <row r="1022" spans="1:38" x14ac:dyDescent="0.3">
      <c r="A1022" t="s">
        <v>728</v>
      </c>
      <c r="B1022" t="s">
        <v>1457</v>
      </c>
      <c r="C1022" t="s">
        <v>729</v>
      </c>
      <c r="D1022" t="s">
        <v>1458</v>
      </c>
      <c r="E1022" t="s">
        <v>841</v>
      </c>
      <c r="F1022" t="s">
        <v>733</v>
      </c>
      <c r="G1022" t="s">
        <v>750</v>
      </c>
      <c r="H1022" t="s">
        <v>1013</v>
      </c>
      <c r="I1022" t="s">
        <v>13</v>
      </c>
      <c r="J1022" t="s">
        <v>751</v>
      </c>
      <c r="K1022" t="s">
        <v>780</v>
      </c>
      <c r="L1022" t="s">
        <v>781</v>
      </c>
      <c r="M1022" t="s">
        <v>881</v>
      </c>
      <c r="N1022" t="s">
        <v>786</v>
      </c>
      <c r="O1022" t="s">
        <v>177</v>
      </c>
      <c r="P1022" t="s">
        <v>882</v>
      </c>
      <c r="Q1022" t="s">
        <v>111</v>
      </c>
      <c r="R1022" t="s">
        <v>1280</v>
      </c>
      <c r="S1022" t="s">
        <v>110</v>
      </c>
      <c r="T1022" t="s">
        <v>735</v>
      </c>
      <c r="U1022" t="s">
        <v>4370</v>
      </c>
      <c r="V1022">
        <v>200000000</v>
      </c>
      <c r="W1022">
        <v>0</v>
      </c>
      <c r="X1022">
        <v>0</v>
      </c>
      <c r="Y1022">
        <v>0</v>
      </c>
      <c r="Z1022">
        <v>0</v>
      </c>
      <c r="AA1022">
        <v>0</v>
      </c>
      <c r="AB1022">
        <v>200000000</v>
      </c>
      <c r="AC1022" t="s">
        <v>1425</v>
      </c>
      <c r="AD1022" t="s">
        <v>1403</v>
      </c>
      <c r="AE1022" t="s">
        <v>4371</v>
      </c>
      <c r="AF1022" t="s">
        <v>4372</v>
      </c>
      <c r="AG1022" t="s">
        <v>5902</v>
      </c>
      <c r="AH1022" t="s">
        <v>847</v>
      </c>
      <c r="AI1022" t="s">
        <v>754</v>
      </c>
      <c r="AJ1022" t="s">
        <v>893</v>
      </c>
      <c r="AK1022" t="s">
        <v>848</v>
      </c>
      <c r="AL1022" t="s">
        <v>846</v>
      </c>
    </row>
    <row r="1023" spans="1:38" x14ac:dyDescent="0.3">
      <c r="A1023" t="s">
        <v>728</v>
      </c>
      <c r="B1023" t="s">
        <v>1457</v>
      </c>
      <c r="C1023" t="s">
        <v>729</v>
      </c>
      <c r="D1023" t="s">
        <v>1458</v>
      </c>
      <c r="E1023" t="s">
        <v>841</v>
      </c>
      <c r="F1023" t="s">
        <v>733</v>
      </c>
      <c r="G1023" t="s">
        <v>750</v>
      </c>
      <c r="H1023" t="s">
        <v>1013</v>
      </c>
      <c r="I1023" t="s">
        <v>13</v>
      </c>
      <c r="J1023" t="s">
        <v>751</v>
      </c>
      <c r="K1023" t="s">
        <v>780</v>
      </c>
      <c r="L1023" t="s">
        <v>781</v>
      </c>
      <c r="M1023" t="s">
        <v>881</v>
      </c>
      <c r="N1023" t="s">
        <v>786</v>
      </c>
      <c r="O1023" t="s">
        <v>240</v>
      </c>
      <c r="P1023" t="s">
        <v>884</v>
      </c>
      <c r="Q1023" t="s">
        <v>2</v>
      </c>
      <c r="R1023" t="s">
        <v>885</v>
      </c>
      <c r="S1023" t="s">
        <v>103</v>
      </c>
      <c r="T1023" t="s">
        <v>732</v>
      </c>
      <c r="U1023" t="s">
        <v>4373</v>
      </c>
      <c r="V1023">
        <v>10000000</v>
      </c>
      <c r="W1023">
        <v>0</v>
      </c>
      <c r="X1023">
        <v>0</v>
      </c>
      <c r="Y1023">
        <v>0</v>
      </c>
      <c r="Z1023">
        <v>0</v>
      </c>
      <c r="AA1023">
        <v>0</v>
      </c>
      <c r="AB1023">
        <v>10000000</v>
      </c>
      <c r="AC1023" t="s">
        <v>557</v>
      </c>
      <c r="AD1023" t="s">
        <v>558</v>
      </c>
      <c r="AE1023" t="s">
        <v>4374</v>
      </c>
      <c r="AF1023" t="s">
        <v>4375</v>
      </c>
      <c r="AG1023" t="s">
        <v>883</v>
      </c>
      <c r="AH1023" t="s">
        <v>847</v>
      </c>
      <c r="AI1023" t="s">
        <v>754</v>
      </c>
      <c r="AJ1023" t="s">
        <v>1</v>
      </c>
      <c r="AK1023" t="s">
        <v>848</v>
      </c>
      <c r="AL1023" t="s">
        <v>846</v>
      </c>
    </row>
    <row r="1024" spans="1:38" x14ac:dyDescent="0.3">
      <c r="A1024" t="s">
        <v>728</v>
      </c>
      <c r="B1024" t="s">
        <v>1457</v>
      </c>
      <c r="C1024" t="s">
        <v>729</v>
      </c>
      <c r="D1024" t="s">
        <v>1458</v>
      </c>
      <c r="E1024" t="s">
        <v>841</v>
      </c>
      <c r="F1024" t="s">
        <v>733</v>
      </c>
      <c r="G1024" t="s">
        <v>750</v>
      </c>
      <c r="H1024" t="s">
        <v>1013</v>
      </c>
      <c r="I1024" t="s">
        <v>13</v>
      </c>
      <c r="J1024" t="s">
        <v>751</v>
      </c>
      <c r="K1024" t="s">
        <v>780</v>
      </c>
      <c r="L1024" t="s">
        <v>781</v>
      </c>
      <c r="M1024" t="s">
        <v>881</v>
      </c>
      <c r="N1024" t="s">
        <v>786</v>
      </c>
      <c r="O1024" t="s">
        <v>240</v>
      </c>
      <c r="P1024" t="s">
        <v>884</v>
      </c>
      <c r="Q1024" t="s">
        <v>2</v>
      </c>
      <c r="R1024" t="s">
        <v>885</v>
      </c>
      <c r="S1024" t="s">
        <v>103</v>
      </c>
      <c r="T1024" t="s">
        <v>732</v>
      </c>
      <c r="U1024" t="s">
        <v>4376</v>
      </c>
      <c r="V1024">
        <v>6400000</v>
      </c>
      <c r="W1024">
        <v>0</v>
      </c>
      <c r="X1024">
        <v>0</v>
      </c>
      <c r="Y1024">
        <v>0</v>
      </c>
      <c r="Z1024">
        <v>0</v>
      </c>
      <c r="AA1024">
        <v>0</v>
      </c>
      <c r="AB1024">
        <v>6400000</v>
      </c>
      <c r="AC1024" t="s">
        <v>557</v>
      </c>
      <c r="AD1024" t="s">
        <v>558</v>
      </c>
      <c r="AE1024" t="s">
        <v>4377</v>
      </c>
      <c r="AF1024" t="s">
        <v>4378</v>
      </c>
      <c r="AG1024" t="s">
        <v>5903</v>
      </c>
      <c r="AH1024" t="s">
        <v>847</v>
      </c>
      <c r="AI1024" t="s">
        <v>754</v>
      </c>
      <c r="AJ1024" t="s">
        <v>1</v>
      </c>
      <c r="AK1024" t="s">
        <v>848</v>
      </c>
      <c r="AL1024" t="s">
        <v>846</v>
      </c>
    </row>
    <row r="1025" spans="1:38" x14ac:dyDescent="0.3">
      <c r="A1025" t="s">
        <v>728</v>
      </c>
      <c r="B1025" t="s">
        <v>1457</v>
      </c>
      <c r="C1025" t="s">
        <v>729</v>
      </c>
      <c r="D1025" t="s">
        <v>1458</v>
      </c>
      <c r="E1025" t="s">
        <v>841</v>
      </c>
      <c r="F1025" t="s">
        <v>733</v>
      </c>
      <c r="G1025" t="s">
        <v>750</v>
      </c>
      <c r="H1025" t="s">
        <v>1013</v>
      </c>
      <c r="I1025" t="s">
        <v>13</v>
      </c>
      <c r="J1025" t="s">
        <v>751</v>
      </c>
      <c r="K1025" t="s">
        <v>780</v>
      </c>
      <c r="L1025" t="s">
        <v>781</v>
      </c>
      <c r="M1025" t="s">
        <v>881</v>
      </c>
      <c r="N1025" t="s">
        <v>786</v>
      </c>
      <c r="O1025" t="s">
        <v>240</v>
      </c>
      <c r="P1025" t="s">
        <v>884</v>
      </c>
      <c r="Q1025" t="s">
        <v>2</v>
      </c>
      <c r="R1025" t="s">
        <v>885</v>
      </c>
      <c r="S1025" t="s">
        <v>130</v>
      </c>
      <c r="T1025" t="s">
        <v>748</v>
      </c>
      <c r="U1025" t="s">
        <v>4379</v>
      </c>
      <c r="V1025">
        <v>11000000</v>
      </c>
      <c r="W1025">
        <v>0</v>
      </c>
      <c r="X1025">
        <v>0</v>
      </c>
      <c r="Y1025">
        <v>0</v>
      </c>
      <c r="Z1025">
        <v>0</v>
      </c>
      <c r="AA1025">
        <v>0</v>
      </c>
      <c r="AB1025">
        <v>11000000</v>
      </c>
      <c r="AC1025" t="s">
        <v>557</v>
      </c>
      <c r="AD1025" t="s">
        <v>559</v>
      </c>
      <c r="AE1025" t="s">
        <v>4380</v>
      </c>
      <c r="AF1025" t="s">
        <v>4381</v>
      </c>
      <c r="AG1025" t="s">
        <v>5257</v>
      </c>
      <c r="AH1025" t="s">
        <v>847</v>
      </c>
      <c r="AI1025" t="s">
        <v>754</v>
      </c>
      <c r="AJ1025" t="s">
        <v>901</v>
      </c>
      <c r="AK1025" t="s">
        <v>848</v>
      </c>
      <c r="AL1025" t="s">
        <v>846</v>
      </c>
    </row>
    <row r="1026" spans="1:38" x14ac:dyDescent="0.3">
      <c r="A1026" t="s">
        <v>728</v>
      </c>
      <c r="B1026" t="s">
        <v>1457</v>
      </c>
      <c r="C1026" t="s">
        <v>729</v>
      </c>
      <c r="D1026" t="s">
        <v>1458</v>
      </c>
      <c r="E1026" t="s">
        <v>841</v>
      </c>
      <c r="F1026" t="s">
        <v>733</v>
      </c>
      <c r="G1026" t="s">
        <v>750</v>
      </c>
      <c r="H1026" t="s">
        <v>1013</v>
      </c>
      <c r="I1026" t="s">
        <v>13</v>
      </c>
      <c r="J1026" t="s">
        <v>751</v>
      </c>
      <c r="K1026" t="s">
        <v>780</v>
      </c>
      <c r="L1026" t="s">
        <v>781</v>
      </c>
      <c r="M1026" t="s">
        <v>881</v>
      </c>
      <c r="N1026" t="s">
        <v>786</v>
      </c>
      <c r="O1026" t="s">
        <v>240</v>
      </c>
      <c r="P1026" t="s">
        <v>884</v>
      </c>
      <c r="Q1026" t="s">
        <v>2</v>
      </c>
      <c r="R1026" t="s">
        <v>885</v>
      </c>
      <c r="S1026" t="s">
        <v>130</v>
      </c>
      <c r="T1026" t="s">
        <v>748</v>
      </c>
      <c r="U1026" t="s">
        <v>4382</v>
      </c>
      <c r="V1026">
        <v>11000000</v>
      </c>
      <c r="W1026">
        <v>0</v>
      </c>
      <c r="X1026">
        <v>0</v>
      </c>
      <c r="Y1026">
        <v>0</v>
      </c>
      <c r="Z1026">
        <v>0</v>
      </c>
      <c r="AA1026">
        <v>0</v>
      </c>
      <c r="AB1026">
        <v>11000000</v>
      </c>
      <c r="AC1026" t="s">
        <v>557</v>
      </c>
      <c r="AD1026" t="s">
        <v>559</v>
      </c>
      <c r="AE1026" t="s">
        <v>4383</v>
      </c>
      <c r="AF1026" t="s">
        <v>4384</v>
      </c>
      <c r="AG1026" t="s">
        <v>5258</v>
      </c>
      <c r="AH1026" t="s">
        <v>847</v>
      </c>
      <c r="AI1026" t="s">
        <v>754</v>
      </c>
      <c r="AJ1026" t="s">
        <v>901</v>
      </c>
      <c r="AK1026" t="s">
        <v>848</v>
      </c>
      <c r="AL1026" t="s">
        <v>846</v>
      </c>
    </row>
    <row r="1027" spans="1:38" x14ac:dyDescent="0.3">
      <c r="A1027" t="s">
        <v>728</v>
      </c>
      <c r="B1027" t="s">
        <v>1457</v>
      </c>
      <c r="C1027" t="s">
        <v>729</v>
      </c>
      <c r="D1027" t="s">
        <v>1458</v>
      </c>
      <c r="E1027" t="s">
        <v>841</v>
      </c>
      <c r="F1027" t="s">
        <v>733</v>
      </c>
      <c r="G1027" t="s">
        <v>750</v>
      </c>
      <c r="H1027" t="s">
        <v>1013</v>
      </c>
      <c r="I1027" t="s">
        <v>13</v>
      </c>
      <c r="J1027" t="s">
        <v>751</v>
      </c>
      <c r="K1027" t="s">
        <v>780</v>
      </c>
      <c r="L1027" t="s">
        <v>781</v>
      </c>
      <c r="M1027" t="s">
        <v>881</v>
      </c>
      <c r="N1027" t="s">
        <v>786</v>
      </c>
      <c r="O1027" t="s">
        <v>240</v>
      </c>
      <c r="P1027" t="s">
        <v>884</v>
      </c>
      <c r="Q1027" t="s">
        <v>2</v>
      </c>
      <c r="R1027" t="s">
        <v>885</v>
      </c>
      <c r="S1027" t="s">
        <v>113</v>
      </c>
      <c r="T1027" t="s">
        <v>734</v>
      </c>
      <c r="U1027" t="s">
        <v>4385</v>
      </c>
      <c r="V1027">
        <v>37800000</v>
      </c>
      <c r="W1027">
        <v>0</v>
      </c>
      <c r="X1027">
        <v>0</v>
      </c>
      <c r="Y1027">
        <v>0</v>
      </c>
      <c r="Z1027">
        <v>0</v>
      </c>
      <c r="AA1027">
        <v>0</v>
      </c>
      <c r="AB1027">
        <v>37800000</v>
      </c>
      <c r="AC1027" t="s">
        <v>557</v>
      </c>
      <c r="AD1027" t="s">
        <v>560</v>
      </c>
      <c r="AE1027" t="s">
        <v>4386</v>
      </c>
      <c r="AF1027" t="s">
        <v>4387</v>
      </c>
      <c r="AG1027" t="s">
        <v>5904</v>
      </c>
      <c r="AH1027" t="s">
        <v>847</v>
      </c>
      <c r="AI1027" t="s">
        <v>754</v>
      </c>
      <c r="AJ1027" t="s">
        <v>891</v>
      </c>
      <c r="AK1027" t="s">
        <v>848</v>
      </c>
      <c r="AL1027" t="s">
        <v>846</v>
      </c>
    </row>
    <row r="1028" spans="1:38" x14ac:dyDescent="0.3">
      <c r="A1028" t="s">
        <v>728</v>
      </c>
      <c r="B1028" t="s">
        <v>1457</v>
      </c>
      <c r="C1028" t="s">
        <v>729</v>
      </c>
      <c r="D1028" t="s">
        <v>1458</v>
      </c>
      <c r="E1028" t="s">
        <v>841</v>
      </c>
      <c r="F1028" t="s">
        <v>733</v>
      </c>
      <c r="G1028" t="s">
        <v>750</v>
      </c>
      <c r="H1028" t="s">
        <v>1013</v>
      </c>
      <c r="I1028" t="s">
        <v>13</v>
      </c>
      <c r="J1028" t="s">
        <v>751</v>
      </c>
      <c r="K1028" t="s">
        <v>780</v>
      </c>
      <c r="L1028" t="s">
        <v>781</v>
      </c>
      <c r="M1028" t="s">
        <v>881</v>
      </c>
      <c r="N1028" t="s">
        <v>786</v>
      </c>
      <c r="O1028" t="s">
        <v>240</v>
      </c>
      <c r="P1028" t="s">
        <v>884</v>
      </c>
      <c r="Q1028" t="s">
        <v>2</v>
      </c>
      <c r="R1028" t="s">
        <v>885</v>
      </c>
      <c r="S1028" t="s">
        <v>115</v>
      </c>
      <c r="T1028" t="s">
        <v>736</v>
      </c>
      <c r="U1028" t="s">
        <v>4388</v>
      </c>
      <c r="V1028">
        <v>32100000</v>
      </c>
      <c r="W1028">
        <v>0</v>
      </c>
      <c r="X1028">
        <v>0</v>
      </c>
      <c r="Y1028">
        <v>0</v>
      </c>
      <c r="Z1028">
        <v>0</v>
      </c>
      <c r="AA1028">
        <v>0</v>
      </c>
      <c r="AB1028">
        <v>32100000</v>
      </c>
      <c r="AC1028" t="s">
        <v>557</v>
      </c>
      <c r="AD1028" t="s">
        <v>561</v>
      </c>
      <c r="AE1028" t="s">
        <v>4389</v>
      </c>
      <c r="AF1028" t="s">
        <v>4390</v>
      </c>
      <c r="AG1028" t="s">
        <v>5841</v>
      </c>
      <c r="AH1028" t="s">
        <v>847</v>
      </c>
      <c r="AI1028" t="s">
        <v>754</v>
      </c>
      <c r="AJ1028" t="s">
        <v>891</v>
      </c>
      <c r="AK1028" t="s">
        <v>907</v>
      </c>
      <c r="AL1028" t="s">
        <v>846</v>
      </c>
    </row>
    <row r="1029" spans="1:38" x14ac:dyDescent="0.3">
      <c r="A1029" t="s">
        <v>728</v>
      </c>
      <c r="B1029" t="s">
        <v>1457</v>
      </c>
      <c r="C1029" t="s">
        <v>729</v>
      </c>
      <c r="D1029" t="s">
        <v>1458</v>
      </c>
      <c r="E1029" t="s">
        <v>841</v>
      </c>
      <c r="F1029" t="s">
        <v>733</v>
      </c>
      <c r="G1029" t="s">
        <v>750</v>
      </c>
      <c r="H1029" t="s">
        <v>1013</v>
      </c>
      <c r="I1029" t="s">
        <v>13</v>
      </c>
      <c r="J1029" t="s">
        <v>751</v>
      </c>
      <c r="K1029" t="s">
        <v>780</v>
      </c>
      <c r="L1029" t="s">
        <v>781</v>
      </c>
      <c r="M1029" t="s">
        <v>881</v>
      </c>
      <c r="N1029" t="s">
        <v>786</v>
      </c>
      <c r="O1029" t="s">
        <v>240</v>
      </c>
      <c r="P1029" t="s">
        <v>884</v>
      </c>
      <c r="Q1029" t="s">
        <v>2</v>
      </c>
      <c r="R1029" t="s">
        <v>885</v>
      </c>
      <c r="S1029" t="s">
        <v>110</v>
      </c>
      <c r="T1029" t="s">
        <v>735</v>
      </c>
      <c r="U1029" t="s">
        <v>4391</v>
      </c>
      <c r="V1029">
        <v>133460000</v>
      </c>
      <c r="W1029">
        <v>0</v>
      </c>
      <c r="X1029">
        <v>0</v>
      </c>
      <c r="Y1029">
        <v>0</v>
      </c>
      <c r="Z1029">
        <v>0</v>
      </c>
      <c r="AA1029">
        <v>0</v>
      </c>
      <c r="AB1029">
        <v>133460000</v>
      </c>
      <c r="AC1029" t="s">
        <v>557</v>
      </c>
      <c r="AD1029" t="s">
        <v>562</v>
      </c>
      <c r="AE1029" t="s">
        <v>4392</v>
      </c>
      <c r="AF1029" t="s">
        <v>4393</v>
      </c>
      <c r="AG1029" t="s">
        <v>5905</v>
      </c>
      <c r="AH1029" t="s">
        <v>847</v>
      </c>
      <c r="AI1029" t="s">
        <v>754</v>
      </c>
      <c r="AJ1029" t="s">
        <v>893</v>
      </c>
      <c r="AK1029" t="s">
        <v>848</v>
      </c>
      <c r="AL1029" t="s">
        <v>846</v>
      </c>
    </row>
    <row r="1030" spans="1:38" x14ac:dyDescent="0.3">
      <c r="A1030" t="s">
        <v>728</v>
      </c>
      <c r="B1030" t="s">
        <v>1457</v>
      </c>
      <c r="C1030" t="s">
        <v>729</v>
      </c>
      <c r="D1030" t="s">
        <v>1458</v>
      </c>
      <c r="E1030" t="s">
        <v>841</v>
      </c>
      <c r="F1030" t="s">
        <v>733</v>
      </c>
      <c r="G1030" t="s">
        <v>750</v>
      </c>
      <c r="H1030" t="s">
        <v>1013</v>
      </c>
      <c r="I1030" t="s">
        <v>13</v>
      </c>
      <c r="J1030" t="s">
        <v>751</v>
      </c>
      <c r="K1030" t="s">
        <v>780</v>
      </c>
      <c r="L1030" t="s">
        <v>781</v>
      </c>
      <c r="M1030" t="s">
        <v>881</v>
      </c>
      <c r="N1030" t="s">
        <v>786</v>
      </c>
      <c r="O1030" t="s">
        <v>240</v>
      </c>
      <c r="P1030" t="s">
        <v>884</v>
      </c>
      <c r="Q1030" t="s">
        <v>108</v>
      </c>
      <c r="R1030" t="s">
        <v>886</v>
      </c>
      <c r="S1030" t="s">
        <v>103</v>
      </c>
      <c r="T1030" t="s">
        <v>732</v>
      </c>
      <c r="U1030" t="s">
        <v>4394</v>
      </c>
      <c r="V1030">
        <v>11000000</v>
      </c>
      <c r="W1030">
        <v>0</v>
      </c>
      <c r="X1030">
        <v>0</v>
      </c>
      <c r="Y1030">
        <v>0</v>
      </c>
      <c r="Z1030">
        <v>0</v>
      </c>
      <c r="AA1030">
        <v>0</v>
      </c>
      <c r="AB1030">
        <v>11000000</v>
      </c>
      <c r="AC1030" t="s">
        <v>563</v>
      </c>
      <c r="AD1030" t="s">
        <v>564</v>
      </c>
      <c r="AE1030" t="s">
        <v>4395</v>
      </c>
      <c r="AF1030" t="s">
        <v>4396</v>
      </c>
      <c r="AG1030" t="s">
        <v>883</v>
      </c>
      <c r="AH1030" t="s">
        <v>847</v>
      </c>
      <c r="AI1030" t="s">
        <v>754</v>
      </c>
      <c r="AJ1030" t="s">
        <v>1</v>
      </c>
      <c r="AK1030" t="s">
        <v>848</v>
      </c>
      <c r="AL1030" t="s">
        <v>846</v>
      </c>
    </row>
    <row r="1031" spans="1:38" x14ac:dyDescent="0.3">
      <c r="A1031" t="s">
        <v>728</v>
      </c>
      <c r="B1031" t="s">
        <v>1457</v>
      </c>
      <c r="C1031" t="s">
        <v>729</v>
      </c>
      <c r="D1031" t="s">
        <v>1458</v>
      </c>
      <c r="E1031" t="s">
        <v>841</v>
      </c>
      <c r="F1031" t="s">
        <v>733</v>
      </c>
      <c r="G1031" t="s">
        <v>750</v>
      </c>
      <c r="H1031" t="s">
        <v>1013</v>
      </c>
      <c r="I1031" t="s">
        <v>13</v>
      </c>
      <c r="J1031" t="s">
        <v>751</v>
      </c>
      <c r="K1031" t="s">
        <v>780</v>
      </c>
      <c r="L1031" t="s">
        <v>781</v>
      </c>
      <c r="M1031" t="s">
        <v>881</v>
      </c>
      <c r="N1031" t="s">
        <v>786</v>
      </c>
      <c r="O1031" t="s">
        <v>240</v>
      </c>
      <c r="P1031" t="s">
        <v>884</v>
      </c>
      <c r="Q1031" t="s">
        <v>108</v>
      </c>
      <c r="R1031" t="s">
        <v>886</v>
      </c>
      <c r="S1031" t="s">
        <v>103</v>
      </c>
      <c r="T1031" t="s">
        <v>732</v>
      </c>
      <c r="U1031" t="s">
        <v>4397</v>
      </c>
      <c r="V1031">
        <v>9000000</v>
      </c>
      <c r="W1031">
        <v>0</v>
      </c>
      <c r="X1031">
        <v>0</v>
      </c>
      <c r="Y1031">
        <v>0</v>
      </c>
      <c r="Z1031">
        <v>0</v>
      </c>
      <c r="AA1031">
        <v>0</v>
      </c>
      <c r="AB1031">
        <v>9000000</v>
      </c>
      <c r="AC1031" t="s">
        <v>563</v>
      </c>
      <c r="AD1031" t="s">
        <v>564</v>
      </c>
      <c r="AE1031" t="s">
        <v>4398</v>
      </c>
      <c r="AF1031" t="s">
        <v>4399</v>
      </c>
      <c r="AG1031" t="s">
        <v>5906</v>
      </c>
      <c r="AH1031" t="s">
        <v>847</v>
      </c>
      <c r="AI1031" t="s">
        <v>754</v>
      </c>
      <c r="AJ1031" t="s">
        <v>1</v>
      </c>
      <c r="AK1031" t="s">
        <v>848</v>
      </c>
      <c r="AL1031" t="s">
        <v>846</v>
      </c>
    </row>
    <row r="1032" spans="1:38" x14ac:dyDescent="0.3">
      <c r="A1032" t="s">
        <v>728</v>
      </c>
      <c r="B1032" t="s">
        <v>1457</v>
      </c>
      <c r="C1032" t="s">
        <v>729</v>
      </c>
      <c r="D1032" t="s">
        <v>1458</v>
      </c>
      <c r="E1032" t="s">
        <v>841</v>
      </c>
      <c r="F1032" t="s">
        <v>733</v>
      </c>
      <c r="G1032" t="s">
        <v>750</v>
      </c>
      <c r="H1032" t="s">
        <v>1013</v>
      </c>
      <c r="I1032" t="s">
        <v>13</v>
      </c>
      <c r="J1032" t="s">
        <v>751</v>
      </c>
      <c r="K1032" t="s">
        <v>780</v>
      </c>
      <c r="L1032" t="s">
        <v>781</v>
      </c>
      <c r="M1032" t="s">
        <v>881</v>
      </c>
      <c r="N1032" t="s">
        <v>786</v>
      </c>
      <c r="O1032" t="s">
        <v>240</v>
      </c>
      <c r="P1032" t="s">
        <v>884</v>
      </c>
      <c r="Q1032" t="s">
        <v>108</v>
      </c>
      <c r="R1032" t="s">
        <v>886</v>
      </c>
      <c r="S1032" t="s">
        <v>130</v>
      </c>
      <c r="T1032" t="s">
        <v>748</v>
      </c>
      <c r="U1032" t="s">
        <v>4400</v>
      </c>
      <c r="V1032">
        <v>11000000</v>
      </c>
      <c r="W1032">
        <v>0</v>
      </c>
      <c r="X1032">
        <v>0</v>
      </c>
      <c r="Y1032">
        <v>0</v>
      </c>
      <c r="Z1032">
        <v>0</v>
      </c>
      <c r="AA1032">
        <v>0</v>
      </c>
      <c r="AB1032">
        <v>11000000</v>
      </c>
      <c r="AC1032" t="s">
        <v>563</v>
      </c>
      <c r="AD1032" t="s">
        <v>565</v>
      </c>
      <c r="AE1032" t="s">
        <v>4401</v>
      </c>
      <c r="AF1032" t="s">
        <v>4402</v>
      </c>
      <c r="AG1032" t="s">
        <v>5257</v>
      </c>
      <c r="AH1032" t="s">
        <v>847</v>
      </c>
      <c r="AI1032" t="s">
        <v>754</v>
      </c>
      <c r="AJ1032" t="s">
        <v>901</v>
      </c>
      <c r="AK1032" t="s">
        <v>848</v>
      </c>
      <c r="AL1032" t="s">
        <v>846</v>
      </c>
    </row>
    <row r="1033" spans="1:38" x14ac:dyDescent="0.3">
      <c r="A1033" t="s">
        <v>728</v>
      </c>
      <c r="B1033" t="s">
        <v>1457</v>
      </c>
      <c r="C1033" t="s">
        <v>729</v>
      </c>
      <c r="D1033" t="s">
        <v>1458</v>
      </c>
      <c r="E1033" t="s">
        <v>841</v>
      </c>
      <c r="F1033" t="s">
        <v>733</v>
      </c>
      <c r="G1033" t="s">
        <v>750</v>
      </c>
      <c r="H1033" t="s">
        <v>1013</v>
      </c>
      <c r="I1033" t="s">
        <v>13</v>
      </c>
      <c r="J1033" t="s">
        <v>751</v>
      </c>
      <c r="K1033" t="s">
        <v>780</v>
      </c>
      <c r="L1033" t="s">
        <v>781</v>
      </c>
      <c r="M1033" t="s">
        <v>881</v>
      </c>
      <c r="N1033" t="s">
        <v>786</v>
      </c>
      <c r="O1033" t="s">
        <v>240</v>
      </c>
      <c r="P1033" t="s">
        <v>884</v>
      </c>
      <c r="Q1033" t="s">
        <v>108</v>
      </c>
      <c r="R1033" t="s">
        <v>886</v>
      </c>
      <c r="S1033" t="s">
        <v>130</v>
      </c>
      <c r="T1033" t="s">
        <v>748</v>
      </c>
      <c r="U1033" t="s">
        <v>4403</v>
      </c>
      <c r="V1033">
        <v>11000000</v>
      </c>
      <c r="W1033">
        <v>0</v>
      </c>
      <c r="X1033">
        <v>0</v>
      </c>
      <c r="Y1033">
        <v>0</v>
      </c>
      <c r="Z1033">
        <v>0</v>
      </c>
      <c r="AA1033">
        <v>0</v>
      </c>
      <c r="AB1033">
        <v>11000000</v>
      </c>
      <c r="AC1033" t="s">
        <v>563</v>
      </c>
      <c r="AD1033" t="s">
        <v>565</v>
      </c>
      <c r="AE1033" t="s">
        <v>4404</v>
      </c>
      <c r="AF1033" t="s">
        <v>4405</v>
      </c>
      <c r="AG1033" t="s">
        <v>5258</v>
      </c>
      <c r="AH1033" t="s">
        <v>847</v>
      </c>
      <c r="AI1033" t="s">
        <v>754</v>
      </c>
      <c r="AJ1033" t="s">
        <v>901</v>
      </c>
      <c r="AK1033" t="s">
        <v>848</v>
      </c>
      <c r="AL1033" t="s">
        <v>846</v>
      </c>
    </row>
    <row r="1034" spans="1:38" x14ac:dyDescent="0.3">
      <c r="A1034" t="s">
        <v>728</v>
      </c>
      <c r="B1034" t="s">
        <v>1457</v>
      </c>
      <c r="C1034" t="s">
        <v>729</v>
      </c>
      <c r="D1034" t="s">
        <v>1458</v>
      </c>
      <c r="E1034" t="s">
        <v>841</v>
      </c>
      <c r="F1034" t="s">
        <v>733</v>
      </c>
      <c r="G1034" t="s">
        <v>750</v>
      </c>
      <c r="H1034" t="s">
        <v>1013</v>
      </c>
      <c r="I1034" t="s">
        <v>13</v>
      </c>
      <c r="J1034" t="s">
        <v>751</v>
      </c>
      <c r="K1034" t="s">
        <v>780</v>
      </c>
      <c r="L1034" t="s">
        <v>781</v>
      </c>
      <c r="M1034" t="s">
        <v>881</v>
      </c>
      <c r="N1034" t="s">
        <v>786</v>
      </c>
      <c r="O1034" t="s">
        <v>240</v>
      </c>
      <c r="P1034" t="s">
        <v>884</v>
      </c>
      <c r="Q1034" t="s">
        <v>108</v>
      </c>
      <c r="R1034" t="s">
        <v>886</v>
      </c>
      <c r="S1034" t="s">
        <v>113</v>
      </c>
      <c r="T1034" t="s">
        <v>734</v>
      </c>
      <c r="U1034" t="s">
        <v>4406</v>
      </c>
      <c r="V1034">
        <v>37800000</v>
      </c>
      <c r="W1034">
        <v>0</v>
      </c>
      <c r="X1034">
        <v>0</v>
      </c>
      <c r="Y1034">
        <v>0</v>
      </c>
      <c r="Z1034">
        <v>0</v>
      </c>
      <c r="AA1034">
        <v>0</v>
      </c>
      <c r="AB1034">
        <v>37800000</v>
      </c>
      <c r="AC1034" t="s">
        <v>563</v>
      </c>
      <c r="AD1034" t="s">
        <v>566</v>
      </c>
      <c r="AE1034" t="s">
        <v>4407</v>
      </c>
      <c r="AF1034" t="s">
        <v>4408</v>
      </c>
      <c r="AG1034" t="s">
        <v>5904</v>
      </c>
      <c r="AH1034" t="s">
        <v>847</v>
      </c>
      <c r="AI1034" t="s">
        <v>754</v>
      </c>
      <c r="AJ1034" t="s">
        <v>891</v>
      </c>
      <c r="AK1034" t="s">
        <v>848</v>
      </c>
      <c r="AL1034" t="s">
        <v>846</v>
      </c>
    </row>
    <row r="1035" spans="1:38" x14ac:dyDescent="0.3">
      <c r="A1035" t="s">
        <v>728</v>
      </c>
      <c r="B1035" t="s">
        <v>1457</v>
      </c>
      <c r="C1035" t="s">
        <v>729</v>
      </c>
      <c r="D1035" t="s">
        <v>1458</v>
      </c>
      <c r="E1035" t="s">
        <v>841</v>
      </c>
      <c r="F1035" t="s">
        <v>733</v>
      </c>
      <c r="G1035" t="s">
        <v>750</v>
      </c>
      <c r="H1035" t="s">
        <v>1013</v>
      </c>
      <c r="I1035" t="s">
        <v>13</v>
      </c>
      <c r="J1035" t="s">
        <v>751</v>
      </c>
      <c r="K1035" t="s">
        <v>780</v>
      </c>
      <c r="L1035" t="s">
        <v>781</v>
      </c>
      <c r="M1035" t="s">
        <v>881</v>
      </c>
      <c r="N1035" t="s">
        <v>786</v>
      </c>
      <c r="O1035" t="s">
        <v>240</v>
      </c>
      <c r="P1035" t="s">
        <v>884</v>
      </c>
      <c r="Q1035" t="s">
        <v>108</v>
      </c>
      <c r="R1035" t="s">
        <v>886</v>
      </c>
      <c r="S1035" t="s">
        <v>110</v>
      </c>
      <c r="T1035" t="s">
        <v>735</v>
      </c>
      <c r="U1035" t="s">
        <v>4409</v>
      </c>
      <c r="V1035">
        <v>247500000</v>
      </c>
      <c r="W1035">
        <v>0</v>
      </c>
      <c r="X1035">
        <v>0</v>
      </c>
      <c r="Y1035">
        <v>0</v>
      </c>
      <c r="Z1035">
        <v>0</v>
      </c>
      <c r="AA1035">
        <v>0</v>
      </c>
      <c r="AB1035">
        <v>247500000</v>
      </c>
      <c r="AC1035" t="s">
        <v>563</v>
      </c>
      <c r="AD1035" t="s">
        <v>567</v>
      </c>
      <c r="AE1035" t="s">
        <v>4410</v>
      </c>
      <c r="AF1035" t="s">
        <v>4411</v>
      </c>
      <c r="AG1035" t="s">
        <v>5907</v>
      </c>
      <c r="AH1035" t="s">
        <v>847</v>
      </c>
      <c r="AI1035" t="s">
        <v>754</v>
      </c>
      <c r="AJ1035" t="s">
        <v>893</v>
      </c>
      <c r="AK1035" t="s">
        <v>848</v>
      </c>
      <c r="AL1035" t="s">
        <v>846</v>
      </c>
    </row>
    <row r="1036" spans="1:38" x14ac:dyDescent="0.3">
      <c r="A1036" t="s">
        <v>728</v>
      </c>
      <c r="B1036" t="s">
        <v>1457</v>
      </c>
      <c r="C1036" t="s">
        <v>729</v>
      </c>
      <c r="D1036" t="s">
        <v>1458</v>
      </c>
      <c r="E1036" t="s">
        <v>841</v>
      </c>
      <c r="F1036" t="s">
        <v>733</v>
      </c>
      <c r="G1036" t="s">
        <v>750</v>
      </c>
      <c r="H1036" t="s">
        <v>1013</v>
      </c>
      <c r="I1036" t="s">
        <v>13</v>
      </c>
      <c r="J1036" t="s">
        <v>751</v>
      </c>
      <c r="K1036" t="s">
        <v>780</v>
      </c>
      <c r="L1036" t="s">
        <v>781</v>
      </c>
      <c r="M1036" t="s">
        <v>881</v>
      </c>
      <c r="N1036" t="s">
        <v>786</v>
      </c>
      <c r="O1036" t="s">
        <v>240</v>
      </c>
      <c r="P1036" t="s">
        <v>884</v>
      </c>
      <c r="Q1036" t="s">
        <v>108</v>
      </c>
      <c r="R1036" t="s">
        <v>886</v>
      </c>
      <c r="S1036" t="s">
        <v>104</v>
      </c>
      <c r="T1036" t="s">
        <v>105</v>
      </c>
      <c r="U1036" t="s">
        <v>4412</v>
      </c>
      <c r="V1036">
        <v>8400000</v>
      </c>
      <c r="W1036">
        <v>0</v>
      </c>
      <c r="X1036">
        <v>0</v>
      </c>
      <c r="Y1036">
        <v>0</v>
      </c>
      <c r="Z1036">
        <v>0</v>
      </c>
      <c r="AA1036">
        <v>0</v>
      </c>
      <c r="AB1036">
        <v>8400000</v>
      </c>
      <c r="AC1036" t="s">
        <v>563</v>
      </c>
      <c r="AD1036" t="s">
        <v>568</v>
      </c>
      <c r="AE1036" t="s">
        <v>4413</v>
      </c>
      <c r="AF1036" t="s">
        <v>4414</v>
      </c>
      <c r="AG1036" t="s">
        <v>5368</v>
      </c>
      <c r="AH1036" t="s">
        <v>847</v>
      </c>
      <c r="AI1036" t="s">
        <v>754</v>
      </c>
      <c r="AJ1036" t="s">
        <v>893</v>
      </c>
      <c r="AK1036" t="s">
        <v>848</v>
      </c>
      <c r="AL1036" t="s">
        <v>846</v>
      </c>
    </row>
    <row r="1037" spans="1:38" x14ac:dyDescent="0.3">
      <c r="A1037" t="s">
        <v>728</v>
      </c>
      <c r="B1037" t="s">
        <v>1457</v>
      </c>
      <c r="C1037" t="s">
        <v>729</v>
      </c>
      <c r="D1037" t="s">
        <v>1458</v>
      </c>
      <c r="E1037" t="s">
        <v>841</v>
      </c>
      <c r="F1037" t="s">
        <v>733</v>
      </c>
      <c r="G1037" t="s">
        <v>750</v>
      </c>
      <c r="H1037" t="s">
        <v>1013</v>
      </c>
      <c r="I1037" t="s">
        <v>13</v>
      </c>
      <c r="J1037" t="s">
        <v>751</v>
      </c>
      <c r="K1037" t="s">
        <v>780</v>
      </c>
      <c r="L1037" t="s">
        <v>781</v>
      </c>
      <c r="M1037" t="s">
        <v>881</v>
      </c>
      <c r="N1037" t="s">
        <v>786</v>
      </c>
      <c r="O1037" t="s">
        <v>240</v>
      </c>
      <c r="P1037" t="s">
        <v>884</v>
      </c>
      <c r="Q1037" t="s">
        <v>108</v>
      </c>
      <c r="R1037" t="s">
        <v>886</v>
      </c>
      <c r="S1037" t="s">
        <v>104</v>
      </c>
      <c r="T1037" t="s">
        <v>105</v>
      </c>
      <c r="U1037" t="s">
        <v>4415</v>
      </c>
      <c r="V1037">
        <v>6000000</v>
      </c>
      <c r="W1037">
        <v>0</v>
      </c>
      <c r="X1037">
        <v>0</v>
      </c>
      <c r="Y1037">
        <v>0</v>
      </c>
      <c r="Z1037">
        <v>0</v>
      </c>
      <c r="AA1037">
        <v>0</v>
      </c>
      <c r="AB1037">
        <v>6000000</v>
      </c>
      <c r="AC1037" t="s">
        <v>563</v>
      </c>
      <c r="AD1037" t="s">
        <v>568</v>
      </c>
      <c r="AE1037" t="s">
        <v>4416</v>
      </c>
      <c r="AF1037" t="s">
        <v>4417</v>
      </c>
      <c r="AG1037" t="s">
        <v>5369</v>
      </c>
      <c r="AH1037" t="s">
        <v>847</v>
      </c>
      <c r="AI1037" t="s">
        <v>754</v>
      </c>
      <c r="AJ1037" t="s">
        <v>893</v>
      </c>
      <c r="AK1037" t="s">
        <v>848</v>
      </c>
      <c r="AL1037" t="s">
        <v>846</v>
      </c>
    </row>
    <row r="1038" spans="1:38" x14ac:dyDescent="0.3">
      <c r="A1038" t="s">
        <v>728</v>
      </c>
      <c r="B1038" t="s">
        <v>1457</v>
      </c>
      <c r="C1038" t="s">
        <v>729</v>
      </c>
      <c r="D1038" t="s">
        <v>1458</v>
      </c>
      <c r="E1038" t="s">
        <v>841</v>
      </c>
      <c r="F1038" t="s">
        <v>733</v>
      </c>
      <c r="G1038" t="s">
        <v>750</v>
      </c>
      <c r="H1038" t="s">
        <v>1013</v>
      </c>
      <c r="I1038" t="s">
        <v>13</v>
      </c>
      <c r="J1038" t="s">
        <v>751</v>
      </c>
      <c r="K1038" t="s">
        <v>780</v>
      </c>
      <c r="L1038" t="s">
        <v>781</v>
      </c>
      <c r="M1038" t="s">
        <v>881</v>
      </c>
      <c r="N1038" t="s">
        <v>786</v>
      </c>
      <c r="O1038" t="s">
        <v>240</v>
      </c>
      <c r="P1038" t="s">
        <v>884</v>
      </c>
      <c r="Q1038" t="s">
        <v>109</v>
      </c>
      <c r="R1038" t="s">
        <v>887</v>
      </c>
      <c r="S1038" t="s">
        <v>103</v>
      </c>
      <c r="T1038" t="s">
        <v>732</v>
      </c>
      <c r="U1038" t="s">
        <v>4418</v>
      </c>
      <c r="V1038">
        <v>18000000</v>
      </c>
      <c r="W1038">
        <v>0</v>
      </c>
      <c r="X1038">
        <v>0</v>
      </c>
      <c r="Y1038">
        <v>0</v>
      </c>
      <c r="Z1038">
        <v>0</v>
      </c>
      <c r="AA1038">
        <v>0</v>
      </c>
      <c r="AB1038">
        <v>18000000</v>
      </c>
      <c r="AC1038" t="s">
        <v>569</v>
      </c>
      <c r="AD1038" t="s">
        <v>570</v>
      </c>
      <c r="AE1038" t="s">
        <v>4419</v>
      </c>
      <c r="AF1038" t="s">
        <v>4420</v>
      </c>
      <c r="AG1038" t="s">
        <v>5908</v>
      </c>
      <c r="AH1038" t="s">
        <v>847</v>
      </c>
      <c r="AI1038" t="s">
        <v>754</v>
      </c>
      <c r="AJ1038" t="s">
        <v>1</v>
      </c>
      <c r="AK1038" t="s">
        <v>848</v>
      </c>
      <c r="AL1038" t="s">
        <v>846</v>
      </c>
    </row>
    <row r="1039" spans="1:38" x14ac:dyDescent="0.3">
      <c r="A1039" t="s">
        <v>728</v>
      </c>
      <c r="B1039" t="s">
        <v>1457</v>
      </c>
      <c r="C1039" t="s">
        <v>729</v>
      </c>
      <c r="D1039" t="s">
        <v>1458</v>
      </c>
      <c r="E1039" t="s">
        <v>841</v>
      </c>
      <c r="F1039" t="s">
        <v>733</v>
      </c>
      <c r="G1039" t="s">
        <v>750</v>
      </c>
      <c r="H1039" t="s">
        <v>1013</v>
      </c>
      <c r="I1039" t="s">
        <v>13</v>
      </c>
      <c r="J1039" t="s">
        <v>751</v>
      </c>
      <c r="K1039" t="s">
        <v>780</v>
      </c>
      <c r="L1039" t="s">
        <v>781</v>
      </c>
      <c r="M1039" t="s">
        <v>881</v>
      </c>
      <c r="N1039" t="s">
        <v>786</v>
      </c>
      <c r="O1039" t="s">
        <v>240</v>
      </c>
      <c r="P1039" t="s">
        <v>884</v>
      </c>
      <c r="Q1039" t="s">
        <v>109</v>
      </c>
      <c r="R1039" t="s">
        <v>887</v>
      </c>
      <c r="S1039" t="s">
        <v>103</v>
      </c>
      <c r="T1039" t="s">
        <v>732</v>
      </c>
      <c r="U1039" t="s">
        <v>4421</v>
      </c>
      <c r="V1039">
        <v>18000000</v>
      </c>
      <c r="W1039">
        <v>0</v>
      </c>
      <c r="X1039">
        <v>0</v>
      </c>
      <c r="Y1039">
        <v>0</v>
      </c>
      <c r="Z1039">
        <v>0</v>
      </c>
      <c r="AA1039">
        <v>0</v>
      </c>
      <c r="AB1039">
        <v>18000000</v>
      </c>
      <c r="AC1039" t="s">
        <v>569</v>
      </c>
      <c r="AD1039" t="s">
        <v>570</v>
      </c>
      <c r="AE1039" t="s">
        <v>4422</v>
      </c>
      <c r="AF1039" t="s">
        <v>4423</v>
      </c>
      <c r="AG1039" t="s">
        <v>5909</v>
      </c>
      <c r="AH1039" t="s">
        <v>847</v>
      </c>
      <c r="AI1039" t="s">
        <v>754</v>
      </c>
      <c r="AJ1039" t="s">
        <v>1</v>
      </c>
      <c r="AK1039" t="s">
        <v>848</v>
      </c>
      <c r="AL1039" t="s">
        <v>846</v>
      </c>
    </row>
    <row r="1040" spans="1:38" x14ac:dyDescent="0.3">
      <c r="A1040" t="s">
        <v>728</v>
      </c>
      <c r="B1040" t="s">
        <v>1457</v>
      </c>
      <c r="C1040" t="s">
        <v>729</v>
      </c>
      <c r="D1040" t="s">
        <v>1458</v>
      </c>
      <c r="E1040" t="s">
        <v>841</v>
      </c>
      <c r="F1040" t="s">
        <v>733</v>
      </c>
      <c r="G1040" t="s">
        <v>750</v>
      </c>
      <c r="H1040" t="s">
        <v>1013</v>
      </c>
      <c r="I1040" t="s">
        <v>13</v>
      </c>
      <c r="J1040" t="s">
        <v>751</v>
      </c>
      <c r="K1040" t="s">
        <v>780</v>
      </c>
      <c r="L1040" t="s">
        <v>781</v>
      </c>
      <c r="M1040" t="s">
        <v>881</v>
      </c>
      <c r="N1040" t="s">
        <v>786</v>
      </c>
      <c r="O1040" t="s">
        <v>240</v>
      </c>
      <c r="P1040" t="s">
        <v>884</v>
      </c>
      <c r="Q1040" t="s">
        <v>109</v>
      </c>
      <c r="R1040" t="s">
        <v>887</v>
      </c>
      <c r="S1040" t="s">
        <v>103</v>
      </c>
      <c r="T1040" t="s">
        <v>732</v>
      </c>
      <c r="U1040" t="s">
        <v>4424</v>
      </c>
      <c r="V1040">
        <v>7600000</v>
      </c>
      <c r="W1040">
        <v>0</v>
      </c>
      <c r="X1040">
        <v>0</v>
      </c>
      <c r="Y1040">
        <v>0</v>
      </c>
      <c r="Z1040">
        <v>0</v>
      </c>
      <c r="AA1040">
        <v>0</v>
      </c>
      <c r="AB1040">
        <v>7600000</v>
      </c>
      <c r="AC1040" t="s">
        <v>569</v>
      </c>
      <c r="AD1040" t="s">
        <v>570</v>
      </c>
      <c r="AE1040" t="s">
        <v>4425</v>
      </c>
      <c r="AF1040" t="s">
        <v>4426</v>
      </c>
      <c r="AG1040" t="s">
        <v>5910</v>
      </c>
      <c r="AH1040" t="s">
        <v>847</v>
      </c>
      <c r="AI1040" t="s">
        <v>754</v>
      </c>
      <c r="AJ1040" t="s">
        <v>1</v>
      </c>
      <c r="AK1040" t="s">
        <v>848</v>
      </c>
      <c r="AL1040" t="s">
        <v>846</v>
      </c>
    </row>
    <row r="1041" spans="1:38" x14ac:dyDescent="0.3">
      <c r="A1041" t="s">
        <v>728</v>
      </c>
      <c r="B1041" t="s">
        <v>1457</v>
      </c>
      <c r="C1041" t="s">
        <v>729</v>
      </c>
      <c r="D1041" t="s">
        <v>1458</v>
      </c>
      <c r="E1041" t="s">
        <v>841</v>
      </c>
      <c r="F1041" t="s">
        <v>733</v>
      </c>
      <c r="G1041" t="s">
        <v>750</v>
      </c>
      <c r="H1041" t="s">
        <v>1013</v>
      </c>
      <c r="I1041" t="s">
        <v>13</v>
      </c>
      <c r="J1041" t="s">
        <v>751</v>
      </c>
      <c r="K1041" t="s">
        <v>780</v>
      </c>
      <c r="L1041" t="s">
        <v>781</v>
      </c>
      <c r="M1041" t="s">
        <v>881</v>
      </c>
      <c r="N1041" t="s">
        <v>786</v>
      </c>
      <c r="O1041" t="s">
        <v>240</v>
      </c>
      <c r="P1041" t="s">
        <v>884</v>
      </c>
      <c r="Q1041" t="s">
        <v>109</v>
      </c>
      <c r="R1041" t="s">
        <v>887</v>
      </c>
      <c r="S1041" t="s">
        <v>103</v>
      </c>
      <c r="T1041" t="s">
        <v>732</v>
      </c>
      <c r="U1041" t="s">
        <v>4427</v>
      </c>
      <c r="V1041">
        <v>22800000</v>
      </c>
      <c r="W1041">
        <v>0</v>
      </c>
      <c r="X1041">
        <v>0</v>
      </c>
      <c r="Y1041">
        <v>0</v>
      </c>
      <c r="Z1041">
        <v>0</v>
      </c>
      <c r="AA1041">
        <v>0</v>
      </c>
      <c r="AB1041">
        <v>22800000</v>
      </c>
      <c r="AC1041" t="s">
        <v>569</v>
      </c>
      <c r="AD1041" t="s">
        <v>570</v>
      </c>
      <c r="AE1041" t="s">
        <v>4428</v>
      </c>
      <c r="AF1041" t="s">
        <v>4429</v>
      </c>
      <c r="AG1041" t="s">
        <v>5911</v>
      </c>
      <c r="AH1041" t="s">
        <v>847</v>
      </c>
      <c r="AI1041" t="s">
        <v>754</v>
      </c>
      <c r="AJ1041" t="s">
        <v>1</v>
      </c>
      <c r="AK1041" t="s">
        <v>848</v>
      </c>
      <c r="AL1041" t="s">
        <v>846</v>
      </c>
    </row>
    <row r="1042" spans="1:38" x14ac:dyDescent="0.3">
      <c r="A1042" t="s">
        <v>728</v>
      </c>
      <c r="B1042" t="s">
        <v>1457</v>
      </c>
      <c r="C1042" t="s">
        <v>729</v>
      </c>
      <c r="D1042" t="s">
        <v>1458</v>
      </c>
      <c r="E1042" t="s">
        <v>841</v>
      </c>
      <c r="F1042" t="s">
        <v>733</v>
      </c>
      <c r="G1042" t="s">
        <v>750</v>
      </c>
      <c r="H1042" t="s">
        <v>1013</v>
      </c>
      <c r="I1042" t="s">
        <v>13</v>
      </c>
      <c r="J1042" t="s">
        <v>751</v>
      </c>
      <c r="K1042" t="s">
        <v>780</v>
      </c>
      <c r="L1042" t="s">
        <v>781</v>
      </c>
      <c r="M1042" t="s">
        <v>881</v>
      </c>
      <c r="N1042" t="s">
        <v>786</v>
      </c>
      <c r="O1042" t="s">
        <v>240</v>
      </c>
      <c r="P1042" t="s">
        <v>884</v>
      </c>
      <c r="Q1042" t="s">
        <v>109</v>
      </c>
      <c r="R1042" t="s">
        <v>887</v>
      </c>
      <c r="S1042" t="s">
        <v>103</v>
      </c>
      <c r="T1042" t="s">
        <v>732</v>
      </c>
      <c r="U1042" t="s">
        <v>4430</v>
      </c>
      <c r="V1042">
        <v>10000000</v>
      </c>
      <c r="W1042">
        <v>0</v>
      </c>
      <c r="X1042">
        <v>0</v>
      </c>
      <c r="Y1042">
        <v>0</v>
      </c>
      <c r="Z1042">
        <v>0</v>
      </c>
      <c r="AA1042">
        <v>0</v>
      </c>
      <c r="AB1042">
        <v>10000000</v>
      </c>
      <c r="AC1042" t="s">
        <v>569</v>
      </c>
      <c r="AD1042" t="s">
        <v>570</v>
      </c>
      <c r="AE1042" t="s">
        <v>4431</v>
      </c>
      <c r="AF1042" t="s">
        <v>4432</v>
      </c>
      <c r="AG1042" t="s">
        <v>5912</v>
      </c>
      <c r="AH1042" t="s">
        <v>847</v>
      </c>
      <c r="AI1042" t="s">
        <v>754</v>
      </c>
      <c r="AJ1042" t="s">
        <v>1</v>
      </c>
      <c r="AK1042" t="s">
        <v>848</v>
      </c>
      <c r="AL1042" t="s">
        <v>846</v>
      </c>
    </row>
    <row r="1043" spans="1:38" x14ac:dyDescent="0.3">
      <c r="A1043" t="s">
        <v>728</v>
      </c>
      <c r="B1043" t="s">
        <v>1457</v>
      </c>
      <c r="C1043" t="s">
        <v>729</v>
      </c>
      <c r="D1043" t="s">
        <v>1458</v>
      </c>
      <c r="E1043" t="s">
        <v>841</v>
      </c>
      <c r="F1043" t="s">
        <v>733</v>
      </c>
      <c r="G1043" t="s">
        <v>750</v>
      </c>
      <c r="H1043" t="s">
        <v>1013</v>
      </c>
      <c r="I1043" t="s">
        <v>13</v>
      </c>
      <c r="J1043" t="s">
        <v>751</v>
      </c>
      <c r="K1043" t="s">
        <v>780</v>
      </c>
      <c r="L1043" t="s">
        <v>781</v>
      </c>
      <c r="M1043" t="s">
        <v>881</v>
      </c>
      <c r="N1043" t="s">
        <v>786</v>
      </c>
      <c r="O1043" t="s">
        <v>240</v>
      </c>
      <c r="P1043" t="s">
        <v>884</v>
      </c>
      <c r="Q1043" t="s">
        <v>109</v>
      </c>
      <c r="R1043" t="s">
        <v>887</v>
      </c>
      <c r="S1043" t="s">
        <v>130</v>
      </c>
      <c r="T1043" t="s">
        <v>748</v>
      </c>
      <c r="U1043" t="s">
        <v>4433</v>
      </c>
      <c r="V1043">
        <v>11000000</v>
      </c>
      <c r="W1043">
        <v>0</v>
      </c>
      <c r="X1043">
        <v>0</v>
      </c>
      <c r="Y1043">
        <v>0</v>
      </c>
      <c r="Z1043">
        <v>0</v>
      </c>
      <c r="AA1043">
        <v>0</v>
      </c>
      <c r="AB1043">
        <v>11000000</v>
      </c>
      <c r="AC1043" t="s">
        <v>569</v>
      </c>
      <c r="AD1043" t="s">
        <v>571</v>
      </c>
      <c r="AE1043" t="s">
        <v>4434</v>
      </c>
      <c r="AF1043" t="s">
        <v>4435</v>
      </c>
      <c r="AG1043" t="s">
        <v>5257</v>
      </c>
      <c r="AH1043" t="s">
        <v>847</v>
      </c>
      <c r="AI1043" t="s">
        <v>754</v>
      </c>
      <c r="AJ1043" t="s">
        <v>901</v>
      </c>
      <c r="AK1043" t="s">
        <v>848</v>
      </c>
      <c r="AL1043" t="s">
        <v>846</v>
      </c>
    </row>
    <row r="1044" spans="1:38" x14ac:dyDescent="0.3">
      <c r="A1044" t="s">
        <v>728</v>
      </c>
      <c r="B1044" t="s">
        <v>1457</v>
      </c>
      <c r="C1044" t="s">
        <v>729</v>
      </c>
      <c r="D1044" t="s">
        <v>1458</v>
      </c>
      <c r="E1044" t="s">
        <v>841</v>
      </c>
      <c r="F1044" t="s">
        <v>733</v>
      </c>
      <c r="G1044" t="s">
        <v>750</v>
      </c>
      <c r="H1044" t="s">
        <v>1013</v>
      </c>
      <c r="I1044" t="s">
        <v>13</v>
      </c>
      <c r="J1044" t="s">
        <v>751</v>
      </c>
      <c r="K1044" t="s">
        <v>780</v>
      </c>
      <c r="L1044" t="s">
        <v>781</v>
      </c>
      <c r="M1044" t="s">
        <v>881</v>
      </c>
      <c r="N1044" t="s">
        <v>786</v>
      </c>
      <c r="O1044" t="s">
        <v>240</v>
      </c>
      <c r="P1044" t="s">
        <v>884</v>
      </c>
      <c r="Q1044" t="s">
        <v>109</v>
      </c>
      <c r="R1044" t="s">
        <v>887</v>
      </c>
      <c r="S1044" t="s">
        <v>130</v>
      </c>
      <c r="T1044" t="s">
        <v>748</v>
      </c>
      <c r="U1044" t="s">
        <v>4436</v>
      </c>
      <c r="V1044">
        <v>11000000</v>
      </c>
      <c r="W1044">
        <v>0</v>
      </c>
      <c r="X1044">
        <v>0</v>
      </c>
      <c r="Y1044">
        <v>0</v>
      </c>
      <c r="Z1044">
        <v>0</v>
      </c>
      <c r="AA1044">
        <v>0</v>
      </c>
      <c r="AB1044">
        <v>11000000</v>
      </c>
      <c r="AC1044" t="s">
        <v>569</v>
      </c>
      <c r="AD1044" t="s">
        <v>571</v>
      </c>
      <c r="AE1044" t="s">
        <v>4437</v>
      </c>
      <c r="AF1044" t="s">
        <v>4438</v>
      </c>
      <c r="AG1044" t="s">
        <v>5258</v>
      </c>
      <c r="AH1044" t="s">
        <v>847</v>
      </c>
      <c r="AI1044" t="s">
        <v>754</v>
      </c>
      <c r="AJ1044" t="s">
        <v>901</v>
      </c>
      <c r="AK1044" t="s">
        <v>848</v>
      </c>
      <c r="AL1044" t="s">
        <v>846</v>
      </c>
    </row>
    <row r="1045" spans="1:38" x14ac:dyDescent="0.3">
      <c r="A1045" t="s">
        <v>728</v>
      </c>
      <c r="B1045" t="s">
        <v>1457</v>
      </c>
      <c r="C1045" t="s">
        <v>729</v>
      </c>
      <c r="D1045" t="s">
        <v>1458</v>
      </c>
      <c r="E1045" t="s">
        <v>841</v>
      </c>
      <c r="F1045" t="s">
        <v>733</v>
      </c>
      <c r="G1045" t="s">
        <v>750</v>
      </c>
      <c r="H1045" t="s">
        <v>1013</v>
      </c>
      <c r="I1045" t="s">
        <v>13</v>
      </c>
      <c r="J1045" t="s">
        <v>751</v>
      </c>
      <c r="K1045" t="s">
        <v>780</v>
      </c>
      <c r="L1045" t="s">
        <v>781</v>
      </c>
      <c r="M1045" t="s">
        <v>881</v>
      </c>
      <c r="N1045" t="s">
        <v>786</v>
      </c>
      <c r="O1045" t="s">
        <v>240</v>
      </c>
      <c r="P1045" t="s">
        <v>884</v>
      </c>
      <c r="Q1045" t="s">
        <v>109</v>
      </c>
      <c r="R1045" t="s">
        <v>887</v>
      </c>
      <c r="S1045" t="s">
        <v>114</v>
      </c>
      <c r="T1045" t="s">
        <v>793</v>
      </c>
      <c r="U1045" t="s">
        <v>4439</v>
      </c>
      <c r="V1045">
        <v>10500000</v>
      </c>
      <c r="W1045">
        <v>0</v>
      </c>
      <c r="X1045">
        <v>0</v>
      </c>
      <c r="Y1045">
        <v>0</v>
      </c>
      <c r="Z1045">
        <v>0</v>
      </c>
      <c r="AA1045">
        <v>0</v>
      </c>
      <c r="AB1045">
        <v>10500000</v>
      </c>
      <c r="AC1045" t="s">
        <v>569</v>
      </c>
      <c r="AD1045" t="s">
        <v>572</v>
      </c>
      <c r="AE1045" t="s">
        <v>4440</v>
      </c>
      <c r="AF1045" t="s">
        <v>4441</v>
      </c>
      <c r="AG1045" t="s">
        <v>5913</v>
      </c>
      <c r="AH1045" t="s">
        <v>847</v>
      </c>
      <c r="AI1045" t="s">
        <v>754</v>
      </c>
      <c r="AJ1045" t="s">
        <v>891</v>
      </c>
      <c r="AK1045" t="s">
        <v>848</v>
      </c>
      <c r="AL1045" t="s">
        <v>846</v>
      </c>
    </row>
    <row r="1046" spans="1:38" x14ac:dyDescent="0.3">
      <c r="A1046" t="s">
        <v>728</v>
      </c>
      <c r="B1046" t="s">
        <v>1457</v>
      </c>
      <c r="C1046" t="s">
        <v>729</v>
      </c>
      <c r="D1046" t="s">
        <v>1458</v>
      </c>
      <c r="E1046" t="s">
        <v>841</v>
      </c>
      <c r="F1046" t="s">
        <v>733</v>
      </c>
      <c r="G1046" t="s">
        <v>750</v>
      </c>
      <c r="H1046" t="s">
        <v>1013</v>
      </c>
      <c r="I1046" t="s">
        <v>13</v>
      </c>
      <c r="J1046" t="s">
        <v>751</v>
      </c>
      <c r="K1046" t="s">
        <v>780</v>
      </c>
      <c r="L1046" t="s">
        <v>781</v>
      </c>
      <c r="M1046" t="s">
        <v>881</v>
      </c>
      <c r="N1046" t="s">
        <v>786</v>
      </c>
      <c r="O1046" t="s">
        <v>240</v>
      </c>
      <c r="P1046" t="s">
        <v>884</v>
      </c>
      <c r="Q1046" t="s">
        <v>109</v>
      </c>
      <c r="R1046" t="s">
        <v>887</v>
      </c>
      <c r="S1046" t="s">
        <v>114</v>
      </c>
      <c r="T1046" t="s">
        <v>793</v>
      </c>
      <c r="U1046" t="s">
        <v>5225</v>
      </c>
      <c r="V1046">
        <v>10500000</v>
      </c>
      <c r="W1046">
        <v>0</v>
      </c>
      <c r="X1046">
        <v>0</v>
      </c>
      <c r="Y1046">
        <v>0</v>
      </c>
      <c r="Z1046">
        <v>0</v>
      </c>
      <c r="AA1046">
        <v>0</v>
      </c>
      <c r="AB1046">
        <v>10500000</v>
      </c>
      <c r="AC1046" t="s">
        <v>569</v>
      </c>
      <c r="AD1046" t="s">
        <v>572</v>
      </c>
      <c r="AE1046" t="s">
        <v>4442</v>
      </c>
      <c r="AF1046" t="s">
        <v>4443</v>
      </c>
      <c r="AG1046" t="s">
        <v>5914</v>
      </c>
      <c r="AH1046" t="s">
        <v>847</v>
      </c>
      <c r="AI1046" t="s">
        <v>754</v>
      </c>
      <c r="AJ1046" t="s">
        <v>891</v>
      </c>
      <c r="AK1046" t="s">
        <v>848</v>
      </c>
      <c r="AL1046" t="s">
        <v>846</v>
      </c>
    </row>
    <row r="1047" spans="1:38" x14ac:dyDescent="0.3">
      <c r="A1047" t="s">
        <v>728</v>
      </c>
      <c r="B1047" t="s">
        <v>1457</v>
      </c>
      <c r="C1047" t="s">
        <v>729</v>
      </c>
      <c r="D1047" t="s">
        <v>1458</v>
      </c>
      <c r="E1047" t="s">
        <v>841</v>
      </c>
      <c r="F1047" t="s">
        <v>733</v>
      </c>
      <c r="G1047" t="s">
        <v>750</v>
      </c>
      <c r="H1047" t="s">
        <v>1013</v>
      </c>
      <c r="I1047" t="s">
        <v>13</v>
      </c>
      <c r="J1047" t="s">
        <v>751</v>
      </c>
      <c r="K1047" t="s">
        <v>780</v>
      </c>
      <c r="L1047" t="s">
        <v>781</v>
      </c>
      <c r="M1047" t="s">
        <v>881</v>
      </c>
      <c r="N1047" t="s">
        <v>786</v>
      </c>
      <c r="O1047" t="s">
        <v>240</v>
      </c>
      <c r="P1047" t="s">
        <v>884</v>
      </c>
      <c r="Q1047" t="s">
        <v>109</v>
      </c>
      <c r="R1047" t="s">
        <v>887</v>
      </c>
      <c r="S1047" t="s">
        <v>114</v>
      </c>
      <c r="T1047" t="s">
        <v>793</v>
      </c>
      <c r="U1047" t="s">
        <v>4444</v>
      </c>
      <c r="V1047">
        <v>5000000</v>
      </c>
      <c r="W1047">
        <v>0</v>
      </c>
      <c r="X1047">
        <v>0</v>
      </c>
      <c r="Y1047">
        <v>0</v>
      </c>
      <c r="Z1047">
        <v>0</v>
      </c>
      <c r="AA1047">
        <v>0</v>
      </c>
      <c r="AB1047">
        <v>5000000</v>
      </c>
      <c r="AC1047" t="s">
        <v>569</v>
      </c>
      <c r="AD1047" t="s">
        <v>572</v>
      </c>
      <c r="AE1047" t="s">
        <v>4445</v>
      </c>
      <c r="AF1047" t="s">
        <v>4446</v>
      </c>
      <c r="AG1047" t="s">
        <v>5915</v>
      </c>
      <c r="AH1047" t="s">
        <v>847</v>
      </c>
      <c r="AI1047" t="s">
        <v>754</v>
      </c>
      <c r="AJ1047" t="s">
        <v>891</v>
      </c>
      <c r="AK1047" t="s">
        <v>848</v>
      </c>
      <c r="AL1047" t="s">
        <v>846</v>
      </c>
    </row>
    <row r="1048" spans="1:38" x14ac:dyDescent="0.3">
      <c r="A1048" t="s">
        <v>728</v>
      </c>
      <c r="B1048" t="s">
        <v>1457</v>
      </c>
      <c r="C1048" t="s">
        <v>729</v>
      </c>
      <c r="D1048" t="s">
        <v>1458</v>
      </c>
      <c r="E1048" t="s">
        <v>841</v>
      </c>
      <c r="F1048" t="s">
        <v>733</v>
      </c>
      <c r="G1048" t="s">
        <v>750</v>
      </c>
      <c r="H1048" t="s">
        <v>1013</v>
      </c>
      <c r="I1048" t="s">
        <v>13</v>
      </c>
      <c r="J1048" t="s">
        <v>751</v>
      </c>
      <c r="K1048" t="s">
        <v>780</v>
      </c>
      <c r="L1048" t="s">
        <v>781</v>
      </c>
      <c r="M1048" t="s">
        <v>881</v>
      </c>
      <c r="N1048" t="s">
        <v>786</v>
      </c>
      <c r="O1048" t="s">
        <v>240</v>
      </c>
      <c r="P1048" t="s">
        <v>884</v>
      </c>
      <c r="Q1048" t="s">
        <v>109</v>
      </c>
      <c r="R1048" t="s">
        <v>887</v>
      </c>
      <c r="S1048" t="s">
        <v>114</v>
      </c>
      <c r="T1048" t="s">
        <v>793</v>
      </c>
      <c r="U1048" t="s">
        <v>4447</v>
      </c>
      <c r="V1048">
        <v>5000000</v>
      </c>
      <c r="W1048">
        <v>0</v>
      </c>
      <c r="X1048">
        <v>0</v>
      </c>
      <c r="Y1048">
        <v>0</v>
      </c>
      <c r="Z1048">
        <v>0</v>
      </c>
      <c r="AA1048">
        <v>0</v>
      </c>
      <c r="AB1048">
        <v>5000000</v>
      </c>
      <c r="AC1048" t="s">
        <v>569</v>
      </c>
      <c r="AD1048" t="s">
        <v>572</v>
      </c>
      <c r="AE1048" t="s">
        <v>4448</v>
      </c>
      <c r="AF1048" t="s">
        <v>4449</v>
      </c>
      <c r="AG1048" t="s">
        <v>5916</v>
      </c>
      <c r="AH1048" t="s">
        <v>847</v>
      </c>
      <c r="AI1048" t="s">
        <v>754</v>
      </c>
      <c r="AJ1048" t="s">
        <v>891</v>
      </c>
      <c r="AK1048" t="s">
        <v>848</v>
      </c>
      <c r="AL1048" t="s">
        <v>846</v>
      </c>
    </row>
    <row r="1049" spans="1:38" x14ac:dyDescent="0.3">
      <c r="A1049" t="s">
        <v>728</v>
      </c>
      <c r="B1049" t="s">
        <v>1457</v>
      </c>
      <c r="C1049" t="s">
        <v>729</v>
      </c>
      <c r="D1049" t="s">
        <v>1458</v>
      </c>
      <c r="E1049" t="s">
        <v>841</v>
      </c>
      <c r="F1049" t="s">
        <v>733</v>
      </c>
      <c r="G1049" t="s">
        <v>750</v>
      </c>
      <c r="H1049" t="s">
        <v>1013</v>
      </c>
      <c r="I1049" t="s">
        <v>13</v>
      </c>
      <c r="J1049" t="s">
        <v>751</v>
      </c>
      <c r="K1049" t="s">
        <v>780</v>
      </c>
      <c r="L1049" t="s">
        <v>781</v>
      </c>
      <c r="M1049" t="s">
        <v>881</v>
      </c>
      <c r="N1049" t="s">
        <v>786</v>
      </c>
      <c r="O1049" t="s">
        <v>240</v>
      </c>
      <c r="P1049" t="s">
        <v>884</v>
      </c>
      <c r="Q1049" t="s">
        <v>109</v>
      </c>
      <c r="R1049" t="s">
        <v>887</v>
      </c>
      <c r="S1049" t="s">
        <v>110</v>
      </c>
      <c r="T1049" t="s">
        <v>735</v>
      </c>
      <c r="U1049" t="s">
        <v>4450</v>
      </c>
      <c r="V1049">
        <v>119700000</v>
      </c>
      <c r="W1049">
        <v>0</v>
      </c>
      <c r="X1049">
        <v>0</v>
      </c>
      <c r="Y1049">
        <v>0</v>
      </c>
      <c r="Z1049">
        <v>0</v>
      </c>
      <c r="AA1049">
        <v>0</v>
      </c>
      <c r="AB1049">
        <v>119700000</v>
      </c>
      <c r="AC1049" t="s">
        <v>569</v>
      </c>
      <c r="AD1049" t="s">
        <v>573</v>
      </c>
      <c r="AE1049" t="s">
        <v>4451</v>
      </c>
      <c r="AF1049" t="s">
        <v>4452</v>
      </c>
      <c r="AG1049" t="s">
        <v>5917</v>
      </c>
      <c r="AH1049" t="s">
        <v>847</v>
      </c>
      <c r="AI1049" t="s">
        <v>754</v>
      </c>
      <c r="AJ1049" t="s">
        <v>893</v>
      </c>
      <c r="AK1049" t="s">
        <v>848</v>
      </c>
      <c r="AL1049" t="s">
        <v>846</v>
      </c>
    </row>
    <row r="1050" spans="1:38" x14ac:dyDescent="0.3">
      <c r="A1050" t="s">
        <v>728</v>
      </c>
      <c r="B1050" t="s">
        <v>1457</v>
      </c>
      <c r="C1050" t="s">
        <v>729</v>
      </c>
      <c r="D1050" t="s">
        <v>1458</v>
      </c>
      <c r="E1050" t="s">
        <v>841</v>
      </c>
      <c r="F1050" t="s">
        <v>733</v>
      </c>
      <c r="G1050" t="s">
        <v>750</v>
      </c>
      <c r="H1050" t="s">
        <v>1013</v>
      </c>
      <c r="I1050" t="s">
        <v>13</v>
      </c>
      <c r="J1050" t="s">
        <v>751</v>
      </c>
      <c r="K1050" t="s">
        <v>780</v>
      </c>
      <c r="L1050" t="s">
        <v>781</v>
      </c>
      <c r="M1050" t="s">
        <v>881</v>
      </c>
      <c r="N1050" t="s">
        <v>786</v>
      </c>
      <c r="O1050" t="s">
        <v>240</v>
      </c>
      <c r="P1050" t="s">
        <v>884</v>
      </c>
      <c r="Q1050" t="s">
        <v>109</v>
      </c>
      <c r="R1050" t="s">
        <v>887</v>
      </c>
      <c r="S1050" t="s">
        <v>106</v>
      </c>
      <c r="T1050" t="s">
        <v>906</v>
      </c>
      <c r="U1050" t="s">
        <v>4453</v>
      </c>
      <c r="V1050">
        <v>3600000</v>
      </c>
      <c r="W1050">
        <v>0</v>
      </c>
      <c r="X1050">
        <v>0</v>
      </c>
      <c r="Y1050">
        <v>0</v>
      </c>
      <c r="Z1050">
        <v>0</v>
      </c>
      <c r="AA1050">
        <v>0</v>
      </c>
      <c r="AB1050">
        <v>3600000</v>
      </c>
      <c r="AC1050" t="s">
        <v>569</v>
      </c>
      <c r="AD1050" t="s">
        <v>574</v>
      </c>
      <c r="AE1050" t="s">
        <v>4454</v>
      </c>
      <c r="AF1050" t="s">
        <v>4455</v>
      </c>
      <c r="AG1050" t="s">
        <v>5918</v>
      </c>
      <c r="AH1050" t="s">
        <v>847</v>
      </c>
      <c r="AI1050" t="s">
        <v>754</v>
      </c>
      <c r="AJ1050" t="s">
        <v>893</v>
      </c>
      <c r="AK1050" t="s">
        <v>848</v>
      </c>
      <c r="AL1050" t="s">
        <v>846</v>
      </c>
    </row>
    <row r="1051" spans="1:38" x14ac:dyDescent="0.3">
      <c r="A1051" t="s">
        <v>728</v>
      </c>
      <c r="B1051" t="s">
        <v>1457</v>
      </c>
      <c r="C1051" t="s">
        <v>729</v>
      </c>
      <c r="D1051" t="s">
        <v>1458</v>
      </c>
      <c r="E1051" t="s">
        <v>841</v>
      </c>
      <c r="F1051" t="s">
        <v>733</v>
      </c>
      <c r="G1051" t="s">
        <v>750</v>
      </c>
      <c r="H1051" t="s">
        <v>1013</v>
      </c>
      <c r="I1051" t="s">
        <v>13</v>
      </c>
      <c r="J1051" t="s">
        <v>751</v>
      </c>
      <c r="K1051" t="s">
        <v>780</v>
      </c>
      <c r="L1051" t="s">
        <v>781</v>
      </c>
      <c r="M1051" t="s">
        <v>881</v>
      </c>
      <c r="N1051" t="s">
        <v>786</v>
      </c>
      <c r="O1051" t="s">
        <v>240</v>
      </c>
      <c r="P1051" t="s">
        <v>884</v>
      </c>
      <c r="Q1051" t="s">
        <v>109</v>
      </c>
      <c r="R1051" t="s">
        <v>887</v>
      </c>
      <c r="S1051" t="s">
        <v>106</v>
      </c>
      <c r="T1051" t="s">
        <v>906</v>
      </c>
      <c r="U1051" t="s">
        <v>4456</v>
      </c>
      <c r="V1051">
        <v>3000000</v>
      </c>
      <c r="W1051">
        <v>0</v>
      </c>
      <c r="X1051">
        <v>0</v>
      </c>
      <c r="Y1051">
        <v>0</v>
      </c>
      <c r="Z1051">
        <v>0</v>
      </c>
      <c r="AA1051">
        <v>0</v>
      </c>
      <c r="AB1051">
        <v>3000000</v>
      </c>
      <c r="AC1051" t="s">
        <v>569</v>
      </c>
      <c r="AD1051" t="s">
        <v>574</v>
      </c>
      <c r="AE1051" t="s">
        <v>4457</v>
      </c>
      <c r="AF1051" t="s">
        <v>4458</v>
      </c>
      <c r="AG1051" t="s">
        <v>5369</v>
      </c>
      <c r="AH1051" t="s">
        <v>847</v>
      </c>
      <c r="AI1051" t="s">
        <v>754</v>
      </c>
      <c r="AJ1051" t="s">
        <v>893</v>
      </c>
      <c r="AK1051" t="s">
        <v>848</v>
      </c>
      <c r="AL1051" t="s">
        <v>846</v>
      </c>
    </row>
    <row r="1052" spans="1:38" x14ac:dyDescent="0.3">
      <c r="A1052" t="s">
        <v>728</v>
      </c>
      <c r="B1052" t="s">
        <v>1457</v>
      </c>
      <c r="C1052" t="s">
        <v>729</v>
      </c>
      <c r="D1052" t="s">
        <v>1458</v>
      </c>
      <c r="E1052" t="s">
        <v>841</v>
      </c>
      <c r="F1052" t="s">
        <v>733</v>
      </c>
      <c r="G1052" t="s">
        <v>750</v>
      </c>
      <c r="H1052" t="s">
        <v>1013</v>
      </c>
      <c r="I1052" t="s">
        <v>13</v>
      </c>
      <c r="J1052" t="s">
        <v>751</v>
      </c>
      <c r="K1052" t="s">
        <v>780</v>
      </c>
      <c r="L1052" t="s">
        <v>781</v>
      </c>
      <c r="M1052" t="s">
        <v>881</v>
      </c>
      <c r="N1052" t="s">
        <v>786</v>
      </c>
      <c r="O1052" t="s">
        <v>240</v>
      </c>
      <c r="P1052" t="s">
        <v>884</v>
      </c>
      <c r="Q1052" t="s">
        <v>111</v>
      </c>
      <c r="R1052" t="s">
        <v>888</v>
      </c>
      <c r="S1052" t="s">
        <v>103</v>
      </c>
      <c r="T1052" t="s">
        <v>732</v>
      </c>
      <c r="U1052" t="s">
        <v>4459</v>
      </c>
      <c r="V1052">
        <v>4800000</v>
      </c>
      <c r="W1052">
        <v>0</v>
      </c>
      <c r="X1052">
        <v>0</v>
      </c>
      <c r="Y1052">
        <v>0</v>
      </c>
      <c r="Z1052">
        <v>0</v>
      </c>
      <c r="AA1052">
        <v>0</v>
      </c>
      <c r="AB1052">
        <v>4800000</v>
      </c>
      <c r="AC1052" t="s">
        <v>575</v>
      </c>
      <c r="AD1052" t="s">
        <v>576</v>
      </c>
      <c r="AE1052" t="s">
        <v>4460</v>
      </c>
      <c r="AF1052" t="s">
        <v>4461</v>
      </c>
      <c r="AG1052" t="s">
        <v>5919</v>
      </c>
      <c r="AH1052" t="s">
        <v>847</v>
      </c>
      <c r="AI1052" t="s">
        <v>754</v>
      </c>
      <c r="AJ1052" t="s">
        <v>1</v>
      </c>
      <c r="AK1052" t="s">
        <v>848</v>
      </c>
      <c r="AL1052" t="s">
        <v>846</v>
      </c>
    </row>
    <row r="1053" spans="1:38" x14ac:dyDescent="0.3">
      <c r="A1053" t="s">
        <v>728</v>
      </c>
      <c r="B1053" t="s">
        <v>1457</v>
      </c>
      <c r="C1053" t="s">
        <v>729</v>
      </c>
      <c r="D1053" t="s">
        <v>1458</v>
      </c>
      <c r="E1053" t="s">
        <v>841</v>
      </c>
      <c r="F1053" t="s">
        <v>733</v>
      </c>
      <c r="G1053" t="s">
        <v>750</v>
      </c>
      <c r="H1053" t="s">
        <v>1013</v>
      </c>
      <c r="I1053" t="s">
        <v>13</v>
      </c>
      <c r="J1053" t="s">
        <v>751</v>
      </c>
      <c r="K1053" t="s">
        <v>780</v>
      </c>
      <c r="L1053" t="s">
        <v>781</v>
      </c>
      <c r="M1053" t="s">
        <v>881</v>
      </c>
      <c r="N1053" t="s">
        <v>786</v>
      </c>
      <c r="O1053" t="s">
        <v>240</v>
      </c>
      <c r="P1053" t="s">
        <v>884</v>
      </c>
      <c r="Q1053" t="s">
        <v>111</v>
      </c>
      <c r="R1053" t="s">
        <v>888</v>
      </c>
      <c r="S1053" t="s">
        <v>103</v>
      </c>
      <c r="T1053" t="s">
        <v>732</v>
      </c>
      <c r="U1053" t="s">
        <v>4462</v>
      </c>
      <c r="V1053">
        <v>72000000</v>
      </c>
      <c r="W1053">
        <v>0</v>
      </c>
      <c r="X1053">
        <v>0</v>
      </c>
      <c r="Y1053">
        <v>0</v>
      </c>
      <c r="Z1053">
        <v>0</v>
      </c>
      <c r="AA1053">
        <v>0</v>
      </c>
      <c r="AB1053">
        <v>72000000</v>
      </c>
      <c r="AC1053" t="s">
        <v>575</v>
      </c>
      <c r="AD1053" t="s">
        <v>576</v>
      </c>
      <c r="AE1053" t="s">
        <v>4463</v>
      </c>
      <c r="AF1053" t="s">
        <v>4464</v>
      </c>
      <c r="AG1053" t="s">
        <v>5920</v>
      </c>
      <c r="AH1053" t="s">
        <v>847</v>
      </c>
      <c r="AI1053" t="s">
        <v>754</v>
      </c>
      <c r="AJ1053" t="s">
        <v>1</v>
      </c>
      <c r="AK1053" t="s">
        <v>848</v>
      </c>
      <c r="AL1053" t="s">
        <v>846</v>
      </c>
    </row>
    <row r="1054" spans="1:38" x14ac:dyDescent="0.3">
      <c r="A1054" t="s">
        <v>728</v>
      </c>
      <c r="B1054" t="s">
        <v>1457</v>
      </c>
      <c r="C1054" t="s">
        <v>729</v>
      </c>
      <c r="D1054" t="s">
        <v>1458</v>
      </c>
      <c r="E1054" t="s">
        <v>841</v>
      </c>
      <c r="F1054" t="s">
        <v>733</v>
      </c>
      <c r="G1054" t="s">
        <v>750</v>
      </c>
      <c r="H1054" t="s">
        <v>1013</v>
      </c>
      <c r="I1054" t="s">
        <v>13</v>
      </c>
      <c r="J1054" t="s">
        <v>751</v>
      </c>
      <c r="K1054" t="s">
        <v>780</v>
      </c>
      <c r="L1054" t="s">
        <v>781</v>
      </c>
      <c r="M1054" t="s">
        <v>881</v>
      </c>
      <c r="N1054" t="s">
        <v>786</v>
      </c>
      <c r="O1054" t="s">
        <v>240</v>
      </c>
      <c r="P1054" t="s">
        <v>884</v>
      </c>
      <c r="Q1054" t="s">
        <v>111</v>
      </c>
      <c r="R1054" t="s">
        <v>888</v>
      </c>
      <c r="S1054" t="s">
        <v>103</v>
      </c>
      <c r="T1054" t="s">
        <v>732</v>
      </c>
      <c r="U1054" t="s">
        <v>4465</v>
      </c>
      <c r="V1054">
        <v>31500000</v>
      </c>
      <c r="W1054">
        <v>0</v>
      </c>
      <c r="X1054">
        <v>0</v>
      </c>
      <c r="Y1054">
        <v>0</v>
      </c>
      <c r="Z1054">
        <v>0</v>
      </c>
      <c r="AA1054">
        <v>0</v>
      </c>
      <c r="AB1054">
        <v>31500000</v>
      </c>
      <c r="AC1054" t="s">
        <v>575</v>
      </c>
      <c r="AD1054" t="s">
        <v>576</v>
      </c>
      <c r="AE1054" t="s">
        <v>4466</v>
      </c>
      <c r="AF1054" t="s">
        <v>4467</v>
      </c>
      <c r="AG1054" t="s">
        <v>5921</v>
      </c>
      <c r="AH1054" t="s">
        <v>847</v>
      </c>
      <c r="AI1054" t="s">
        <v>754</v>
      </c>
      <c r="AJ1054" t="s">
        <v>1</v>
      </c>
      <c r="AK1054" t="s">
        <v>848</v>
      </c>
      <c r="AL1054" t="s">
        <v>846</v>
      </c>
    </row>
    <row r="1055" spans="1:38" x14ac:dyDescent="0.3">
      <c r="A1055" t="s">
        <v>728</v>
      </c>
      <c r="B1055" t="s">
        <v>1457</v>
      </c>
      <c r="C1055" t="s">
        <v>729</v>
      </c>
      <c r="D1055" t="s">
        <v>1458</v>
      </c>
      <c r="E1055" t="s">
        <v>841</v>
      </c>
      <c r="F1055" t="s">
        <v>733</v>
      </c>
      <c r="G1055" t="s">
        <v>750</v>
      </c>
      <c r="H1055" t="s">
        <v>1013</v>
      </c>
      <c r="I1055" t="s">
        <v>13</v>
      </c>
      <c r="J1055" t="s">
        <v>751</v>
      </c>
      <c r="K1055" t="s">
        <v>780</v>
      </c>
      <c r="L1055" t="s">
        <v>781</v>
      </c>
      <c r="M1055" t="s">
        <v>881</v>
      </c>
      <c r="N1055" t="s">
        <v>786</v>
      </c>
      <c r="O1055" t="s">
        <v>240</v>
      </c>
      <c r="P1055" t="s">
        <v>884</v>
      </c>
      <c r="Q1055" t="s">
        <v>111</v>
      </c>
      <c r="R1055" t="s">
        <v>888</v>
      </c>
      <c r="S1055" t="s">
        <v>103</v>
      </c>
      <c r="T1055" t="s">
        <v>732</v>
      </c>
      <c r="U1055" t="s">
        <v>4468</v>
      </c>
      <c r="V1055">
        <v>10000000</v>
      </c>
      <c r="W1055">
        <v>0</v>
      </c>
      <c r="X1055">
        <v>0</v>
      </c>
      <c r="Y1055">
        <v>0</v>
      </c>
      <c r="Z1055">
        <v>0</v>
      </c>
      <c r="AA1055">
        <v>0</v>
      </c>
      <c r="AB1055">
        <v>10000000</v>
      </c>
      <c r="AC1055" t="s">
        <v>575</v>
      </c>
      <c r="AD1055" t="s">
        <v>576</v>
      </c>
      <c r="AE1055" t="s">
        <v>4469</v>
      </c>
      <c r="AF1055" t="s">
        <v>4470</v>
      </c>
      <c r="AG1055" t="s">
        <v>5922</v>
      </c>
      <c r="AH1055" t="s">
        <v>847</v>
      </c>
      <c r="AI1055" t="s">
        <v>754</v>
      </c>
      <c r="AJ1055" t="s">
        <v>1</v>
      </c>
      <c r="AK1055" t="s">
        <v>848</v>
      </c>
      <c r="AL1055" t="s">
        <v>846</v>
      </c>
    </row>
    <row r="1056" spans="1:38" x14ac:dyDescent="0.3">
      <c r="A1056" t="s">
        <v>728</v>
      </c>
      <c r="B1056" t="s">
        <v>1457</v>
      </c>
      <c r="C1056" t="s">
        <v>729</v>
      </c>
      <c r="D1056" t="s">
        <v>1458</v>
      </c>
      <c r="E1056" t="s">
        <v>841</v>
      </c>
      <c r="F1056" t="s">
        <v>733</v>
      </c>
      <c r="G1056" t="s">
        <v>750</v>
      </c>
      <c r="H1056" t="s">
        <v>1013</v>
      </c>
      <c r="I1056" t="s">
        <v>13</v>
      </c>
      <c r="J1056" t="s">
        <v>751</v>
      </c>
      <c r="K1056" t="s">
        <v>780</v>
      </c>
      <c r="L1056" t="s">
        <v>781</v>
      </c>
      <c r="M1056" t="s">
        <v>881</v>
      </c>
      <c r="N1056" t="s">
        <v>786</v>
      </c>
      <c r="O1056" t="s">
        <v>240</v>
      </c>
      <c r="P1056" t="s">
        <v>884</v>
      </c>
      <c r="Q1056" t="s">
        <v>111</v>
      </c>
      <c r="R1056" t="s">
        <v>888</v>
      </c>
      <c r="S1056" t="s">
        <v>112</v>
      </c>
      <c r="T1056" t="s">
        <v>766</v>
      </c>
      <c r="U1056" t="s">
        <v>4471</v>
      </c>
      <c r="V1056">
        <v>16800000</v>
      </c>
      <c r="W1056">
        <v>0</v>
      </c>
      <c r="X1056">
        <v>0</v>
      </c>
      <c r="Y1056">
        <v>0</v>
      </c>
      <c r="Z1056">
        <v>0</v>
      </c>
      <c r="AA1056">
        <v>0</v>
      </c>
      <c r="AB1056">
        <v>16800000</v>
      </c>
      <c r="AC1056" t="s">
        <v>575</v>
      </c>
      <c r="AD1056" t="s">
        <v>577</v>
      </c>
      <c r="AE1056" t="s">
        <v>4472</v>
      </c>
      <c r="AF1056" t="s">
        <v>4473</v>
      </c>
      <c r="AG1056" t="s">
        <v>5923</v>
      </c>
      <c r="AH1056" t="s">
        <v>847</v>
      </c>
      <c r="AI1056" t="s">
        <v>754</v>
      </c>
      <c r="AJ1056" t="s">
        <v>900</v>
      </c>
      <c r="AK1056" t="s">
        <v>907</v>
      </c>
      <c r="AL1056" t="s">
        <v>846</v>
      </c>
    </row>
    <row r="1057" spans="1:38" x14ac:dyDescent="0.3">
      <c r="A1057" t="s">
        <v>728</v>
      </c>
      <c r="B1057" t="s">
        <v>1457</v>
      </c>
      <c r="C1057" t="s">
        <v>729</v>
      </c>
      <c r="D1057" t="s">
        <v>1458</v>
      </c>
      <c r="E1057" t="s">
        <v>841</v>
      </c>
      <c r="F1057" t="s">
        <v>733</v>
      </c>
      <c r="G1057" t="s">
        <v>750</v>
      </c>
      <c r="H1057" t="s">
        <v>1013</v>
      </c>
      <c r="I1057" t="s">
        <v>13</v>
      </c>
      <c r="J1057" t="s">
        <v>751</v>
      </c>
      <c r="K1057" t="s">
        <v>780</v>
      </c>
      <c r="L1057" t="s">
        <v>781</v>
      </c>
      <c r="M1057" t="s">
        <v>881</v>
      </c>
      <c r="N1057" t="s">
        <v>786</v>
      </c>
      <c r="O1057" t="s">
        <v>240</v>
      </c>
      <c r="P1057" t="s">
        <v>884</v>
      </c>
      <c r="Q1057" t="s">
        <v>111</v>
      </c>
      <c r="R1057" t="s">
        <v>888</v>
      </c>
      <c r="S1057" t="s">
        <v>130</v>
      </c>
      <c r="T1057" t="s">
        <v>748</v>
      </c>
      <c r="U1057" t="s">
        <v>4474</v>
      </c>
      <c r="V1057">
        <v>11000000</v>
      </c>
      <c r="W1057">
        <v>0</v>
      </c>
      <c r="X1057">
        <v>0</v>
      </c>
      <c r="Y1057">
        <v>0</v>
      </c>
      <c r="Z1057">
        <v>0</v>
      </c>
      <c r="AA1057">
        <v>0</v>
      </c>
      <c r="AB1057">
        <v>11000000</v>
      </c>
      <c r="AC1057" t="s">
        <v>575</v>
      </c>
      <c r="AD1057" t="s">
        <v>578</v>
      </c>
      <c r="AE1057" t="s">
        <v>4475</v>
      </c>
      <c r="AF1057" t="s">
        <v>4476</v>
      </c>
      <c r="AG1057" t="s">
        <v>5257</v>
      </c>
      <c r="AH1057" t="s">
        <v>847</v>
      </c>
      <c r="AI1057" t="s">
        <v>754</v>
      </c>
      <c r="AJ1057" t="s">
        <v>901</v>
      </c>
      <c r="AK1057" t="s">
        <v>848</v>
      </c>
      <c r="AL1057" t="s">
        <v>846</v>
      </c>
    </row>
    <row r="1058" spans="1:38" x14ac:dyDescent="0.3">
      <c r="A1058" t="s">
        <v>728</v>
      </c>
      <c r="B1058" t="s">
        <v>1457</v>
      </c>
      <c r="C1058" t="s">
        <v>729</v>
      </c>
      <c r="D1058" t="s">
        <v>1458</v>
      </c>
      <c r="E1058" t="s">
        <v>841</v>
      </c>
      <c r="F1058" t="s">
        <v>733</v>
      </c>
      <c r="G1058" t="s">
        <v>750</v>
      </c>
      <c r="H1058" t="s">
        <v>1013</v>
      </c>
      <c r="I1058" t="s">
        <v>13</v>
      </c>
      <c r="J1058" t="s">
        <v>751</v>
      </c>
      <c r="K1058" t="s">
        <v>780</v>
      </c>
      <c r="L1058" t="s">
        <v>781</v>
      </c>
      <c r="M1058" t="s">
        <v>881</v>
      </c>
      <c r="N1058" t="s">
        <v>786</v>
      </c>
      <c r="O1058" t="s">
        <v>240</v>
      </c>
      <c r="P1058" t="s">
        <v>884</v>
      </c>
      <c r="Q1058" t="s">
        <v>111</v>
      </c>
      <c r="R1058" t="s">
        <v>888</v>
      </c>
      <c r="S1058" t="s">
        <v>130</v>
      </c>
      <c r="T1058" t="s">
        <v>748</v>
      </c>
      <c r="U1058" t="s">
        <v>4477</v>
      </c>
      <c r="V1058">
        <v>11000000</v>
      </c>
      <c r="W1058">
        <v>0</v>
      </c>
      <c r="X1058">
        <v>0</v>
      </c>
      <c r="Y1058">
        <v>0</v>
      </c>
      <c r="Z1058">
        <v>0</v>
      </c>
      <c r="AA1058">
        <v>0</v>
      </c>
      <c r="AB1058">
        <v>11000000</v>
      </c>
      <c r="AC1058" t="s">
        <v>575</v>
      </c>
      <c r="AD1058" t="s">
        <v>578</v>
      </c>
      <c r="AE1058" t="s">
        <v>4478</v>
      </c>
      <c r="AF1058" t="s">
        <v>4479</v>
      </c>
      <c r="AG1058" t="s">
        <v>5258</v>
      </c>
      <c r="AH1058" t="s">
        <v>847</v>
      </c>
      <c r="AI1058" t="s">
        <v>754</v>
      </c>
      <c r="AJ1058" t="s">
        <v>901</v>
      </c>
      <c r="AK1058" t="s">
        <v>848</v>
      </c>
      <c r="AL1058" t="s">
        <v>846</v>
      </c>
    </row>
    <row r="1059" spans="1:38" x14ac:dyDescent="0.3">
      <c r="A1059" t="s">
        <v>728</v>
      </c>
      <c r="B1059" t="s">
        <v>1457</v>
      </c>
      <c r="C1059" t="s">
        <v>729</v>
      </c>
      <c r="D1059" t="s">
        <v>1458</v>
      </c>
      <c r="E1059" t="s">
        <v>841</v>
      </c>
      <c r="F1059" t="s">
        <v>733</v>
      </c>
      <c r="G1059" t="s">
        <v>750</v>
      </c>
      <c r="H1059" t="s">
        <v>1013</v>
      </c>
      <c r="I1059" t="s">
        <v>13</v>
      </c>
      <c r="J1059" t="s">
        <v>751</v>
      </c>
      <c r="K1059" t="s">
        <v>780</v>
      </c>
      <c r="L1059" t="s">
        <v>781</v>
      </c>
      <c r="M1059" t="s">
        <v>881</v>
      </c>
      <c r="N1059" t="s">
        <v>786</v>
      </c>
      <c r="O1059" t="s">
        <v>240</v>
      </c>
      <c r="P1059" t="s">
        <v>884</v>
      </c>
      <c r="Q1059" t="s">
        <v>111</v>
      </c>
      <c r="R1059" t="s">
        <v>888</v>
      </c>
      <c r="S1059" t="s">
        <v>113</v>
      </c>
      <c r="T1059" t="s">
        <v>734</v>
      </c>
      <c r="U1059" t="s">
        <v>4480</v>
      </c>
      <c r="V1059">
        <v>30600000</v>
      </c>
      <c r="W1059">
        <v>0</v>
      </c>
      <c r="X1059">
        <v>0</v>
      </c>
      <c r="Y1059">
        <v>0</v>
      </c>
      <c r="Z1059">
        <v>0</v>
      </c>
      <c r="AA1059">
        <v>0</v>
      </c>
      <c r="AB1059">
        <v>30600000</v>
      </c>
      <c r="AC1059" t="s">
        <v>575</v>
      </c>
      <c r="AD1059" t="s">
        <v>579</v>
      </c>
      <c r="AE1059" t="s">
        <v>4481</v>
      </c>
      <c r="AF1059" t="s">
        <v>4482</v>
      </c>
      <c r="AG1059" t="s">
        <v>5924</v>
      </c>
      <c r="AH1059" t="s">
        <v>847</v>
      </c>
      <c r="AI1059" t="s">
        <v>754</v>
      </c>
      <c r="AJ1059" t="s">
        <v>891</v>
      </c>
      <c r="AK1059" t="s">
        <v>848</v>
      </c>
      <c r="AL1059" t="s">
        <v>846</v>
      </c>
    </row>
    <row r="1060" spans="1:38" x14ac:dyDescent="0.3">
      <c r="A1060" t="s">
        <v>728</v>
      </c>
      <c r="B1060" t="s">
        <v>1457</v>
      </c>
      <c r="C1060" t="s">
        <v>729</v>
      </c>
      <c r="D1060" t="s">
        <v>1458</v>
      </c>
      <c r="E1060" t="s">
        <v>841</v>
      </c>
      <c r="F1060" t="s">
        <v>733</v>
      </c>
      <c r="G1060" t="s">
        <v>750</v>
      </c>
      <c r="H1060" t="s">
        <v>1013</v>
      </c>
      <c r="I1060" t="s">
        <v>13</v>
      </c>
      <c r="J1060" t="s">
        <v>751</v>
      </c>
      <c r="K1060" t="s">
        <v>780</v>
      </c>
      <c r="L1060" t="s">
        <v>781</v>
      </c>
      <c r="M1060" t="s">
        <v>881</v>
      </c>
      <c r="N1060" t="s">
        <v>786</v>
      </c>
      <c r="O1060" t="s">
        <v>240</v>
      </c>
      <c r="P1060" t="s">
        <v>884</v>
      </c>
      <c r="Q1060" t="s">
        <v>111</v>
      </c>
      <c r="R1060" t="s">
        <v>888</v>
      </c>
      <c r="S1060" t="s">
        <v>114</v>
      </c>
      <c r="T1060" t="s">
        <v>793</v>
      </c>
      <c r="U1060" t="s">
        <v>4483</v>
      </c>
      <c r="V1060">
        <v>5000000</v>
      </c>
      <c r="W1060">
        <v>0</v>
      </c>
      <c r="X1060">
        <v>0</v>
      </c>
      <c r="Y1060">
        <v>0</v>
      </c>
      <c r="Z1060">
        <v>0</v>
      </c>
      <c r="AA1060">
        <v>0</v>
      </c>
      <c r="AB1060">
        <v>5000000</v>
      </c>
      <c r="AC1060" t="s">
        <v>575</v>
      </c>
      <c r="AD1060" t="s">
        <v>580</v>
      </c>
      <c r="AE1060" t="s">
        <v>4484</v>
      </c>
      <c r="AF1060" t="s">
        <v>4485</v>
      </c>
      <c r="AG1060" t="s">
        <v>5925</v>
      </c>
      <c r="AH1060" t="s">
        <v>847</v>
      </c>
      <c r="AI1060" t="s">
        <v>754</v>
      </c>
      <c r="AJ1060" t="s">
        <v>891</v>
      </c>
      <c r="AK1060" t="s">
        <v>848</v>
      </c>
      <c r="AL1060" t="s">
        <v>846</v>
      </c>
    </row>
    <row r="1061" spans="1:38" x14ac:dyDescent="0.3">
      <c r="A1061" t="s">
        <v>728</v>
      </c>
      <c r="B1061" t="s">
        <v>1457</v>
      </c>
      <c r="C1061" t="s">
        <v>729</v>
      </c>
      <c r="D1061" t="s">
        <v>1458</v>
      </c>
      <c r="E1061" t="s">
        <v>841</v>
      </c>
      <c r="F1061" t="s">
        <v>733</v>
      </c>
      <c r="G1061" t="s">
        <v>750</v>
      </c>
      <c r="H1061" t="s">
        <v>1013</v>
      </c>
      <c r="I1061" t="s">
        <v>13</v>
      </c>
      <c r="J1061" t="s">
        <v>751</v>
      </c>
      <c r="K1061" t="s">
        <v>780</v>
      </c>
      <c r="L1061" t="s">
        <v>781</v>
      </c>
      <c r="M1061" t="s">
        <v>881</v>
      </c>
      <c r="N1061" t="s">
        <v>786</v>
      </c>
      <c r="O1061" t="s">
        <v>240</v>
      </c>
      <c r="P1061" t="s">
        <v>884</v>
      </c>
      <c r="Q1061" t="s">
        <v>111</v>
      </c>
      <c r="R1061" t="s">
        <v>888</v>
      </c>
      <c r="S1061" t="s">
        <v>114</v>
      </c>
      <c r="T1061" t="s">
        <v>793</v>
      </c>
      <c r="U1061" t="s">
        <v>4486</v>
      </c>
      <c r="V1061">
        <v>5000000</v>
      </c>
      <c r="W1061">
        <v>0</v>
      </c>
      <c r="X1061">
        <v>0</v>
      </c>
      <c r="Y1061">
        <v>0</v>
      </c>
      <c r="Z1061">
        <v>0</v>
      </c>
      <c r="AA1061">
        <v>0</v>
      </c>
      <c r="AB1061">
        <v>5000000</v>
      </c>
      <c r="AC1061" t="s">
        <v>575</v>
      </c>
      <c r="AD1061" t="s">
        <v>580</v>
      </c>
      <c r="AE1061" t="s">
        <v>4487</v>
      </c>
      <c r="AF1061" t="s">
        <v>4488</v>
      </c>
      <c r="AG1061" t="s">
        <v>5926</v>
      </c>
      <c r="AH1061" t="s">
        <v>847</v>
      </c>
      <c r="AI1061" t="s">
        <v>754</v>
      </c>
      <c r="AJ1061" t="s">
        <v>891</v>
      </c>
      <c r="AK1061" t="s">
        <v>848</v>
      </c>
      <c r="AL1061" t="s">
        <v>846</v>
      </c>
    </row>
    <row r="1062" spans="1:38" x14ac:dyDescent="0.3">
      <c r="A1062" t="s">
        <v>728</v>
      </c>
      <c r="B1062" t="s">
        <v>1457</v>
      </c>
      <c r="C1062" t="s">
        <v>729</v>
      </c>
      <c r="D1062" t="s">
        <v>1458</v>
      </c>
      <c r="E1062" t="s">
        <v>841</v>
      </c>
      <c r="F1062" t="s">
        <v>733</v>
      </c>
      <c r="G1062" t="s">
        <v>750</v>
      </c>
      <c r="H1062" t="s">
        <v>1013</v>
      </c>
      <c r="I1062" t="s">
        <v>13</v>
      </c>
      <c r="J1062" t="s">
        <v>751</v>
      </c>
      <c r="K1062" t="s">
        <v>780</v>
      </c>
      <c r="L1062" t="s">
        <v>781</v>
      </c>
      <c r="M1062" t="s">
        <v>881</v>
      </c>
      <c r="N1062" t="s">
        <v>786</v>
      </c>
      <c r="O1062" t="s">
        <v>240</v>
      </c>
      <c r="P1062" t="s">
        <v>884</v>
      </c>
      <c r="Q1062" t="s">
        <v>111</v>
      </c>
      <c r="R1062" t="s">
        <v>888</v>
      </c>
      <c r="S1062" t="s">
        <v>114</v>
      </c>
      <c r="T1062" t="s">
        <v>793</v>
      </c>
      <c r="U1062" t="s">
        <v>4489</v>
      </c>
      <c r="V1062">
        <v>36000000</v>
      </c>
      <c r="W1062">
        <v>0</v>
      </c>
      <c r="X1062">
        <v>0</v>
      </c>
      <c r="Y1062">
        <v>0</v>
      </c>
      <c r="Z1062">
        <v>0</v>
      </c>
      <c r="AA1062">
        <v>0</v>
      </c>
      <c r="AB1062">
        <v>36000000</v>
      </c>
      <c r="AC1062" t="s">
        <v>575</v>
      </c>
      <c r="AD1062" t="s">
        <v>580</v>
      </c>
      <c r="AE1062" t="s">
        <v>4490</v>
      </c>
      <c r="AF1062" t="s">
        <v>4491</v>
      </c>
      <c r="AG1062" t="s">
        <v>5927</v>
      </c>
      <c r="AH1062" t="s">
        <v>847</v>
      </c>
      <c r="AI1062" t="s">
        <v>754</v>
      </c>
      <c r="AJ1062" t="s">
        <v>891</v>
      </c>
      <c r="AK1062" t="s">
        <v>848</v>
      </c>
      <c r="AL1062" t="s">
        <v>846</v>
      </c>
    </row>
    <row r="1063" spans="1:38" x14ac:dyDescent="0.3">
      <c r="A1063" t="s">
        <v>728</v>
      </c>
      <c r="B1063" t="s">
        <v>1457</v>
      </c>
      <c r="C1063" t="s">
        <v>729</v>
      </c>
      <c r="D1063" t="s">
        <v>1458</v>
      </c>
      <c r="E1063" t="s">
        <v>841</v>
      </c>
      <c r="F1063" t="s">
        <v>733</v>
      </c>
      <c r="G1063" t="s">
        <v>750</v>
      </c>
      <c r="H1063" t="s">
        <v>1013</v>
      </c>
      <c r="I1063" t="s">
        <v>13</v>
      </c>
      <c r="J1063" t="s">
        <v>751</v>
      </c>
      <c r="K1063" t="s">
        <v>780</v>
      </c>
      <c r="L1063" t="s">
        <v>781</v>
      </c>
      <c r="M1063" t="s">
        <v>881</v>
      </c>
      <c r="N1063" t="s">
        <v>786</v>
      </c>
      <c r="O1063" t="s">
        <v>240</v>
      </c>
      <c r="P1063" t="s">
        <v>884</v>
      </c>
      <c r="Q1063" t="s">
        <v>111</v>
      </c>
      <c r="R1063" t="s">
        <v>888</v>
      </c>
      <c r="S1063" t="s">
        <v>110</v>
      </c>
      <c r="T1063" t="s">
        <v>735</v>
      </c>
      <c r="U1063" t="s">
        <v>4492</v>
      </c>
      <c r="V1063">
        <v>109500000</v>
      </c>
      <c r="W1063">
        <v>0</v>
      </c>
      <c r="X1063">
        <v>0</v>
      </c>
      <c r="Y1063">
        <v>0</v>
      </c>
      <c r="Z1063">
        <v>0</v>
      </c>
      <c r="AA1063">
        <v>0</v>
      </c>
      <c r="AB1063">
        <v>109500000</v>
      </c>
      <c r="AC1063" t="s">
        <v>575</v>
      </c>
      <c r="AD1063" t="s">
        <v>581</v>
      </c>
      <c r="AE1063" t="s">
        <v>4493</v>
      </c>
      <c r="AF1063" t="s">
        <v>4494</v>
      </c>
      <c r="AG1063" t="s">
        <v>5928</v>
      </c>
      <c r="AH1063" t="s">
        <v>847</v>
      </c>
      <c r="AI1063" t="s">
        <v>754</v>
      </c>
      <c r="AJ1063" t="s">
        <v>893</v>
      </c>
      <c r="AK1063" t="s">
        <v>848</v>
      </c>
      <c r="AL1063" t="s">
        <v>846</v>
      </c>
    </row>
    <row r="1064" spans="1:38" x14ac:dyDescent="0.3">
      <c r="A1064" t="s">
        <v>728</v>
      </c>
      <c r="B1064" t="s">
        <v>1457</v>
      </c>
      <c r="C1064" t="s">
        <v>729</v>
      </c>
      <c r="D1064" t="s">
        <v>1458</v>
      </c>
      <c r="E1064" t="s">
        <v>841</v>
      </c>
      <c r="F1064" t="s">
        <v>733</v>
      </c>
      <c r="G1064" t="s">
        <v>750</v>
      </c>
      <c r="H1064" t="s">
        <v>1013</v>
      </c>
      <c r="I1064" t="s">
        <v>13</v>
      </c>
      <c r="J1064" t="s">
        <v>751</v>
      </c>
      <c r="K1064" t="s">
        <v>780</v>
      </c>
      <c r="L1064" t="s">
        <v>781</v>
      </c>
      <c r="M1064" t="s">
        <v>881</v>
      </c>
      <c r="N1064" t="s">
        <v>786</v>
      </c>
      <c r="O1064" t="s">
        <v>240</v>
      </c>
      <c r="P1064" t="s">
        <v>884</v>
      </c>
      <c r="Q1064" t="s">
        <v>111</v>
      </c>
      <c r="R1064" t="s">
        <v>888</v>
      </c>
      <c r="S1064" t="s">
        <v>106</v>
      </c>
      <c r="T1064" t="s">
        <v>906</v>
      </c>
      <c r="U1064" t="s">
        <v>4495</v>
      </c>
      <c r="V1064">
        <v>10290000</v>
      </c>
      <c r="W1064">
        <v>0</v>
      </c>
      <c r="X1064">
        <v>0</v>
      </c>
      <c r="Y1064">
        <v>0</v>
      </c>
      <c r="Z1064">
        <v>0</v>
      </c>
      <c r="AA1064">
        <v>0</v>
      </c>
      <c r="AB1064">
        <v>10290000</v>
      </c>
      <c r="AC1064" t="s">
        <v>575</v>
      </c>
      <c r="AD1064" t="s">
        <v>582</v>
      </c>
      <c r="AE1064" t="s">
        <v>4496</v>
      </c>
      <c r="AF1064" t="s">
        <v>4497</v>
      </c>
      <c r="AG1064" t="s">
        <v>5918</v>
      </c>
      <c r="AH1064" t="s">
        <v>847</v>
      </c>
      <c r="AI1064" t="s">
        <v>754</v>
      </c>
      <c r="AJ1064" t="s">
        <v>893</v>
      </c>
      <c r="AK1064" t="s">
        <v>848</v>
      </c>
      <c r="AL1064" t="s">
        <v>846</v>
      </c>
    </row>
    <row r="1065" spans="1:38" x14ac:dyDescent="0.3">
      <c r="A1065" t="s">
        <v>728</v>
      </c>
      <c r="B1065" t="s">
        <v>1457</v>
      </c>
      <c r="C1065" t="s">
        <v>729</v>
      </c>
      <c r="D1065" t="s">
        <v>1458</v>
      </c>
      <c r="E1065" t="s">
        <v>841</v>
      </c>
      <c r="F1065" t="s">
        <v>733</v>
      </c>
      <c r="G1065" t="s">
        <v>750</v>
      </c>
      <c r="H1065" t="s">
        <v>1013</v>
      </c>
      <c r="I1065" t="s">
        <v>13</v>
      </c>
      <c r="J1065" t="s">
        <v>751</v>
      </c>
      <c r="K1065" t="s">
        <v>780</v>
      </c>
      <c r="L1065" t="s">
        <v>781</v>
      </c>
      <c r="M1065" t="s">
        <v>881</v>
      </c>
      <c r="N1065" t="s">
        <v>786</v>
      </c>
      <c r="O1065" t="s">
        <v>240</v>
      </c>
      <c r="P1065" t="s">
        <v>884</v>
      </c>
      <c r="Q1065" t="s">
        <v>111</v>
      </c>
      <c r="R1065" t="s">
        <v>888</v>
      </c>
      <c r="S1065" t="s">
        <v>106</v>
      </c>
      <c r="T1065" t="s">
        <v>906</v>
      </c>
      <c r="U1065" t="s">
        <v>4498</v>
      </c>
      <c r="V1065">
        <v>7350000</v>
      </c>
      <c r="W1065">
        <v>0</v>
      </c>
      <c r="X1065">
        <v>0</v>
      </c>
      <c r="Y1065">
        <v>0</v>
      </c>
      <c r="Z1065">
        <v>0</v>
      </c>
      <c r="AA1065">
        <v>0</v>
      </c>
      <c r="AB1065">
        <v>7350000</v>
      </c>
      <c r="AC1065" t="s">
        <v>575</v>
      </c>
      <c r="AD1065" t="s">
        <v>582</v>
      </c>
      <c r="AE1065" t="s">
        <v>4499</v>
      </c>
      <c r="AF1065" t="s">
        <v>4500</v>
      </c>
      <c r="AG1065" t="s">
        <v>5369</v>
      </c>
      <c r="AH1065" t="s">
        <v>847</v>
      </c>
      <c r="AI1065" t="s">
        <v>754</v>
      </c>
      <c r="AJ1065" t="s">
        <v>893</v>
      </c>
      <c r="AK1065" t="s">
        <v>848</v>
      </c>
      <c r="AL1065" t="s">
        <v>846</v>
      </c>
    </row>
    <row r="1066" spans="1:38" x14ac:dyDescent="0.3">
      <c r="A1066" t="s">
        <v>728</v>
      </c>
      <c r="B1066" t="s">
        <v>1457</v>
      </c>
      <c r="C1066" t="s">
        <v>729</v>
      </c>
      <c r="D1066" t="s">
        <v>1458</v>
      </c>
      <c r="E1066" t="s">
        <v>841</v>
      </c>
      <c r="F1066" t="s">
        <v>733</v>
      </c>
      <c r="G1066" t="s">
        <v>750</v>
      </c>
      <c r="H1066" t="s">
        <v>1013</v>
      </c>
      <c r="I1066" t="s">
        <v>13</v>
      </c>
      <c r="J1066" t="s">
        <v>751</v>
      </c>
      <c r="K1066" t="s">
        <v>780</v>
      </c>
      <c r="L1066" t="s">
        <v>781</v>
      </c>
      <c r="M1066" t="s">
        <v>881</v>
      </c>
      <c r="N1066" t="s">
        <v>786</v>
      </c>
      <c r="O1066" t="s">
        <v>284</v>
      </c>
      <c r="P1066" t="s">
        <v>919</v>
      </c>
      <c r="Q1066" t="s">
        <v>2</v>
      </c>
      <c r="R1066" t="s">
        <v>920</v>
      </c>
      <c r="S1066" t="s">
        <v>103</v>
      </c>
      <c r="T1066" t="s">
        <v>732</v>
      </c>
      <c r="U1066" t="s">
        <v>4501</v>
      </c>
      <c r="V1066">
        <v>6000000</v>
      </c>
      <c r="W1066">
        <v>0</v>
      </c>
      <c r="X1066">
        <v>0</v>
      </c>
      <c r="Y1066">
        <v>0</v>
      </c>
      <c r="Z1066">
        <v>0</v>
      </c>
      <c r="AA1066">
        <v>0</v>
      </c>
      <c r="AB1066">
        <v>6000000</v>
      </c>
      <c r="AC1066" t="s">
        <v>583</v>
      </c>
      <c r="AD1066" t="s">
        <v>584</v>
      </c>
      <c r="AE1066" t="s">
        <v>4502</v>
      </c>
      <c r="AF1066" t="s">
        <v>4503</v>
      </c>
      <c r="AG1066" t="s">
        <v>5929</v>
      </c>
      <c r="AH1066" t="s">
        <v>847</v>
      </c>
      <c r="AI1066" t="s">
        <v>754</v>
      </c>
      <c r="AJ1066" t="s">
        <v>1</v>
      </c>
      <c r="AK1066" t="s">
        <v>848</v>
      </c>
      <c r="AL1066" t="s">
        <v>917</v>
      </c>
    </row>
    <row r="1067" spans="1:38" x14ac:dyDescent="0.3">
      <c r="A1067" t="s">
        <v>728</v>
      </c>
      <c r="B1067" t="s">
        <v>1457</v>
      </c>
      <c r="C1067" t="s">
        <v>729</v>
      </c>
      <c r="D1067" t="s">
        <v>1458</v>
      </c>
      <c r="E1067" t="s">
        <v>841</v>
      </c>
      <c r="F1067" t="s">
        <v>733</v>
      </c>
      <c r="G1067" t="s">
        <v>750</v>
      </c>
      <c r="H1067" t="s">
        <v>1013</v>
      </c>
      <c r="I1067" t="s">
        <v>13</v>
      </c>
      <c r="J1067" t="s">
        <v>751</v>
      </c>
      <c r="K1067" t="s">
        <v>780</v>
      </c>
      <c r="L1067" t="s">
        <v>781</v>
      </c>
      <c r="M1067" t="s">
        <v>881</v>
      </c>
      <c r="N1067" t="s">
        <v>786</v>
      </c>
      <c r="O1067" t="s">
        <v>284</v>
      </c>
      <c r="P1067" t="s">
        <v>919</v>
      </c>
      <c r="Q1067" t="s">
        <v>2</v>
      </c>
      <c r="R1067" t="s">
        <v>920</v>
      </c>
      <c r="S1067" t="s">
        <v>103</v>
      </c>
      <c r="T1067" t="s">
        <v>732</v>
      </c>
      <c r="U1067" t="s">
        <v>4504</v>
      </c>
      <c r="V1067">
        <v>4000000</v>
      </c>
      <c r="W1067">
        <v>0</v>
      </c>
      <c r="X1067">
        <v>0</v>
      </c>
      <c r="Y1067">
        <v>0</v>
      </c>
      <c r="Z1067">
        <v>0</v>
      </c>
      <c r="AA1067">
        <v>0</v>
      </c>
      <c r="AB1067">
        <v>4000000</v>
      </c>
      <c r="AC1067" t="s">
        <v>583</v>
      </c>
      <c r="AD1067" t="s">
        <v>584</v>
      </c>
      <c r="AE1067" t="s">
        <v>4505</v>
      </c>
      <c r="AF1067" t="s">
        <v>4506</v>
      </c>
      <c r="AG1067" t="s">
        <v>5325</v>
      </c>
      <c r="AH1067" t="s">
        <v>847</v>
      </c>
      <c r="AI1067" t="s">
        <v>754</v>
      </c>
      <c r="AJ1067" t="s">
        <v>1</v>
      </c>
      <c r="AK1067" t="s">
        <v>848</v>
      </c>
      <c r="AL1067" t="s">
        <v>917</v>
      </c>
    </row>
    <row r="1068" spans="1:38" x14ac:dyDescent="0.3">
      <c r="A1068" t="s">
        <v>728</v>
      </c>
      <c r="B1068" t="s">
        <v>1457</v>
      </c>
      <c r="C1068" t="s">
        <v>729</v>
      </c>
      <c r="D1068" t="s">
        <v>1458</v>
      </c>
      <c r="E1068" t="s">
        <v>841</v>
      </c>
      <c r="F1068" t="s">
        <v>733</v>
      </c>
      <c r="G1068" t="s">
        <v>750</v>
      </c>
      <c r="H1068" t="s">
        <v>1013</v>
      </c>
      <c r="I1068" t="s">
        <v>13</v>
      </c>
      <c r="J1068" t="s">
        <v>751</v>
      </c>
      <c r="K1068" t="s">
        <v>780</v>
      </c>
      <c r="L1068" t="s">
        <v>781</v>
      </c>
      <c r="M1068" t="s">
        <v>881</v>
      </c>
      <c r="N1068" t="s">
        <v>786</v>
      </c>
      <c r="O1068" t="s">
        <v>284</v>
      </c>
      <c r="P1068" t="s">
        <v>919</v>
      </c>
      <c r="Q1068" t="s">
        <v>2</v>
      </c>
      <c r="R1068" t="s">
        <v>920</v>
      </c>
      <c r="S1068" t="s">
        <v>103</v>
      </c>
      <c r="T1068" t="s">
        <v>732</v>
      </c>
      <c r="U1068" t="s">
        <v>4507</v>
      </c>
      <c r="V1068">
        <v>4000000</v>
      </c>
      <c r="W1068">
        <v>0</v>
      </c>
      <c r="X1068">
        <v>0</v>
      </c>
      <c r="Y1068">
        <v>0</v>
      </c>
      <c r="Z1068">
        <v>0</v>
      </c>
      <c r="AA1068">
        <v>0</v>
      </c>
      <c r="AB1068">
        <v>4000000</v>
      </c>
      <c r="AC1068" t="s">
        <v>583</v>
      </c>
      <c r="AD1068" t="s">
        <v>584</v>
      </c>
      <c r="AE1068" t="s">
        <v>4508</v>
      </c>
      <c r="AF1068" t="s">
        <v>4509</v>
      </c>
      <c r="AG1068" t="s">
        <v>5930</v>
      </c>
      <c r="AH1068" t="s">
        <v>847</v>
      </c>
      <c r="AI1068" t="s">
        <v>754</v>
      </c>
      <c r="AJ1068" t="s">
        <v>1</v>
      </c>
      <c r="AK1068" t="s">
        <v>848</v>
      </c>
      <c r="AL1068" t="s">
        <v>917</v>
      </c>
    </row>
    <row r="1069" spans="1:38" x14ac:dyDescent="0.3">
      <c r="A1069" t="s">
        <v>728</v>
      </c>
      <c r="B1069" t="s">
        <v>1457</v>
      </c>
      <c r="C1069" t="s">
        <v>729</v>
      </c>
      <c r="D1069" t="s">
        <v>1458</v>
      </c>
      <c r="E1069" t="s">
        <v>841</v>
      </c>
      <c r="F1069" t="s">
        <v>733</v>
      </c>
      <c r="G1069" t="s">
        <v>750</v>
      </c>
      <c r="H1069" t="s">
        <v>1013</v>
      </c>
      <c r="I1069" t="s">
        <v>13</v>
      </c>
      <c r="J1069" t="s">
        <v>751</v>
      </c>
      <c r="K1069" t="s">
        <v>780</v>
      </c>
      <c r="L1069" t="s">
        <v>781</v>
      </c>
      <c r="M1069" t="s">
        <v>881</v>
      </c>
      <c r="N1069" t="s">
        <v>786</v>
      </c>
      <c r="O1069" t="s">
        <v>284</v>
      </c>
      <c r="P1069" t="s">
        <v>919</v>
      </c>
      <c r="Q1069" t="s">
        <v>2</v>
      </c>
      <c r="R1069" t="s">
        <v>920</v>
      </c>
      <c r="S1069" t="s">
        <v>103</v>
      </c>
      <c r="T1069" t="s">
        <v>732</v>
      </c>
      <c r="U1069" t="s">
        <v>4510</v>
      </c>
      <c r="V1069">
        <v>8000000</v>
      </c>
      <c r="W1069">
        <v>0</v>
      </c>
      <c r="X1069">
        <v>0</v>
      </c>
      <c r="Y1069">
        <v>0</v>
      </c>
      <c r="Z1069">
        <v>0</v>
      </c>
      <c r="AA1069">
        <v>0</v>
      </c>
      <c r="AB1069">
        <v>8000000</v>
      </c>
      <c r="AC1069" t="s">
        <v>583</v>
      </c>
      <c r="AD1069" t="s">
        <v>584</v>
      </c>
      <c r="AE1069" t="s">
        <v>4511</v>
      </c>
      <c r="AF1069" t="s">
        <v>4512</v>
      </c>
      <c r="AG1069" t="s">
        <v>5931</v>
      </c>
      <c r="AH1069" t="s">
        <v>847</v>
      </c>
      <c r="AI1069" t="s">
        <v>754</v>
      </c>
      <c r="AJ1069" t="s">
        <v>1</v>
      </c>
      <c r="AK1069" t="s">
        <v>848</v>
      </c>
      <c r="AL1069" t="s">
        <v>917</v>
      </c>
    </row>
    <row r="1070" spans="1:38" x14ac:dyDescent="0.3">
      <c r="A1070" t="s">
        <v>728</v>
      </c>
      <c r="B1070" t="s">
        <v>1457</v>
      </c>
      <c r="C1070" t="s">
        <v>729</v>
      </c>
      <c r="D1070" t="s">
        <v>1458</v>
      </c>
      <c r="E1070" t="s">
        <v>841</v>
      </c>
      <c r="F1070" t="s">
        <v>733</v>
      </c>
      <c r="G1070" t="s">
        <v>750</v>
      </c>
      <c r="H1070" t="s">
        <v>1013</v>
      </c>
      <c r="I1070" t="s">
        <v>13</v>
      </c>
      <c r="J1070" t="s">
        <v>751</v>
      </c>
      <c r="K1070" t="s">
        <v>780</v>
      </c>
      <c r="L1070" t="s">
        <v>781</v>
      </c>
      <c r="M1070" t="s">
        <v>881</v>
      </c>
      <c r="N1070" t="s">
        <v>786</v>
      </c>
      <c r="O1070" t="s">
        <v>284</v>
      </c>
      <c r="P1070" t="s">
        <v>919</v>
      </c>
      <c r="Q1070" t="s">
        <v>2</v>
      </c>
      <c r="R1070" t="s">
        <v>920</v>
      </c>
      <c r="S1070" t="s">
        <v>110</v>
      </c>
      <c r="T1070" t="s">
        <v>735</v>
      </c>
      <c r="U1070" t="s">
        <v>4513</v>
      </c>
      <c r="V1070">
        <v>260000000</v>
      </c>
      <c r="W1070">
        <v>0</v>
      </c>
      <c r="X1070">
        <v>0</v>
      </c>
      <c r="Y1070">
        <v>0</v>
      </c>
      <c r="Z1070">
        <v>0</v>
      </c>
      <c r="AA1070">
        <v>0</v>
      </c>
      <c r="AB1070">
        <v>260000000</v>
      </c>
      <c r="AC1070" t="s">
        <v>583</v>
      </c>
      <c r="AD1070" t="s">
        <v>585</v>
      </c>
      <c r="AE1070" t="s">
        <v>4514</v>
      </c>
      <c r="AF1070" t="s">
        <v>4515</v>
      </c>
      <c r="AG1070" t="s">
        <v>5932</v>
      </c>
      <c r="AH1070" t="s">
        <v>847</v>
      </c>
      <c r="AI1070" t="s">
        <v>754</v>
      </c>
      <c r="AJ1070" t="s">
        <v>893</v>
      </c>
      <c r="AK1070" t="s">
        <v>848</v>
      </c>
      <c r="AL1070" t="s">
        <v>917</v>
      </c>
    </row>
    <row r="1071" spans="1:38" x14ac:dyDescent="0.3">
      <c r="A1071" t="s">
        <v>728</v>
      </c>
      <c r="B1071" t="s">
        <v>1457</v>
      </c>
      <c r="C1071" t="s">
        <v>729</v>
      </c>
      <c r="D1071" t="s">
        <v>1458</v>
      </c>
      <c r="E1071" t="s">
        <v>841</v>
      </c>
      <c r="F1071" t="s">
        <v>733</v>
      </c>
      <c r="G1071" t="s">
        <v>750</v>
      </c>
      <c r="H1071" t="s">
        <v>1013</v>
      </c>
      <c r="I1071" t="s">
        <v>13</v>
      </c>
      <c r="J1071" t="s">
        <v>751</v>
      </c>
      <c r="K1071" t="s">
        <v>780</v>
      </c>
      <c r="L1071" t="s">
        <v>781</v>
      </c>
      <c r="M1071" t="s">
        <v>881</v>
      </c>
      <c r="N1071" t="s">
        <v>786</v>
      </c>
      <c r="O1071" t="s">
        <v>284</v>
      </c>
      <c r="P1071" t="s">
        <v>919</v>
      </c>
      <c r="Q1071" t="s">
        <v>108</v>
      </c>
      <c r="R1071" t="s">
        <v>921</v>
      </c>
      <c r="S1071" t="s">
        <v>103</v>
      </c>
      <c r="T1071" t="s">
        <v>732</v>
      </c>
      <c r="U1071" t="s">
        <v>4516</v>
      </c>
      <c r="V1071">
        <v>1000000</v>
      </c>
      <c r="W1071">
        <v>0</v>
      </c>
      <c r="X1071">
        <v>0</v>
      </c>
      <c r="Y1071">
        <v>0</v>
      </c>
      <c r="Z1071">
        <v>0</v>
      </c>
      <c r="AA1071">
        <v>0</v>
      </c>
      <c r="AB1071">
        <v>1000000</v>
      </c>
      <c r="AC1071" t="s">
        <v>586</v>
      </c>
      <c r="AD1071" t="s">
        <v>587</v>
      </c>
      <c r="AE1071" t="s">
        <v>4517</v>
      </c>
      <c r="AF1071" t="s">
        <v>4518</v>
      </c>
      <c r="AG1071" t="s">
        <v>5933</v>
      </c>
      <c r="AH1071" t="s">
        <v>847</v>
      </c>
      <c r="AI1071" t="s">
        <v>754</v>
      </c>
      <c r="AJ1071" t="s">
        <v>1</v>
      </c>
      <c r="AK1071" t="s">
        <v>848</v>
      </c>
      <c r="AL1071" t="s">
        <v>917</v>
      </c>
    </row>
    <row r="1072" spans="1:38" x14ac:dyDescent="0.3">
      <c r="A1072" t="s">
        <v>728</v>
      </c>
      <c r="B1072" t="s">
        <v>1457</v>
      </c>
      <c r="C1072" t="s">
        <v>729</v>
      </c>
      <c r="D1072" t="s">
        <v>1458</v>
      </c>
      <c r="E1072" t="s">
        <v>841</v>
      </c>
      <c r="F1072" t="s">
        <v>733</v>
      </c>
      <c r="G1072" t="s">
        <v>750</v>
      </c>
      <c r="H1072" t="s">
        <v>1013</v>
      </c>
      <c r="I1072" t="s">
        <v>13</v>
      </c>
      <c r="J1072" t="s">
        <v>751</v>
      </c>
      <c r="K1072" t="s">
        <v>780</v>
      </c>
      <c r="L1072" t="s">
        <v>781</v>
      </c>
      <c r="M1072" t="s">
        <v>881</v>
      </c>
      <c r="N1072" t="s">
        <v>786</v>
      </c>
      <c r="O1072" t="s">
        <v>284</v>
      </c>
      <c r="P1072" t="s">
        <v>919</v>
      </c>
      <c r="Q1072" t="s">
        <v>108</v>
      </c>
      <c r="R1072" t="s">
        <v>921</v>
      </c>
      <c r="S1072" t="s">
        <v>103</v>
      </c>
      <c r="T1072" t="s">
        <v>732</v>
      </c>
      <c r="U1072" t="s">
        <v>4519</v>
      </c>
      <c r="V1072">
        <v>7500000</v>
      </c>
      <c r="W1072">
        <v>0</v>
      </c>
      <c r="X1072">
        <v>0</v>
      </c>
      <c r="Y1072">
        <v>0</v>
      </c>
      <c r="Z1072">
        <v>0</v>
      </c>
      <c r="AA1072">
        <v>0</v>
      </c>
      <c r="AB1072">
        <v>7500000</v>
      </c>
      <c r="AC1072" t="s">
        <v>586</v>
      </c>
      <c r="AD1072" t="s">
        <v>587</v>
      </c>
      <c r="AE1072" t="s">
        <v>4520</v>
      </c>
      <c r="AF1072" t="s">
        <v>4521</v>
      </c>
      <c r="AG1072" t="s">
        <v>5934</v>
      </c>
      <c r="AH1072" t="s">
        <v>847</v>
      </c>
      <c r="AI1072" t="s">
        <v>754</v>
      </c>
      <c r="AJ1072" t="s">
        <v>1</v>
      </c>
      <c r="AK1072" t="s">
        <v>848</v>
      </c>
      <c r="AL1072" t="s">
        <v>917</v>
      </c>
    </row>
    <row r="1073" spans="1:38" x14ac:dyDescent="0.3">
      <c r="A1073" t="s">
        <v>728</v>
      </c>
      <c r="B1073" t="s">
        <v>1457</v>
      </c>
      <c r="C1073" t="s">
        <v>729</v>
      </c>
      <c r="D1073" t="s">
        <v>1458</v>
      </c>
      <c r="E1073" t="s">
        <v>841</v>
      </c>
      <c r="F1073" t="s">
        <v>733</v>
      </c>
      <c r="G1073" t="s">
        <v>750</v>
      </c>
      <c r="H1073" t="s">
        <v>1013</v>
      </c>
      <c r="I1073" t="s">
        <v>13</v>
      </c>
      <c r="J1073" t="s">
        <v>751</v>
      </c>
      <c r="K1073" t="s">
        <v>780</v>
      </c>
      <c r="L1073" t="s">
        <v>781</v>
      </c>
      <c r="M1073" t="s">
        <v>881</v>
      </c>
      <c r="N1073" t="s">
        <v>786</v>
      </c>
      <c r="O1073" t="s">
        <v>284</v>
      </c>
      <c r="P1073" t="s">
        <v>919</v>
      </c>
      <c r="Q1073" t="s">
        <v>108</v>
      </c>
      <c r="R1073" t="s">
        <v>921</v>
      </c>
      <c r="S1073" t="s">
        <v>103</v>
      </c>
      <c r="T1073" t="s">
        <v>732</v>
      </c>
      <c r="U1073" t="s">
        <v>4522</v>
      </c>
      <c r="V1073">
        <v>1000000</v>
      </c>
      <c r="W1073">
        <v>0</v>
      </c>
      <c r="X1073">
        <v>0</v>
      </c>
      <c r="Y1073">
        <v>0</v>
      </c>
      <c r="Z1073">
        <v>0</v>
      </c>
      <c r="AA1073">
        <v>0</v>
      </c>
      <c r="AB1073">
        <v>1000000</v>
      </c>
      <c r="AC1073" t="s">
        <v>586</v>
      </c>
      <c r="AD1073" t="s">
        <v>587</v>
      </c>
      <c r="AE1073" t="s">
        <v>4523</v>
      </c>
      <c r="AF1073" t="s">
        <v>4524</v>
      </c>
      <c r="AG1073" t="s">
        <v>931</v>
      </c>
      <c r="AH1073" t="s">
        <v>847</v>
      </c>
      <c r="AI1073" t="s">
        <v>754</v>
      </c>
      <c r="AJ1073" t="s">
        <v>1</v>
      </c>
      <c r="AK1073" t="s">
        <v>848</v>
      </c>
      <c r="AL1073" t="s">
        <v>917</v>
      </c>
    </row>
    <row r="1074" spans="1:38" x14ac:dyDescent="0.3">
      <c r="A1074" t="s">
        <v>728</v>
      </c>
      <c r="B1074" t="s">
        <v>1457</v>
      </c>
      <c r="C1074" t="s">
        <v>729</v>
      </c>
      <c r="D1074" t="s">
        <v>1458</v>
      </c>
      <c r="E1074" t="s">
        <v>841</v>
      </c>
      <c r="F1074" t="s">
        <v>733</v>
      </c>
      <c r="G1074" t="s">
        <v>750</v>
      </c>
      <c r="H1074" t="s">
        <v>1013</v>
      </c>
      <c r="I1074" t="s">
        <v>13</v>
      </c>
      <c r="J1074" t="s">
        <v>751</v>
      </c>
      <c r="K1074" t="s">
        <v>780</v>
      </c>
      <c r="L1074" t="s">
        <v>781</v>
      </c>
      <c r="M1074" t="s">
        <v>881</v>
      </c>
      <c r="N1074" t="s">
        <v>786</v>
      </c>
      <c r="O1074" t="s">
        <v>284</v>
      </c>
      <c r="P1074" t="s">
        <v>919</v>
      </c>
      <c r="Q1074" t="s">
        <v>108</v>
      </c>
      <c r="R1074" t="s">
        <v>921</v>
      </c>
      <c r="S1074" t="s">
        <v>110</v>
      </c>
      <c r="T1074" t="s">
        <v>735</v>
      </c>
      <c r="U1074" t="s">
        <v>4525</v>
      </c>
      <c r="V1074">
        <v>30000000</v>
      </c>
      <c r="W1074">
        <v>0</v>
      </c>
      <c r="X1074">
        <v>0</v>
      </c>
      <c r="Y1074">
        <v>0</v>
      </c>
      <c r="Z1074">
        <v>0</v>
      </c>
      <c r="AA1074">
        <v>0</v>
      </c>
      <c r="AB1074">
        <v>30000000</v>
      </c>
      <c r="AC1074" t="s">
        <v>586</v>
      </c>
      <c r="AD1074" t="s">
        <v>588</v>
      </c>
      <c r="AE1074" t="s">
        <v>4526</v>
      </c>
      <c r="AF1074" t="s">
        <v>4527</v>
      </c>
      <c r="AG1074" t="s">
        <v>5935</v>
      </c>
      <c r="AH1074" t="s">
        <v>847</v>
      </c>
      <c r="AI1074" t="s">
        <v>754</v>
      </c>
      <c r="AJ1074" t="s">
        <v>893</v>
      </c>
      <c r="AK1074" t="s">
        <v>848</v>
      </c>
      <c r="AL1074" t="s">
        <v>917</v>
      </c>
    </row>
    <row r="1075" spans="1:38" x14ac:dyDescent="0.3">
      <c r="A1075" t="s">
        <v>728</v>
      </c>
      <c r="B1075" t="s">
        <v>1457</v>
      </c>
      <c r="C1075" t="s">
        <v>729</v>
      </c>
      <c r="D1075" t="s">
        <v>1458</v>
      </c>
      <c r="E1075" t="s">
        <v>841</v>
      </c>
      <c r="F1075" t="s">
        <v>733</v>
      </c>
      <c r="G1075" t="s">
        <v>750</v>
      </c>
      <c r="H1075" t="s">
        <v>1013</v>
      </c>
      <c r="I1075" t="s">
        <v>13</v>
      </c>
      <c r="J1075" t="s">
        <v>751</v>
      </c>
      <c r="K1075" t="s">
        <v>780</v>
      </c>
      <c r="L1075" t="s">
        <v>781</v>
      </c>
      <c r="M1075" t="s">
        <v>881</v>
      </c>
      <c r="N1075" t="s">
        <v>786</v>
      </c>
      <c r="O1075" t="s">
        <v>589</v>
      </c>
      <c r="P1075" t="s">
        <v>967</v>
      </c>
      <c r="Q1075" t="s">
        <v>2</v>
      </c>
      <c r="R1075" t="s">
        <v>1281</v>
      </c>
      <c r="S1075" t="s">
        <v>103</v>
      </c>
      <c r="T1075" t="s">
        <v>732</v>
      </c>
      <c r="U1075" t="s">
        <v>4528</v>
      </c>
      <c r="V1075">
        <v>5100000</v>
      </c>
      <c r="W1075">
        <v>0</v>
      </c>
      <c r="X1075">
        <v>0</v>
      </c>
      <c r="Y1075">
        <v>0</v>
      </c>
      <c r="Z1075">
        <v>0</v>
      </c>
      <c r="AA1075">
        <v>0</v>
      </c>
      <c r="AB1075">
        <v>5100000</v>
      </c>
      <c r="AC1075" t="s">
        <v>590</v>
      </c>
      <c r="AD1075" t="s">
        <v>591</v>
      </c>
      <c r="AE1075" t="s">
        <v>4529</v>
      </c>
      <c r="AF1075" t="s">
        <v>4530</v>
      </c>
      <c r="AG1075" t="s">
        <v>5536</v>
      </c>
      <c r="AH1075" t="s">
        <v>847</v>
      </c>
      <c r="AI1075" t="s">
        <v>754</v>
      </c>
      <c r="AJ1075" t="s">
        <v>1</v>
      </c>
      <c r="AK1075" t="s">
        <v>848</v>
      </c>
      <c r="AL1075" t="s">
        <v>917</v>
      </c>
    </row>
    <row r="1076" spans="1:38" x14ac:dyDescent="0.3">
      <c r="A1076" t="s">
        <v>728</v>
      </c>
      <c r="B1076" t="s">
        <v>1457</v>
      </c>
      <c r="C1076" t="s">
        <v>729</v>
      </c>
      <c r="D1076" t="s">
        <v>1458</v>
      </c>
      <c r="E1076" t="s">
        <v>841</v>
      </c>
      <c r="F1076" t="s">
        <v>733</v>
      </c>
      <c r="G1076" t="s">
        <v>750</v>
      </c>
      <c r="H1076" t="s">
        <v>1013</v>
      </c>
      <c r="I1076" t="s">
        <v>13</v>
      </c>
      <c r="J1076" t="s">
        <v>751</v>
      </c>
      <c r="K1076" t="s">
        <v>780</v>
      </c>
      <c r="L1076" t="s">
        <v>781</v>
      </c>
      <c r="M1076" t="s">
        <v>881</v>
      </c>
      <c r="N1076" t="s">
        <v>786</v>
      </c>
      <c r="O1076" t="s">
        <v>589</v>
      </c>
      <c r="P1076" t="s">
        <v>967</v>
      </c>
      <c r="Q1076" t="s">
        <v>2</v>
      </c>
      <c r="R1076" t="s">
        <v>1281</v>
      </c>
      <c r="S1076" t="s">
        <v>103</v>
      </c>
      <c r="T1076" t="s">
        <v>732</v>
      </c>
      <c r="U1076" t="s">
        <v>4531</v>
      </c>
      <c r="V1076">
        <v>6400000</v>
      </c>
      <c r="W1076">
        <v>0</v>
      </c>
      <c r="X1076">
        <v>0</v>
      </c>
      <c r="Y1076">
        <v>0</v>
      </c>
      <c r="Z1076">
        <v>0</v>
      </c>
      <c r="AA1076">
        <v>0</v>
      </c>
      <c r="AB1076">
        <v>6400000</v>
      </c>
      <c r="AC1076" t="s">
        <v>590</v>
      </c>
      <c r="AD1076" t="s">
        <v>591</v>
      </c>
      <c r="AE1076" t="s">
        <v>4532</v>
      </c>
      <c r="AF1076" t="s">
        <v>4533</v>
      </c>
      <c r="AG1076" t="s">
        <v>5936</v>
      </c>
      <c r="AH1076" t="s">
        <v>847</v>
      </c>
      <c r="AI1076" t="s">
        <v>754</v>
      </c>
      <c r="AJ1076" t="s">
        <v>1</v>
      </c>
      <c r="AK1076" t="s">
        <v>848</v>
      </c>
      <c r="AL1076" t="s">
        <v>917</v>
      </c>
    </row>
    <row r="1077" spans="1:38" x14ac:dyDescent="0.3">
      <c r="A1077" t="s">
        <v>728</v>
      </c>
      <c r="B1077" t="s">
        <v>1457</v>
      </c>
      <c r="C1077" t="s">
        <v>729</v>
      </c>
      <c r="D1077" t="s">
        <v>1458</v>
      </c>
      <c r="E1077" t="s">
        <v>841</v>
      </c>
      <c r="F1077" t="s">
        <v>733</v>
      </c>
      <c r="G1077" t="s">
        <v>750</v>
      </c>
      <c r="H1077" t="s">
        <v>1013</v>
      </c>
      <c r="I1077" t="s">
        <v>13</v>
      </c>
      <c r="J1077" t="s">
        <v>751</v>
      </c>
      <c r="K1077" t="s">
        <v>780</v>
      </c>
      <c r="L1077" t="s">
        <v>781</v>
      </c>
      <c r="M1077" t="s">
        <v>881</v>
      </c>
      <c r="N1077" t="s">
        <v>786</v>
      </c>
      <c r="O1077" t="s">
        <v>589</v>
      </c>
      <c r="P1077" t="s">
        <v>967</v>
      </c>
      <c r="Q1077" t="s">
        <v>2</v>
      </c>
      <c r="R1077" t="s">
        <v>1281</v>
      </c>
      <c r="S1077" t="s">
        <v>103</v>
      </c>
      <c r="T1077" t="s">
        <v>732</v>
      </c>
      <c r="U1077" t="s">
        <v>4534</v>
      </c>
      <c r="V1077">
        <v>4000000</v>
      </c>
      <c r="W1077">
        <v>0</v>
      </c>
      <c r="X1077">
        <v>0</v>
      </c>
      <c r="Y1077">
        <v>0</v>
      </c>
      <c r="Z1077">
        <v>0</v>
      </c>
      <c r="AA1077">
        <v>0</v>
      </c>
      <c r="AB1077">
        <v>4000000</v>
      </c>
      <c r="AC1077" t="s">
        <v>590</v>
      </c>
      <c r="AD1077" t="s">
        <v>591</v>
      </c>
      <c r="AE1077" t="s">
        <v>4535</v>
      </c>
      <c r="AF1077" t="s">
        <v>4536</v>
      </c>
      <c r="AG1077" t="s">
        <v>5937</v>
      </c>
      <c r="AH1077" t="s">
        <v>847</v>
      </c>
      <c r="AI1077" t="s">
        <v>754</v>
      </c>
      <c r="AJ1077" t="s">
        <v>1</v>
      </c>
      <c r="AK1077" t="s">
        <v>848</v>
      </c>
      <c r="AL1077" t="s">
        <v>917</v>
      </c>
    </row>
    <row r="1078" spans="1:38" x14ac:dyDescent="0.3">
      <c r="A1078" t="s">
        <v>728</v>
      </c>
      <c r="B1078" t="s">
        <v>1457</v>
      </c>
      <c r="C1078" t="s">
        <v>729</v>
      </c>
      <c r="D1078" t="s">
        <v>1458</v>
      </c>
      <c r="E1078" t="s">
        <v>841</v>
      </c>
      <c r="F1078" t="s">
        <v>733</v>
      </c>
      <c r="G1078" t="s">
        <v>750</v>
      </c>
      <c r="H1078" t="s">
        <v>1013</v>
      </c>
      <c r="I1078" t="s">
        <v>13</v>
      </c>
      <c r="J1078" t="s">
        <v>751</v>
      </c>
      <c r="K1078" t="s">
        <v>780</v>
      </c>
      <c r="L1078" t="s">
        <v>781</v>
      </c>
      <c r="M1078" t="s">
        <v>881</v>
      </c>
      <c r="N1078" t="s">
        <v>786</v>
      </c>
      <c r="O1078" t="s">
        <v>589</v>
      </c>
      <c r="P1078" t="s">
        <v>967</v>
      </c>
      <c r="Q1078" t="s">
        <v>2</v>
      </c>
      <c r="R1078" t="s">
        <v>1281</v>
      </c>
      <c r="S1078" t="s">
        <v>110</v>
      </c>
      <c r="T1078" t="s">
        <v>735</v>
      </c>
      <c r="U1078" t="s">
        <v>4537</v>
      </c>
      <c r="V1078">
        <v>133200000</v>
      </c>
      <c r="W1078">
        <v>0</v>
      </c>
      <c r="X1078">
        <v>0</v>
      </c>
      <c r="Y1078">
        <v>0</v>
      </c>
      <c r="Z1078">
        <v>0</v>
      </c>
      <c r="AA1078">
        <v>0</v>
      </c>
      <c r="AB1078">
        <v>133200000</v>
      </c>
      <c r="AC1078" t="s">
        <v>590</v>
      </c>
      <c r="AD1078" t="s">
        <v>592</v>
      </c>
      <c r="AE1078" t="s">
        <v>4538</v>
      </c>
      <c r="AF1078" t="s">
        <v>4539</v>
      </c>
      <c r="AG1078" t="s">
        <v>5938</v>
      </c>
      <c r="AH1078" t="s">
        <v>847</v>
      </c>
      <c r="AI1078" t="s">
        <v>754</v>
      </c>
      <c r="AJ1078" t="s">
        <v>893</v>
      </c>
      <c r="AK1078" t="s">
        <v>848</v>
      </c>
      <c r="AL1078" t="s">
        <v>917</v>
      </c>
    </row>
    <row r="1079" spans="1:38" x14ac:dyDescent="0.3">
      <c r="A1079" t="s">
        <v>728</v>
      </c>
      <c r="B1079" t="s">
        <v>1457</v>
      </c>
      <c r="C1079" t="s">
        <v>729</v>
      </c>
      <c r="D1079" t="s">
        <v>1458</v>
      </c>
      <c r="E1079" t="s">
        <v>841</v>
      </c>
      <c r="F1079" t="s">
        <v>733</v>
      </c>
      <c r="G1079" t="s">
        <v>750</v>
      </c>
      <c r="H1079" t="s">
        <v>1013</v>
      </c>
      <c r="I1079" t="s">
        <v>13</v>
      </c>
      <c r="J1079" t="s">
        <v>751</v>
      </c>
      <c r="K1079" t="s">
        <v>780</v>
      </c>
      <c r="L1079" t="s">
        <v>781</v>
      </c>
      <c r="M1079" t="s">
        <v>881</v>
      </c>
      <c r="N1079" t="s">
        <v>786</v>
      </c>
      <c r="O1079" t="s">
        <v>589</v>
      </c>
      <c r="P1079" t="s">
        <v>967</v>
      </c>
      <c r="Q1079" t="s">
        <v>108</v>
      </c>
      <c r="R1079" t="s">
        <v>1282</v>
      </c>
      <c r="S1079" t="s">
        <v>103</v>
      </c>
      <c r="T1079" t="s">
        <v>732</v>
      </c>
      <c r="U1079" t="s">
        <v>4540</v>
      </c>
      <c r="V1079">
        <v>12000000</v>
      </c>
      <c r="W1079">
        <v>0</v>
      </c>
      <c r="X1079">
        <v>0</v>
      </c>
      <c r="Y1079">
        <v>0</v>
      </c>
      <c r="Z1079">
        <v>0</v>
      </c>
      <c r="AA1079">
        <v>0</v>
      </c>
      <c r="AB1079">
        <v>12000000</v>
      </c>
      <c r="AC1079" t="s">
        <v>593</v>
      </c>
      <c r="AD1079" t="s">
        <v>594</v>
      </c>
      <c r="AE1079" t="s">
        <v>4541</v>
      </c>
      <c r="AF1079" t="s">
        <v>4542</v>
      </c>
      <c r="AG1079" t="s">
        <v>5939</v>
      </c>
      <c r="AH1079" t="s">
        <v>847</v>
      </c>
      <c r="AI1079" t="s">
        <v>754</v>
      </c>
      <c r="AJ1079" t="s">
        <v>1</v>
      </c>
      <c r="AK1079" t="s">
        <v>848</v>
      </c>
      <c r="AL1079" t="s">
        <v>917</v>
      </c>
    </row>
    <row r="1080" spans="1:38" x14ac:dyDescent="0.3">
      <c r="A1080" t="s">
        <v>728</v>
      </c>
      <c r="B1080" t="s">
        <v>1457</v>
      </c>
      <c r="C1080" t="s">
        <v>729</v>
      </c>
      <c r="D1080" t="s">
        <v>1458</v>
      </c>
      <c r="E1080" t="s">
        <v>841</v>
      </c>
      <c r="F1080" t="s">
        <v>733</v>
      </c>
      <c r="G1080" t="s">
        <v>750</v>
      </c>
      <c r="H1080" t="s">
        <v>1013</v>
      </c>
      <c r="I1080" t="s">
        <v>13</v>
      </c>
      <c r="J1080" t="s">
        <v>751</v>
      </c>
      <c r="K1080" t="s">
        <v>780</v>
      </c>
      <c r="L1080" t="s">
        <v>781</v>
      </c>
      <c r="M1080" t="s">
        <v>881</v>
      </c>
      <c r="N1080" t="s">
        <v>786</v>
      </c>
      <c r="O1080" t="s">
        <v>589</v>
      </c>
      <c r="P1080" t="s">
        <v>967</v>
      </c>
      <c r="Q1080" t="s">
        <v>108</v>
      </c>
      <c r="R1080" t="s">
        <v>1282</v>
      </c>
      <c r="S1080" t="s">
        <v>103</v>
      </c>
      <c r="T1080" t="s">
        <v>732</v>
      </c>
      <c r="U1080" t="s">
        <v>4543</v>
      </c>
      <c r="V1080">
        <v>6000000</v>
      </c>
      <c r="W1080">
        <v>0</v>
      </c>
      <c r="X1080">
        <v>0</v>
      </c>
      <c r="Y1080">
        <v>0</v>
      </c>
      <c r="Z1080">
        <v>0</v>
      </c>
      <c r="AA1080">
        <v>0</v>
      </c>
      <c r="AB1080">
        <v>6000000</v>
      </c>
      <c r="AC1080" t="s">
        <v>593</v>
      </c>
      <c r="AD1080" t="s">
        <v>594</v>
      </c>
      <c r="AE1080" t="s">
        <v>4544</v>
      </c>
      <c r="AF1080" t="s">
        <v>4545</v>
      </c>
      <c r="AG1080" t="s">
        <v>5940</v>
      </c>
      <c r="AH1080" t="s">
        <v>847</v>
      </c>
      <c r="AI1080" t="s">
        <v>754</v>
      </c>
      <c r="AJ1080" t="s">
        <v>1</v>
      </c>
      <c r="AK1080" t="s">
        <v>848</v>
      </c>
      <c r="AL1080" t="s">
        <v>917</v>
      </c>
    </row>
    <row r="1081" spans="1:38" x14ac:dyDescent="0.3">
      <c r="A1081" t="s">
        <v>728</v>
      </c>
      <c r="B1081" t="s">
        <v>1457</v>
      </c>
      <c r="C1081" t="s">
        <v>729</v>
      </c>
      <c r="D1081" t="s">
        <v>1458</v>
      </c>
      <c r="E1081" t="s">
        <v>841</v>
      </c>
      <c r="F1081" t="s">
        <v>733</v>
      </c>
      <c r="G1081" t="s">
        <v>750</v>
      </c>
      <c r="H1081" t="s">
        <v>1013</v>
      </c>
      <c r="I1081" t="s">
        <v>13</v>
      </c>
      <c r="J1081" t="s">
        <v>751</v>
      </c>
      <c r="K1081" t="s">
        <v>780</v>
      </c>
      <c r="L1081" t="s">
        <v>781</v>
      </c>
      <c r="M1081" t="s">
        <v>881</v>
      </c>
      <c r="N1081" t="s">
        <v>786</v>
      </c>
      <c r="O1081" t="s">
        <v>589</v>
      </c>
      <c r="P1081" t="s">
        <v>967</v>
      </c>
      <c r="Q1081" t="s">
        <v>108</v>
      </c>
      <c r="R1081" t="s">
        <v>1282</v>
      </c>
      <c r="S1081" t="s">
        <v>103</v>
      </c>
      <c r="T1081" t="s">
        <v>732</v>
      </c>
      <c r="U1081" t="s">
        <v>4546</v>
      </c>
      <c r="V1081">
        <v>12000000</v>
      </c>
      <c r="W1081">
        <v>0</v>
      </c>
      <c r="X1081">
        <v>0</v>
      </c>
      <c r="Y1081">
        <v>0</v>
      </c>
      <c r="Z1081">
        <v>0</v>
      </c>
      <c r="AA1081">
        <v>0</v>
      </c>
      <c r="AB1081">
        <v>12000000</v>
      </c>
      <c r="AC1081" t="s">
        <v>593</v>
      </c>
      <c r="AD1081" t="s">
        <v>594</v>
      </c>
      <c r="AE1081" t="s">
        <v>4547</v>
      </c>
      <c r="AF1081" t="s">
        <v>4548</v>
      </c>
      <c r="AG1081" t="s">
        <v>5937</v>
      </c>
      <c r="AH1081" t="s">
        <v>847</v>
      </c>
      <c r="AI1081" t="s">
        <v>754</v>
      </c>
      <c r="AJ1081" t="s">
        <v>1</v>
      </c>
      <c r="AK1081" t="s">
        <v>848</v>
      </c>
      <c r="AL1081" t="s">
        <v>917</v>
      </c>
    </row>
    <row r="1082" spans="1:38" x14ac:dyDescent="0.3">
      <c r="A1082" t="s">
        <v>728</v>
      </c>
      <c r="B1082" t="s">
        <v>1457</v>
      </c>
      <c r="C1082" t="s">
        <v>729</v>
      </c>
      <c r="D1082" t="s">
        <v>1458</v>
      </c>
      <c r="E1082" t="s">
        <v>841</v>
      </c>
      <c r="F1082" t="s">
        <v>733</v>
      </c>
      <c r="G1082" t="s">
        <v>750</v>
      </c>
      <c r="H1082" t="s">
        <v>1013</v>
      </c>
      <c r="I1082" t="s">
        <v>13</v>
      </c>
      <c r="J1082" t="s">
        <v>751</v>
      </c>
      <c r="K1082" t="s">
        <v>780</v>
      </c>
      <c r="L1082" t="s">
        <v>781</v>
      </c>
      <c r="M1082" t="s">
        <v>881</v>
      </c>
      <c r="N1082" t="s">
        <v>786</v>
      </c>
      <c r="O1082" t="s">
        <v>589</v>
      </c>
      <c r="P1082" t="s">
        <v>967</v>
      </c>
      <c r="Q1082" t="s">
        <v>108</v>
      </c>
      <c r="R1082" t="s">
        <v>1282</v>
      </c>
      <c r="S1082" t="s">
        <v>110</v>
      </c>
      <c r="T1082" t="s">
        <v>735</v>
      </c>
      <c r="U1082" t="s">
        <v>4549</v>
      </c>
      <c r="V1082">
        <v>36000000</v>
      </c>
      <c r="W1082">
        <v>0</v>
      </c>
      <c r="X1082">
        <v>0</v>
      </c>
      <c r="Y1082">
        <v>0</v>
      </c>
      <c r="Z1082">
        <v>0</v>
      </c>
      <c r="AA1082">
        <v>0</v>
      </c>
      <c r="AB1082">
        <v>36000000</v>
      </c>
      <c r="AC1082" t="s">
        <v>593</v>
      </c>
      <c r="AD1082" t="s">
        <v>595</v>
      </c>
      <c r="AE1082" t="s">
        <v>4550</v>
      </c>
      <c r="AF1082" t="s">
        <v>4551</v>
      </c>
      <c r="AG1082" t="s">
        <v>5941</v>
      </c>
      <c r="AH1082" t="s">
        <v>847</v>
      </c>
      <c r="AI1082" t="s">
        <v>754</v>
      </c>
      <c r="AJ1082" t="s">
        <v>893</v>
      </c>
      <c r="AK1082" t="s">
        <v>848</v>
      </c>
      <c r="AL1082" t="s">
        <v>917</v>
      </c>
    </row>
    <row r="1083" spans="1:38" x14ac:dyDescent="0.3">
      <c r="A1083" t="s">
        <v>728</v>
      </c>
      <c r="B1083" t="s">
        <v>1457</v>
      </c>
      <c r="C1083" t="s">
        <v>729</v>
      </c>
      <c r="D1083" t="s">
        <v>1458</v>
      </c>
      <c r="E1083" t="s">
        <v>841</v>
      </c>
      <c r="F1083" t="s">
        <v>733</v>
      </c>
      <c r="G1083" t="s">
        <v>750</v>
      </c>
      <c r="H1083" t="s">
        <v>1013</v>
      </c>
      <c r="I1083" t="s">
        <v>13</v>
      </c>
      <c r="J1083" t="s">
        <v>751</v>
      </c>
      <c r="K1083" t="s">
        <v>780</v>
      </c>
      <c r="L1083" t="s">
        <v>781</v>
      </c>
      <c r="M1083" t="s">
        <v>881</v>
      </c>
      <c r="N1083" t="s">
        <v>786</v>
      </c>
      <c r="O1083" t="s">
        <v>589</v>
      </c>
      <c r="P1083" t="s">
        <v>967</v>
      </c>
      <c r="Q1083" t="s">
        <v>109</v>
      </c>
      <c r="R1083" t="s">
        <v>1283</v>
      </c>
      <c r="S1083" t="s">
        <v>103</v>
      </c>
      <c r="T1083" t="s">
        <v>732</v>
      </c>
      <c r="U1083" t="s">
        <v>4552</v>
      </c>
      <c r="V1083">
        <v>5000000</v>
      </c>
      <c r="W1083">
        <v>0</v>
      </c>
      <c r="X1083">
        <v>0</v>
      </c>
      <c r="Y1083">
        <v>0</v>
      </c>
      <c r="Z1083">
        <v>0</v>
      </c>
      <c r="AA1083">
        <v>0</v>
      </c>
      <c r="AB1083">
        <v>5000000</v>
      </c>
      <c r="AC1083" t="s">
        <v>596</v>
      </c>
      <c r="AD1083" t="s">
        <v>597</v>
      </c>
      <c r="AE1083" t="s">
        <v>4553</v>
      </c>
      <c r="AF1083" t="s">
        <v>4554</v>
      </c>
      <c r="AG1083" t="s">
        <v>5257</v>
      </c>
      <c r="AH1083" t="s">
        <v>847</v>
      </c>
      <c r="AI1083" t="s">
        <v>754</v>
      </c>
      <c r="AJ1083" t="s">
        <v>1</v>
      </c>
      <c r="AK1083" t="s">
        <v>848</v>
      </c>
      <c r="AL1083" t="s">
        <v>917</v>
      </c>
    </row>
    <row r="1084" spans="1:38" x14ac:dyDescent="0.3">
      <c r="A1084" t="s">
        <v>728</v>
      </c>
      <c r="B1084" t="s">
        <v>1457</v>
      </c>
      <c r="C1084" t="s">
        <v>729</v>
      </c>
      <c r="D1084" t="s">
        <v>1458</v>
      </c>
      <c r="E1084" t="s">
        <v>841</v>
      </c>
      <c r="F1084" t="s">
        <v>733</v>
      </c>
      <c r="G1084" t="s">
        <v>750</v>
      </c>
      <c r="H1084" t="s">
        <v>1013</v>
      </c>
      <c r="I1084" t="s">
        <v>13</v>
      </c>
      <c r="J1084" t="s">
        <v>751</v>
      </c>
      <c r="K1084" t="s">
        <v>780</v>
      </c>
      <c r="L1084" t="s">
        <v>781</v>
      </c>
      <c r="M1084" t="s">
        <v>881</v>
      </c>
      <c r="N1084" t="s">
        <v>786</v>
      </c>
      <c r="O1084" t="s">
        <v>589</v>
      </c>
      <c r="P1084" t="s">
        <v>967</v>
      </c>
      <c r="Q1084" t="s">
        <v>109</v>
      </c>
      <c r="R1084" t="s">
        <v>1283</v>
      </c>
      <c r="S1084" t="s">
        <v>103</v>
      </c>
      <c r="T1084" t="s">
        <v>732</v>
      </c>
      <c r="U1084" t="s">
        <v>4555</v>
      </c>
      <c r="V1084">
        <v>6400000</v>
      </c>
      <c r="W1084">
        <v>0</v>
      </c>
      <c r="X1084">
        <v>0</v>
      </c>
      <c r="Y1084">
        <v>0</v>
      </c>
      <c r="Z1084">
        <v>0</v>
      </c>
      <c r="AA1084">
        <v>0</v>
      </c>
      <c r="AB1084">
        <v>6400000</v>
      </c>
      <c r="AC1084" t="s">
        <v>596</v>
      </c>
      <c r="AD1084" t="s">
        <v>597</v>
      </c>
      <c r="AE1084" t="s">
        <v>4556</v>
      </c>
      <c r="AF1084" t="s">
        <v>4557</v>
      </c>
      <c r="AG1084" t="s">
        <v>5942</v>
      </c>
      <c r="AH1084" t="s">
        <v>847</v>
      </c>
      <c r="AI1084" t="s">
        <v>754</v>
      </c>
      <c r="AJ1084" t="s">
        <v>1</v>
      </c>
      <c r="AK1084" t="s">
        <v>848</v>
      </c>
      <c r="AL1084" t="s">
        <v>917</v>
      </c>
    </row>
    <row r="1085" spans="1:38" x14ac:dyDescent="0.3">
      <c r="A1085" t="s">
        <v>728</v>
      </c>
      <c r="B1085" t="s">
        <v>1457</v>
      </c>
      <c r="C1085" t="s">
        <v>729</v>
      </c>
      <c r="D1085" t="s">
        <v>1458</v>
      </c>
      <c r="E1085" t="s">
        <v>841</v>
      </c>
      <c r="F1085" t="s">
        <v>733</v>
      </c>
      <c r="G1085" t="s">
        <v>750</v>
      </c>
      <c r="H1085" t="s">
        <v>1013</v>
      </c>
      <c r="I1085" t="s">
        <v>13</v>
      </c>
      <c r="J1085" t="s">
        <v>751</v>
      </c>
      <c r="K1085" t="s">
        <v>780</v>
      </c>
      <c r="L1085" t="s">
        <v>781</v>
      </c>
      <c r="M1085" t="s">
        <v>881</v>
      </c>
      <c r="N1085" t="s">
        <v>786</v>
      </c>
      <c r="O1085" t="s">
        <v>589</v>
      </c>
      <c r="P1085" t="s">
        <v>967</v>
      </c>
      <c r="Q1085" t="s">
        <v>109</v>
      </c>
      <c r="R1085" t="s">
        <v>1283</v>
      </c>
      <c r="S1085" t="s">
        <v>103</v>
      </c>
      <c r="T1085" t="s">
        <v>732</v>
      </c>
      <c r="U1085" t="s">
        <v>4558</v>
      </c>
      <c r="V1085">
        <v>4000000</v>
      </c>
      <c r="W1085">
        <v>0</v>
      </c>
      <c r="X1085">
        <v>0</v>
      </c>
      <c r="Y1085">
        <v>0</v>
      </c>
      <c r="Z1085">
        <v>0</v>
      </c>
      <c r="AA1085">
        <v>0</v>
      </c>
      <c r="AB1085">
        <v>4000000</v>
      </c>
      <c r="AC1085" t="s">
        <v>596</v>
      </c>
      <c r="AD1085" t="s">
        <v>597</v>
      </c>
      <c r="AE1085" t="s">
        <v>4559</v>
      </c>
      <c r="AF1085" t="s">
        <v>4560</v>
      </c>
      <c r="AG1085" t="s">
        <v>5943</v>
      </c>
      <c r="AH1085" t="s">
        <v>847</v>
      </c>
      <c r="AI1085" t="s">
        <v>754</v>
      </c>
      <c r="AJ1085" t="s">
        <v>1</v>
      </c>
      <c r="AK1085" t="s">
        <v>848</v>
      </c>
      <c r="AL1085" t="s">
        <v>917</v>
      </c>
    </row>
    <row r="1086" spans="1:38" x14ac:dyDescent="0.3">
      <c r="A1086" t="s">
        <v>728</v>
      </c>
      <c r="B1086" t="s">
        <v>1457</v>
      </c>
      <c r="C1086" t="s">
        <v>729</v>
      </c>
      <c r="D1086" t="s">
        <v>1458</v>
      </c>
      <c r="E1086" t="s">
        <v>841</v>
      </c>
      <c r="F1086" t="s">
        <v>733</v>
      </c>
      <c r="G1086" t="s">
        <v>750</v>
      </c>
      <c r="H1086" t="s">
        <v>1013</v>
      </c>
      <c r="I1086" t="s">
        <v>13</v>
      </c>
      <c r="J1086" t="s">
        <v>751</v>
      </c>
      <c r="K1086" t="s">
        <v>780</v>
      </c>
      <c r="L1086" t="s">
        <v>781</v>
      </c>
      <c r="M1086" t="s">
        <v>881</v>
      </c>
      <c r="N1086" t="s">
        <v>786</v>
      </c>
      <c r="O1086" t="s">
        <v>589</v>
      </c>
      <c r="P1086" t="s">
        <v>967</v>
      </c>
      <c r="Q1086" t="s">
        <v>109</v>
      </c>
      <c r="R1086" t="s">
        <v>1283</v>
      </c>
      <c r="S1086" t="s">
        <v>110</v>
      </c>
      <c r="T1086" t="s">
        <v>735</v>
      </c>
      <c r="U1086" t="s">
        <v>4561</v>
      </c>
      <c r="V1086">
        <v>63000000</v>
      </c>
      <c r="W1086">
        <v>0</v>
      </c>
      <c r="X1086">
        <v>0</v>
      </c>
      <c r="Y1086">
        <v>0</v>
      </c>
      <c r="Z1086">
        <v>0</v>
      </c>
      <c r="AA1086">
        <v>0</v>
      </c>
      <c r="AB1086">
        <v>63000000</v>
      </c>
      <c r="AC1086" t="s">
        <v>596</v>
      </c>
      <c r="AD1086" t="s">
        <v>598</v>
      </c>
      <c r="AE1086" t="s">
        <v>4562</v>
      </c>
      <c r="AF1086" t="s">
        <v>4563</v>
      </c>
      <c r="AG1086" t="s">
        <v>5944</v>
      </c>
      <c r="AH1086" t="s">
        <v>847</v>
      </c>
      <c r="AI1086" t="s">
        <v>754</v>
      </c>
      <c r="AJ1086" t="s">
        <v>893</v>
      </c>
      <c r="AK1086" t="s">
        <v>848</v>
      </c>
      <c r="AL1086" t="s">
        <v>917</v>
      </c>
    </row>
    <row r="1087" spans="1:38" x14ac:dyDescent="0.3">
      <c r="A1087" t="s">
        <v>728</v>
      </c>
      <c r="B1087" t="s">
        <v>1457</v>
      </c>
      <c r="C1087" t="s">
        <v>729</v>
      </c>
      <c r="D1087" t="s">
        <v>1458</v>
      </c>
      <c r="E1087" t="s">
        <v>841</v>
      </c>
      <c r="F1087" t="s">
        <v>733</v>
      </c>
      <c r="G1087" t="s">
        <v>750</v>
      </c>
      <c r="H1087" t="s">
        <v>1013</v>
      </c>
      <c r="I1087" t="s">
        <v>13</v>
      </c>
      <c r="J1087" t="s">
        <v>751</v>
      </c>
      <c r="K1087" t="s">
        <v>780</v>
      </c>
      <c r="L1087" t="s">
        <v>781</v>
      </c>
      <c r="M1087" t="s">
        <v>881</v>
      </c>
      <c r="N1087" t="s">
        <v>786</v>
      </c>
      <c r="O1087" t="s">
        <v>589</v>
      </c>
      <c r="P1087" t="s">
        <v>967</v>
      </c>
      <c r="Q1087" t="s">
        <v>111</v>
      </c>
      <c r="R1087" t="s">
        <v>968</v>
      </c>
      <c r="S1087" t="s">
        <v>103</v>
      </c>
      <c r="T1087" t="s">
        <v>732</v>
      </c>
      <c r="U1087" t="s">
        <v>4564</v>
      </c>
      <c r="V1087">
        <v>1000000</v>
      </c>
      <c r="W1087">
        <v>0</v>
      </c>
      <c r="X1087">
        <v>0</v>
      </c>
      <c r="Y1087">
        <v>0</v>
      </c>
      <c r="Z1087">
        <v>0</v>
      </c>
      <c r="AA1087">
        <v>0</v>
      </c>
      <c r="AB1087">
        <v>1000000</v>
      </c>
      <c r="AC1087" t="s">
        <v>599</v>
      </c>
      <c r="AD1087" t="s">
        <v>600</v>
      </c>
      <c r="AE1087" t="s">
        <v>4565</v>
      </c>
      <c r="AF1087" t="s">
        <v>4566</v>
      </c>
      <c r="AG1087" t="s">
        <v>5945</v>
      </c>
      <c r="AH1087" t="s">
        <v>847</v>
      </c>
      <c r="AI1087" t="s">
        <v>754</v>
      </c>
      <c r="AJ1087" t="s">
        <v>1</v>
      </c>
      <c r="AK1087" t="s">
        <v>848</v>
      </c>
      <c r="AL1087" t="s">
        <v>917</v>
      </c>
    </row>
    <row r="1088" spans="1:38" x14ac:dyDescent="0.3">
      <c r="A1088" t="s">
        <v>728</v>
      </c>
      <c r="B1088" t="s">
        <v>1457</v>
      </c>
      <c r="C1088" t="s">
        <v>729</v>
      </c>
      <c r="D1088" t="s">
        <v>1458</v>
      </c>
      <c r="E1088" t="s">
        <v>841</v>
      </c>
      <c r="F1088" t="s">
        <v>733</v>
      </c>
      <c r="G1088" t="s">
        <v>750</v>
      </c>
      <c r="H1088" t="s">
        <v>1013</v>
      </c>
      <c r="I1088" t="s">
        <v>13</v>
      </c>
      <c r="J1088" t="s">
        <v>751</v>
      </c>
      <c r="K1088" t="s">
        <v>780</v>
      </c>
      <c r="L1088" t="s">
        <v>781</v>
      </c>
      <c r="M1088" t="s">
        <v>881</v>
      </c>
      <c r="N1088" t="s">
        <v>786</v>
      </c>
      <c r="O1088" t="s">
        <v>589</v>
      </c>
      <c r="P1088" t="s">
        <v>967</v>
      </c>
      <c r="Q1088" t="s">
        <v>111</v>
      </c>
      <c r="R1088" t="s">
        <v>968</v>
      </c>
      <c r="S1088" t="s">
        <v>103</v>
      </c>
      <c r="T1088" t="s">
        <v>732</v>
      </c>
      <c r="U1088" t="s">
        <v>4567</v>
      </c>
      <c r="V1088">
        <v>15000000</v>
      </c>
      <c r="W1088">
        <v>0</v>
      </c>
      <c r="X1088">
        <v>0</v>
      </c>
      <c r="Y1088">
        <v>0</v>
      </c>
      <c r="Z1088">
        <v>0</v>
      </c>
      <c r="AA1088">
        <v>0</v>
      </c>
      <c r="AB1088">
        <v>15000000</v>
      </c>
      <c r="AC1088" t="s">
        <v>599</v>
      </c>
      <c r="AD1088" t="s">
        <v>600</v>
      </c>
      <c r="AE1088" t="s">
        <v>4568</v>
      </c>
      <c r="AF1088" t="s">
        <v>4569</v>
      </c>
      <c r="AG1088" t="s">
        <v>5946</v>
      </c>
      <c r="AH1088" t="s">
        <v>847</v>
      </c>
      <c r="AI1088" t="s">
        <v>754</v>
      </c>
      <c r="AJ1088" t="s">
        <v>1</v>
      </c>
      <c r="AK1088" t="s">
        <v>848</v>
      </c>
      <c r="AL1088" t="s">
        <v>917</v>
      </c>
    </row>
    <row r="1089" spans="1:40" x14ac:dyDescent="0.3">
      <c r="A1089" t="s">
        <v>728</v>
      </c>
      <c r="B1089" t="s">
        <v>1457</v>
      </c>
      <c r="C1089" t="s">
        <v>729</v>
      </c>
      <c r="D1089" t="s">
        <v>1458</v>
      </c>
      <c r="E1089" t="s">
        <v>841</v>
      </c>
      <c r="F1089" t="s">
        <v>733</v>
      </c>
      <c r="G1089" t="s">
        <v>750</v>
      </c>
      <c r="H1089" t="s">
        <v>1013</v>
      </c>
      <c r="I1089" t="s">
        <v>13</v>
      </c>
      <c r="J1089" t="s">
        <v>751</v>
      </c>
      <c r="K1089" t="s">
        <v>780</v>
      </c>
      <c r="L1089" t="s">
        <v>781</v>
      </c>
      <c r="M1089" t="s">
        <v>881</v>
      </c>
      <c r="N1089" t="s">
        <v>786</v>
      </c>
      <c r="O1089" t="s">
        <v>589</v>
      </c>
      <c r="P1089" t="s">
        <v>967</v>
      </c>
      <c r="Q1089" t="s">
        <v>111</v>
      </c>
      <c r="R1089" t="s">
        <v>968</v>
      </c>
      <c r="S1089" t="s">
        <v>103</v>
      </c>
      <c r="T1089" t="s">
        <v>732</v>
      </c>
      <c r="U1089" t="s">
        <v>4570</v>
      </c>
      <c r="V1089">
        <v>1000000</v>
      </c>
      <c r="W1089">
        <v>0</v>
      </c>
      <c r="X1089">
        <v>0</v>
      </c>
      <c r="Y1089">
        <v>0</v>
      </c>
      <c r="Z1089">
        <v>0</v>
      </c>
      <c r="AA1089">
        <v>0</v>
      </c>
      <c r="AB1089">
        <v>1000000</v>
      </c>
      <c r="AC1089" t="s">
        <v>599</v>
      </c>
      <c r="AD1089" t="s">
        <v>600</v>
      </c>
      <c r="AE1089" t="s">
        <v>4571</v>
      </c>
      <c r="AF1089" t="s">
        <v>4572</v>
      </c>
      <c r="AG1089" t="s">
        <v>931</v>
      </c>
      <c r="AH1089" t="s">
        <v>847</v>
      </c>
      <c r="AI1089" t="s">
        <v>754</v>
      </c>
      <c r="AJ1089" t="s">
        <v>1</v>
      </c>
      <c r="AK1089" t="s">
        <v>848</v>
      </c>
      <c r="AL1089" t="s">
        <v>917</v>
      </c>
    </row>
    <row r="1090" spans="1:40" x14ac:dyDescent="0.3">
      <c r="A1090" t="s">
        <v>728</v>
      </c>
      <c r="B1090" t="s">
        <v>1457</v>
      </c>
      <c r="C1090" t="s">
        <v>729</v>
      </c>
      <c r="D1090" t="s">
        <v>1458</v>
      </c>
      <c r="E1090" t="s">
        <v>841</v>
      </c>
      <c r="F1090" t="s">
        <v>733</v>
      </c>
      <c r="G1090" t="s">
        <v>750</v>
      </c>
      <c r="H1090" t="s">
        <v>1013</v>
      </c>
      <c r="I1090" t="s">
        <v>13</v>
      </c>
      <c r="J1090" t="s">
        <v>751</v>
      </c>
      <c r="K1090" t="s">
        <v>780</v>
      </c>
      <c r="L1090" t="s">
        <v>781</v>
      </c>
      <c r="M1090" t="s">
        <v>881</v>
      </c>
      <c r="N1090" t="s">
        <v>786</v>
      </c>
      <c r="O1090" t="s">
        <v>589</v>
      </c>
      <c r="P1090" t="s">
        <v>967</v>
      </c>
      <c r="Q1090" t="s">
        <v>111</v>
      </c>
      <c r="R1090" t="s">
        <v>968</v>
      </c>
      <c r="S1090" t="s">
        <v>103</v>
      </c>
      <c r="T1090" t="s">
        <v>732</v>
      </c>
      <c r="U1090" t="s">
        <v>4573</v>
      </c>
      <c r="V1090">
        <v>1000000</v>
      </c>
      <c r="W1090">
        <v>0</v>
      </c>
      <c r="X1090">
        <v>0</v>
      </c>
      <c r="Y1090">
        <v>0</v>
      </c>
      <c r="Z1090">
        <v>0</v>
      </c>
      <c r="AA1090">
        <v>0</v>
      </c>
      <c r="AB1090">
        <v>1000000</v>
      </c>
      <c r="AC1090" t="s">
        <v>599</v>
      </c>
      <c r="AD1090" t="s">
        <v>600</v>
      </c>
      <c r="AE1090" t="s">
        <v>4574</v>
      </c>
      <c r="AF1090" t="s">
        <v>4575</v>
      </c>
      <c r="AG1090" t="s">
        <v>5947</v>
      </c>
      <c r="AH1090" t="s">
        <v>847</v>
      </c>
      <c r="AI1090" t="s">
        <v>754</v>
      </c>
      <c r="AJ1090" t="s">
        <v>1</v>
      </c>
      <c r="AK1090" t="s">
        <v>848</v>
      </c>
      <c r="AL1090" t="s">
        <v>917</v>
      </c>
    </row>
    <row r="1091" spans="1:40" x14ac:dyDescent="0.3">
      <c r="A1091" t="s">
        <v>728</v>
      </c>
      <c r="B1091" t="s">
        <v>1457</v>
      </c>
      <c r="C1091" t="s">
        <v>729</v>
      </c>
      <c r="D1091" t="s">
        <v>1458</v>
      </c>
      <c r="E1091" t="s">
        <v>841</v>
      </c>
      <c r="F1091" t="s">
        <v>733</v>
      </c>
      <c r="G1091" t="s">
        <v>750</v>
      </c>
      <c r="H1091" t="s">
        <v>1013</v>
      </c>
      <c r="I1091" t="s">
        <v>13</v>
      </c>
      <c r="J1091" t="s">
        <v>751</v>
      </c>
      <c r="K1091" t="s">
        <v>780</v>
      </c>
      <c r="L1091" t="s">
        <v>781</v>
      </c>
      <c r="M1091" t="s">
        <v>881</v>
      </c>
      <c r="N1091" t="s">
        <v>786</v>
      </c>
      <c r="O1091" t="s">
        <v>589</v>
      </c>
      <c r="P1091" t="s">
        <v>967</v>
      </c>
      <c r="Q1091" t="s">
        <v>111</v>
      </c>
      <c r="R1091" t="s">
        <v>968</v>
      </c>
      <c r="S1091" t="s">
        <v>112</v>
      </c>
      <c r="T1091" t="s">
        <v>766</v>
      </c>
      <c r="U1091" t="s">
        <v>4576</v>
      </c>
      <c r="V1091">
        <v>12000000</v>
      </c>
      <c r="W1091">
        <v>0</v>
      </c>
      <c r="X1091">
        <v>0</v>
      </c>
      <c r="Y1091">
        <v>0</v>
      </c>
      <c r="Z1091">
        <v>0</v>
      </c>
      <c r="AA1091">
        <v>0</v>
      </c>
      <c r="AB1091">
        <v>12000000</v>
      </c>
      <c r="AC1091" t="s">
        <v>599</v>
      </c>
      <c r="AD1091" t="s">
        <v>601</v>
      </c>
      <c r="AE1091" t="s">
        <v>4577</v>
      </c>
      <c r="AF1091" t="s">
        <v>4578</v>
      </c>
      <c r="AG1091" t="s">
        <v>5948</v>
      </c>
      <c r="AH1091" t="s">
        <v>847</v>
      </c>
      <c r="AI1091" t="s">
        <v>754</v>
      </c>
      <c r="AJ1091" t="s">
        <v>900</v>
      </c>
      <c r="AK1091" t="s">
        <v>907</v>
      </c>
      <c r="AL1091" t="s">
        <v>917</v>
      </c>
    </row>
    <row r="1092" spans="1:40" x14ac:dyDescent="0.3">
      <c r="A1092" t="s">
        <v>728</v>
      </c>
      <c r="B1092" t="s">
        <v>1457</v>
      </c>
      <c r="C1092" t="s">
        <v>729</v>
      </c>
      <c r="D1092" t="s">
        <v>1458</v>
      </c>
      <c r="E1092" t="s">
        <v>841</v>
      </c>
      <c r="F1092" t="s">
        <v>733</v>
      </c>
      <c r="G1092" t="s">
        <v>750</v>
      </c>
      <c r="H1092" t="s">
        <v>1013</v>
      </c>
      <c r="I1092" t="s">
        <v>13</v>
      </c>
      <c r="J1092" t="s">
        <v>751</v>
      </c>
      <c r="K1092" t="s">
        <v>780</v>
      </c>
      <c r="L1092" t="s">
        <v>781</v>
      </c>
      <c r="M1092" t="s">
        <v>881</v>
      </c>
      <c r="N1092" t="s">
        <v>786</v>
      </c>
      <c r="O1092" t="s">
        <v>589</v>
      </c>
      <c r="P1092" t="s">
        <v>967</v>
      </c>
      <c r="Q1092" t="s">
        <v>111</v>
      </c>
      <c r="R1092" t="s">
        <v>968</v>
      </c>
      <c r="S1092" t="s">
        <v>156</v>
      </c>
      <c r="T1092" t="s">
        <v>773</v>
      </c>
      <c r="U1092" t="s">
        <v>4579</v>
      </c>
      <c r="V1092">
        <v>20000000</v>
      </c>
      <c r="W1092">
        <v>0</v>
      </c>
      <c r="X1092">
        <v>0</v>
      </c>
      <c r="Y1092">
        <v>0</v>
      </c>
      <c r="Z1092">
        <v>0</v>
      </c>
      <c r="AA1092">
        <v>0</v>
      </c>
      <c r="AB1092">
        <v>20000000</v>
      </c>
      <c r="AC1092" t="s">
        <v>599</v>
      </c>
      <c r="AD1092" t="s">
        <v>1404</v>
      </c>
      <c r="AE1092" t="s">
        <v>4580</v>
      </c>
      <c r="AF1092" t="s">
        <v>4581</v>
      </c>
      <c r="AG1092" t="s">
        <v>5949</v>
      </c>
      <c r="AH1092" t="s">
        <v>847</v>
      </c>
      <c r="AI1092" t="s">
        <v>754</v>
      </c>
      <c r="AJ1092" t="s">
        <v>913</v>
      </c>
      <c r="AK1092" t="s">
        <v>848</v>
      </c>
      <c r="AL1092" t="s">
        <v>917</v>
      </c>
    </row>
    <row r="1093" spans="1:40" x14ac:dyDescent="0.3">
      <c r="A1093" t="s">
        <v>728</v>
      </c>
      <c r="B1093" t="s">
        <v>1457</v>
      </c>
      <c r="C1093" t="s">
        <v>729</v>
      </c>
      <c r="D1093" t="s">
        <v>1458</v>
      </c>
      <c r="E1093" t="s">
        <v>841</v>
      </c>
      <c r="F1093" t="s">
        <v>733</v>
      </c>
      <c r="G1093" t="s">
        <v>750</v>
      </c>
      <c r="H1093" t="s">
        <v>1013</v>
      </c>
      <c r="I1093" t="s">
        <v>13</v>
      </c>
      <c r="J1093" t="s">
        <v>751</v>
      </c>
      <c r="K1093" t="s">
        <v>780</v>
      </c>
      <c r="L1093" t="s">
        <v>781</v>
      </c>
      <c r="M1093" t="s">
        <v>881</v>
      </c>
      <c r="N1093" t="s">
        <v>786</v>
      </c>
      <c r="O1093" t="s">
        <v>589</v>
      </c>
      <c r="P1093" t="s">
        <v>967</v>
      </c>
      <c r="Q1093" t="s">
        <v>111</v>
      </c>
      <c r="R1093" t="s">
        <v>968</v>
      </c>
      <c r="S1093" t="s">
        <v>110</v>
      </c>
      <c r="T1093" t="s">
        <v>735</v>
      </c>
      <c r="U1093" t="s">
        <v>4582</v>
      </c>
      <c r="V1093">
        <v>90000000</v>
      </c>
      <c r="W1093">
        <v>0</v>
      </c>
      <c r="X1093">
        <v>0</v>
      </c>
      <c r="Y1093">
        <v>0</v>
      </c>
      <c r="Z1093">
        <v>0</v>
      </c>
      <c r="AA1093">
        <v>0</v>
      </c>
      <c r="AB1093">
        <v>90000000</v>
      </c>
      <c r="AC1093" t="s">
        <v>599</v>
      </c>
      <c r="AD1093" t="s">
        <v>602</v>
      </c>
      <c r="AE1093" t="s">
        <v>4583</v>
      </c>
      <c r="AF1093" t="s">
        <v>4584</v>
      </c>
      <c r="AG1093" t="s">
        <v>5950</v>
      </c>
      <c r="AH1093" t="s">
        <v>847</v>
      </c>
      <c r="AI1093" t="s">
        <v>754</v>
      </c>
      <c r="AJ1093" t="s">
        <v>893</v>
      </c>
      <c r="AK1093" t="s">
        <v>848</v>
      </c>
      <c r="AL1093" t="s">
        <v>917</v>
      </c>
    </row>
    <row r="1094" spans="1:40" x14ac:dyDescent="0.3">
      <c r="A1094" t="s">
        <v>728</v>
      </c>
      <c r="B1094" t="s">
        <v>1457</v>
      </c>
      <c r="C1094" t="s">
        <v>729</v>
      </c>
      <c r="D1094" t="s">
        <v>1458</v>
      </c>
      <c r="E1094" t="s">
        <v>841</v>
      </c>
      <c r="F1094" t="s">
        <v>733</v>
      </c>
      <c r="G1094" t="s">
        <v>750</v>
      </c>
      <c r="H1094" t="s">
        <v>1013</v>
      </c>
      <c r="I1094" t="s">
        <v>13</v>
      </c>
      <c r="J1094" t="s">
        <v>751</v>
      </c>
      <c r="K1094" t="s">
        <v>780</v>
      </c>
      <c r="L1094" t="s">
        <v>781</v>
      </c>
      <c r="M1094" t="s">
        <v>881</v>
      </c>
      <c r="N1094" t="s">
        <v>786</v>
      </c>
      <c r="O1094" t="s">
        <v>178</v>
      </c>
      <c r="P1094" t="s">
        <v>785</v>
      </c>
      <c r="Q1094" t="s">
        <v>2</v>
      </c>
      <c r="R1094" t="s">
        <v>1284</v>
      </c>
      <c r="S1094" t="s">
        <v>103</v>
      </c>
      <c r="T1094" t="s">
        <v>732</v>
      </c>
      <c r="U1094" t="s">
        <v>4585</v>
      </c>
      <c r="V1094">
        <v>21000000</v>
      </c>
      <c r="W1094">
        <v>0</v>
      </c>
      <c r="X1094">
        <v>0</v>
      </c>
      <c r="Y1094">
        <v>0</v>
      </c>
      <c r="Z1094">
        <v>0</v>
      </c>
      <c r="AA1094">
        <v>0</v>
      </c>
      <c r="AB1094">
        <v>21000000</v>
      </c>
      <c r="AC1094" t="s">
        <v>603</v>
      </c>
      <c r="AD1094" t="s">
        <v>604</v>
      </c>
      <c r="AE1094" t="s">
        <v>4586</v>
      </c>
      <c r="AF1094" t="s">
        <v>4587</v>
      </c>
      <c r="AG1094" t="s">
        <v>5336</v>
      </c>
      <c r="AH1094" t="s">
        <v>847</v>
      </c>
      <c r="AI1094" t="s">
        <v>754</v>
      </c>
      <c r="AJ1094" t="s">
        <v>1</v>
      </c>
      <c r="AK1094" t="s">
        <v>848</v>
      </c>
      <c r="AL1094" t="s">
        <v>123</v>
      </c>
      <c r="AM1094" t="s">
        <v>132</v>
      </c>
      <c r="AN1094" t="s">
        <v>170</v>
      </c>
    </row>
    <row r="1095" spans="1:40" x14ac:dyDescent="0.3">
      <c r="A1095" t="s">
        <v>728</v>
      </c>
      <c r="B1095" t="s">
        <v>1457</v>
      </c>
      <c r="C1095" t="s">
        <v>729</v>
      </c>
      <c r="D1095" t="s">
        <v>1458</v>
      </c>
      <c r="E1095" t="s">
        <v>841</v>
      </c>
      <c r="F1095" t="s">
        <v>733</v>
      </c>
      <c r="G1095" t="s">
        <v>750</v>
      </c>
      <c r="H1095" t="s">
        <v>1013</v>
      </c>
      <c r="I1095" t="s">
        <v>13</v>
      </c>
      <c r="J1095" t="s">
        <v>751</v>
      </c>
      <c r="K1095" t="s">
        <v>780</v>
      </c>
      <c r="L1095" t="s">
        <v>781</v>
      </c>
      <c r="M1095" t="s">
        <v>881</v>
      </c>
      <c r="N1095" t="s">
        <v>786</v>
      </c>
      <c r="O1095" t="s">
        <v>178</v>
      </c>
      <c r="P1095" t="s">
        <v>785</v>
      </c>
      <c r="Q1095" t="s">
        <v>2</v>
      </c>
      <c r="R1095" t="s">
        <v>1284</v>
      </c>
      <c r="S1095" t="s">
        <v>103</v>
      </c>
      <c r="T1095" t="s">
        <v>732</v>
      </c>
      <c r="U1095" t="s">
        <v>4588</v>
      </c>
      <c r="V1095">
        <v>6000000</v>
      </c>
      <c r="W1095">
        <v>0</v>
      </c>
      <c r="X1095">
        <v>0</v>
      </c>
      <c r="Y1095">
        <v>0</v>
      </c>
      <c r="Z1095">
        <v>0</v>
      </c>
      <c r="AA1095">
        <v>0</v>
      </c>
      <c r="AB1095">
        <v>6000000</v>
      </c>
      <c r="AC1095" t="s">
        <v>603</v>
      </c>
      <c r="AD1095" t="s">
        <v>604</v>
      </c>
      <c r="AE1095" t="s">
        <v>4589</v>
      </c>
      <c r="AF1095" t="s">
        <v>4590</v>
      </c>
      <c r="AG1095" t="s">
        <v>5337</v>
      </c>
      <c r="AH1095" t="s">
        <v>847</v>
      </c>
      <c r="AI1095" t="s">
        <v>754</v>
      </c>
      <c r="AJ1095" t="s">
        <v>1</v>
      </c>
      <c r="AK1095" t="s">
        <v>848</v>
      </c>
      <c r="AL1095" t="s">
        <v>123</v>
      </c>
      <c r="AM1095" t="s">
        <v>132</v>
      </c>
      <c r="AN1095" t="s">
        <v>170</v>
      </c>
    </row>
    <row r="1096" spans="1:40" x14ac:dyDescent="0.3">
      <c r="A1096" t="s">
        <v>728</v>
      </c>
      <c r="B1096" t="s">
        <v>1457</v>
      </c>
      <c r="C1096" t="s">
        <v>729</v>
      </c>
      <c r="D1096" t="s">
        <v>1458</v>
      </c>
      <c r="E1096" t="s">
        <v>841</v>
      </c>
      <c r="F1096" t="s">
        <v>733</v>
      </c>
      <c r="G1096" t="s">
        <v>750</v>
      </c>
      <c r="H1096" t="s">
        <v>1013</v>
      </c>
      <c r="I1096" t="s">
        <v>13</v>
      </c>
      <c r="J1096" t="s">
        <v>751</v>
      </c>
      <c r="K1096" t="s">
        <v>780</v>
      </c>
      <c r="L1096" t="s">
        <v>781</v>
      </c>
      <c r="M1096" t="s">
        <v>881</v>
      </c>
      <c r="N1096" t="s">
        <v>786</v>
      </c>
      <c r="O1096" t="s">
        <v>178</v>
      </c>
      <c r="P1096" t="s">
        <v>785</v>
      </c>
      <c r="Q1096" t="s">
        <v>2</v>
      </c>
      <c r="R1096" t="s">
        <v>1284</v>
      </c>
      <c r="S1096" t="s">
        <v>103</v>
      </c>
      <c r="T1096" t="s">
        <v>732</v>
      </c>
      <c r="U1096" t="s">
        <v>4591</v>
      </c>
      <c r="V1096">
        <v>6000000</v>
      </c>
      <c r="W1096">
        <v>0</v>
      </c>
      <c r="X1096">
        <v>0</v>
      </c>
      <c r="Y1096">
        <v>0</v>
      </c>
      <c r="Z1096">
        <v>0</v>
      </c>
      <c r="AA1096">
        <v>0</v>
      </c>
      <c r="AB1096">
        <v>6000000</v>
      </c>
      <c r="AC1096" t="s">
        <v>603</v>
      </c>
      <c r="AD1096" t="s">
        <v>604</v>
      </c>
      <c r="AE1096" t="s">
        <v>4592</v>
      </c>
      <c r="AF1096" t="s">
        <v>4593</v>
      </c>
      <c r="AG1096" t="s">
        <v>5326</v>
      </c>
      <c r="AH1096" t="s">
        <v>847</v>
      </c>
      <c r="AI1096" t="s">
        <v>754</v>
      </c>
      <c r="AJ1096" t="s">
        <v>1</v>
      </c>
      <c r="AK1096" t="s">
        <v>848</v>
      </c>
      <c r="AL1096" t="s">
        <v>123</v>
      </c>
      <c r="AM1096" t="s">
        <v>132</v>
      </c>
      <c r="AN1096" t="s">
        <v>170</v>
      </c>
    </row>
    <row r="1097" spans="1:40" x14ac:dyDescent="0.3">
      <c r="A1097" t="s">
        <v>728</v>
      </c>
      <c r="B1097" t="s">
        <v>1457</v>
      </c>
      <c r="C1097" t="s">
        <v>729</v>
      </c>
      <c r="D1097" t="s">
        <v>1458</v>
      </c>
      <c r="E1097" t="s">
        <v>841</v>
      </c>
      <c r="F1097" t="s">
        <v>733</v>
      </c>
      <c r="G1097" t="s">
        <v>750</v>
      </c>
      <c r="H1097" t="s">
        <v>1013</v>
      </c>
      <c r="I1097" t="s">
        <v>13</v>
      </c>
      <c r="J1097" t="s">
        <v>751</v>
      </c>
      <c r="K1097" t="s">
        <v>780</v>
      </c>
      <c r="L1097" t="s">
        <v>781</v>
      </c>
      <c r="M1097" t="s">
        <v>881</v>
      </c>
      <c r="N1097" t="s">
        <v>786</v>
      </c>
      <c r="O1097" t="s">
        <v>178</v>
      </c>
      <c r="P1097" t="s">
        <v>785</v>
      </c>
      <c r="Q1097" t="s">
        <v>2</v>
      </c>
      <c r="R1097" t="s">
        <v>1284</v>
      </c>
      <c r="S1097" t="s">
        <v>103</v>
      </c>
      <c r="T1097" t="s">
        <v>732</v>
      </c>
      <c r="U1097" t="s">
        <v>4594</v>
      </c>
      <c r="V1097">
        <v>4000000</v>
      </c>
      <c r="W1097">
        <v>0</v>
      </c>
      <c r="X1097">
        <v>0</v>
      </c>
      <c r="Y1097">
        <v>0</v>
      </c>
      <c r="Z1097">
        <v>0</v>
      </c>
      <c r="AA1097">
        <v>0</v>
      </c>
      <c r="AB1097">
        <v>4000000</v>
      </c>
      <c r="AC1097" t="s">
        <v>603</v>
      </c>
      <c r="AD1097" t="s">
        <v>604</v>
      </c>
      <c r="AE1097" t="s">
        <v>4595</v>
      </c>
      <c r="AF1097" t="s">
        <v>4596</v>
      </c>
      <c r="AG1097" t="s">
        <v>5338</v>
      </c>
      <c r="AH1097" t="s">
        <v>847</v>
      </c>
      <c r="AI1097" t="s">
        <v>754</v>
      </c>
      <c r="AJ1097" t="s">
        <v>1</v>
      </c>
      <c r="AK1097" t="s">
        <v>848</v>
      </c>
      <c r="AL1097" t="s">
        <v>123</v>
      </c>
      <c r="AM1097" t="s">
        <v>132</v>
      </c>
      <c r="AN1097" t="s">
        <v>170</v>
      </c>
    </row>
    <row r="1098" spans="1:40" x14ac:dyDescent="0.3">
      <c r="A1098" t="s">
        <v>728</v>
      </c>
      <c r="B1098" t="s">
        <v>1457</v>
      </c>
      <c r="C1098" t="s">
        <v>729</v>
      </c>
      <c r="D1098" t="s">
        <v>1458</v>
      </c>
      <c r="E1098" t="s">
        <v>841</v>
      </c>
      <c r="F1098" t="s">
        <v>733</v>
      </c>
      <c r="G1098" t="s">
        <v>750</v>
      </c>
      <c r="H1098" t="s">
        <v>1013</v>
      </c>
      <c r="I1098" t="s">
        <v>13</v>
      </c>
      <c r="J1098" t="s">
        <v>751</v>
      </c>
      <c r="K1098" t="s">
        <v>780</v>
      </c>
      <c r="L1098" t="s">
        <v>781</v>
      </c>
      <c r="M1098" t="s">
        <v>881</v>
      </c>
      <c r="N1098" t="s">
        <v>786</v>
      </c>
      <c r="O1098" t="s">
        <v>178</v>
      </c>
      <c r="P1098" t="s">
        <v>785</v>
      </c>
      <c r="Q1098" t="s">
        <v>2</v>
      </c>
      <c r="R1098" t="s">
        <v>1284</v>
      </c>
      <c r="S1098" t="s">
        <v>103</v>
      </c>
      <c r="T1098" t="s">
        <v>732</v>
      </c>
      <c r="U1098" t="s">
        <v>4597</v>
      </c>
      <c r="V1098">
        <v>3000000</v>
      </c>
      <c r="W1098">
        <v>0</v>
      </c>
      <c r="X1098">
        <v>0</v>
      </c>
      <c r="Y1098">
        <v>0</v>
      </c>
      <c r="Z1098">
        <v>0</v>
      </c>
      <c r="AA1098">
        <v>0</v>
      </c>
      <c r="AB1098">
        <v>3000000</v>
      </c>
      <c r="AC1098" t="s">
        <v>603</v>
      </c>
      <c r="AD1098" t="s">
        <v>604</v>
      </c>
      <c r="AE1098" t="s">
        <v>4598</v>
      </c>
      <c r="AF1098" t="s">
        <v>4599</v>
      </c>
      <c r="AG1098" t="s">
        <v>5874</v>
      </c>
      <c r="AH1098" t="s">
        <v>847</v>
      </c>
      <c r="AI1098" t="s">
        <v>754</v>
      </c>
      <c r="AJ1098" t="s">
        <v>1</v>
      </c>
      <c r="AK1098" t="s">
        <v>848</v>
      </c>
      <c r="AL1098" t="s">
        <v>123</v>
      </c>
      <c r="AM1098" t="s">
        <v>132</v>
      </c>
      <c r="AN1098" t="s">
        <v>170</v>
      </c>
    </row>
    <row r="1099" spans="1:40" x14ac:dyDescent="0.3">
      <c r="A1099" t="s">
        <v>728</v>
      </c>
      <c r="B1099" t="s">
        <v>1457</v>
      </c>
      <c r="C1099" t="s">
        <v>729</v>
      </c>
      <c r="D1099" t="s">
        <v>1458</v>
      </c>
      <c r="E1099" t="s">
        <v>841</v>
      </c>
      <c r="F1099" t="s">
        <v>733</v>
      </c>
      <c r="G1099" t="s">
        <v>750</v>
      </c>
      <c r="H1099" t="s">
        <v>1013</v>
      </c>
      <c r="I1099" t="s">
        <v>13</v>
      </c>
      <c r="J1099" t="s">
        <v>751</v>
      </c>
      <c r="K1099" t="s">
        <v>780</v>
      </c>
      <c r="L1099" t="s">
        <v>781</v>
      </c>
      <c r="M1099" t="s">
        <v>881</v>
      </c>
      <c r="N1099" t="s">
        <v>786</v>
      </c>
      <c r="O1099" t="s">
        <v>178</v>
      </c>
      <c r="P1099" t="s">
        <v>785</v>
      </c>
      <c r="Q1099" t="s">
        <v>2</v>
      </c>
      <c r="R1099" t="s">
        <v>1284</v>
      </c>
      <c r="S1099" t="s">
        <v>126</v>
      </c>
      <c r="T1099" t="s">
        <v>744</v>
      </c>
      <c r="U1099" t="s">
        <v>4600</v>
      </c>
      <c r="V1099">
        <v>1000000</v>
      </c>
      <c r="W1099">
        <v>0</v>
      </c>
      <c r="X1099">
        <v>0</v>
      </c>
      <c r="Y1099">
        <v>373682</v>
      </c>
      <c r="Z1099">
        <v>373682</v>
      </c>
      <c r="AA1099">
        <v>0.37368200000000001</v>
      </c>
      <c r="AB1099">
        <v>626318</v>
      </c>
      <c r="AC1099" t="s">
        <v>603</v>
      </c>
      <c r="AD1099" t="s">
        <v>605</v>
      </c>
      <c r="AE1099" t="s">
        <v>4601</v>
      </c>
      <c r="AF1099" t="s">
        <v>4602</v>
      </c>
      <c r="AG1099" t="s">
        <v>5951</v>
      </c>
      <c r="AH1099" t="s">
        <v>847</v>
      </c>
      <c r="AI1099" t="s">
        <v>754</v>
      </c>
      <c r="AJ1099" t="s">
        <v>900</v>
      </c>
      <c r="AK1099" t="s">
        <v>848</v>
      </c>
      <c r="AL1099" t="s">
        <v>123</v>
      </c>
      <c r="AM1099" t="s">
        <v>132</v>
      </c>
      <c r="AN1099" t="s">
        <v>170</v>
      </c>
    </row>
    <row r="1100" spans="1:40" x14ac:dyDescent="0.3">
      <c r="A1100" t="s">
        <v>728</v>
      </c>
      <c r="B1100" t="s">
        <v>1457</v>
      </c>
      <c r="C1100" t="s">
        <v>729</v>
      </c>
      <c r="D1100" t="s">
        <v>1458</v>
      </c>
      <c r="E1100" t="s">
        <v>841</v>
      </c>
      <c r="F1100" t="s">
        <v>733</v>
      </c>
      <c r="G1100" t="s">
        <v>750</v>
      </c>
      <c r="H1100" t="s">
        <v>1013</v>
      </c>
      <c r="I1100" t="s">
        <v>13</v>
      </c>
      <c r="J1100" t="s">
        <v>751</v>
      </c>
      <c r="K1100" t="s">
        <v>780</v>
      </c>
      <c r="L1100" t="s">
        <v>781</v>
      </c>
      <c r="M1100" t="s">
        <v>881</v>
      </c>
      <c r="N1100" t="s">
        <v>786</v>
      </c>
      <c r="O1100" t="s">
        <v>178</v>
      </c>
      <c r="P1100" t="s">
        <v>785</v>
      </c>
      <c r="Q1100" t="s">
        <v>2</v>
      </c>
      <c r="R1100" t="s">
        <v>1284</v>
      </c>
      <c r="S1100" t="s">
        <v>110</v>
      </c>
      <c r="T1100" t="s">
        <v>735</v>
      </c>
      <c r="U1100" t="s">
        <v>4603</v>
      </c>
      <c r="V1100">
        <v>109075000</v>
      </c>
      <c r="W1100">
        <v>0</v>
      </c>
      <c r="X1100">
        <v>0</v>
      </c>
      <c r="Y1100">
        <v>0</v>
      </c>
      <c r="Z1100">
        <v>0</v>
      </c>
      <c r="AA1100">
        <v>0</v>
      </c>
      <c r="AB1100">
        <v>109075000</v>
      </c>
      <c r="AC1100" t="s">
        <v>603</v>
      </c>
      <c r="AD1100" t="s">
        <v>606</v>
      </c>
      <c r="AE1100" t="s">
        <v>4604</v>
      </c>
      <c r="AF1100" t="s">
        <v>4605</v>
      </c>
      <c r="AG1100" t="s">
        <v>5952</v>
      </c>
      <c r="AH1100" t="s">
        <v>847</v>
      </c>
      <c r="AI1100" t="s">
        <v>754</v>
      </c>
      <c r="AJ1100" t="s">
        <v>893</v>
      </c>
      <c r="AK1100" t="s">
        <v>848</v>
      </c>
      <c r="AL1100" t="s">
        <v>123</v>
      </c>
      <c r="AM1100" t="s">
        <v>132</v>
      </c>
      <c r="AN1100" t="s">
        <v>170</v>
      </c>
    </row>
    <row r="1101" spans="1:40" x14ac:dyDescent="0.3">
      <c r="A1101" t="s">
        <v>728</v>
      </c>
      <c r="B1101" t="s">
        <v>1457</v>
      </c>
      <c r="C1101" t="s">
        <v>729</v>
      </c>
      <c r="D1101" t="s">
        <v>1458</v>
      </c>
      <c r="E1101" t="s">
        <v>841</v>
      </c>
      <c r="F1101" t="s">
        <v>733</v>
      </c>
      <c r="G1101" t="s">
        <v>750</v>
      </c>
      <c r="H1101" t="s">
        <v>1013</v>
      </c>
      <c r="I1101" t="s">
        <v>13</v>
      </c>
      <c r="J1101" t="s">
        <v>751</v>
      </c>
      <c r="K1101" t="s">
        <v>780</v>
      </c>
      <c r="L1101" t="s">
        <v>781</v>
      </c>
      <c r="M1101" t="s">
        <v>881</v>
      </c>
      <c r="N1101" t="s">
        <v>786</v>
      </c>
      <c r="O1101" t="s">
        <v>178</v>
      </c>
      <c r="P1101" t="s">
        <v>785</v>
      </c>
      <c r="Q1101" t="s">
        <v>108</v>
      </c>
      <c r="R1101" t="s">
        <v>1285</v>
      </c>
      <c r="S1101" t="s">
        <v>103</v>
      </c>
      <c r="T1101" t="s">
        <v>732</v>
      </c>
      <c r="U1101" t="s">
        <v>4606</v>
      </c>
      <c r="V1101">
        <v>13500000</v>
      </c>
      <c r="W1101">
        <v>0</v>
      </c>
      <c r="X1101">
        <v>0</v>
      </c>
      <c r="Y1101">
        <v>0</v>
      </c>
      <c r="Z1101">
        <v>0</v>
      </c>
      <c r="AA1101">
        <v>0</v>
      </c>
      <c r="AB1101">
        <v>13500000</v>
      </c>
      <c r="AC1101" t="s">
        <v>607</v>
      </c>
      <c r="AD1101" t="s">
        <v>608</v>
      </c>
      <c r="AE1101" t="s">
        <v>4607</v>
      </c>
      <c r="AF1101" t="s">
        <v>4608</v>
      </c>
      <c r="AG1101" t="s">
        <v>5336</v>
      </c>
      <c r="AH1101" t="s">
        <v>847</v>
      </c>
      <c r="AI1101" t="s">
        <v>754</v>
      </c>
      <c r="AJ1101" t="s">
        <v>1</v>
      </c>
      <c r="AK1101" t="s">
        <v>848</v>
      </c>
      <c r="AL1101" t="s">
        <v>123</v>
      </c>
      <c r="AM1101" t="s">
        <v>132</v>
      </c>
      <c r="AN1101" t="s">
        <v>170</v>
      </c>
    </row>
    <row r="1102" spans="1:40" x14ac:dyDescent="0.3">
      <c r="A1102" t="s">
        <v>728</v>
      </c>
      <c r="B1102" t="s">
        <v>1457</v>
      </c>
      <c r="C1102" t="s">
        <v>729</v>
      </c>
      <c r="D1102" t="s">
        <v>1458</v>
      </c>
      <c r="E1102" t="s">
        <v>841</v>
      </c>
      <c r="F1102" t="s">
        <v>733</v>
      </c>
      <c r="G1102" t="s">
        <v>750</v>
      </c>
      <c r="H1102" t="s">
        <v>1013</v>
      </c>
      <c r="I1102" t="s">
        <v>13</v>
      </c>
      <c r="J1102" t="s">
        <v>751</v>
      </c>
      <c r="K1102" t="s">
        <v>780</v>
      </c>
      <c r="L1102" t="s">
        <v>781</v>
      </c>
      <c r="M1102" t="s">
        <v>881</v>
      </c>
      <c r="N1102" t="s">
        <v>786</v>
      </c>
      <c r="O1102" t="s">
        <v>178</v>
      </c>
      <c r="P1102" t="s">
        <v>785</v>
      </c>
      <c r="Q1102" t="s">
        <v>108</v>
      </c>
      <c r="R1102" t="s">
        <v>1285</v>
      </c>
      <c r="S1102" t="s">
        <v>103</v>
      </c>
      <c r="T1102" t="s">
        <v>732</v>
      </c>
      <c r="U1102" t="s">
        <v>4609</v>
      </c>
      <c r="V1102">
        <v>6000000</v>
      </c>
      <c r="W1102">
        <v>0</v>
      </c>
      <c r="X1102">
        <v>0</v>
      </c>
      <c r="Y1102">
        <v>0</v>
      </c>
      <c r="Z1102">
        <v>0</v>
      </c>
      <c r="AA1102">
        <v>0</v>
      </c>
      <c r="AB1102">
        <v>6000000</v>
      </c>
      <c r="AC1102" t="s">
        <v>607</v>
      </c>
      <c r="AD1102" t="s">
        <v>608</v>
      </c>
      <c r="AE1102" t="s">
        <v>4610</v>
      </c>
      <c r="AF1102" t="s">
        <v>4611</v>
      </c>
      <c r="AG1102" t="s">
        <v>5337</v>
      </c>
      <c r="AH1102" t="s">
        <v>847</v>
      </c>
      <c r="AI1102" t="s">
        <v>754</v>
      </c>
      <c r="AJ1102" t="s">
        <v>1</v>
      </c>
      <c r="AK1102" t="s">
        <v>848</v>
      </c>
      <c r="AL1102" t="s">
        <v>123</v>
      </c>
      <c r="AM1102" t="s">
        <v>132</v>
      </c>
      <c r="AN1102" t="s">
        <v>170</v>
      </c>
    </row>
    <row r="1103" spans="1:40" x14ac:dyDescent="0.3">
      <c r="A1103" t="s">
        <v>728</v>
      </c>
      <c r="B1103" t="s">
        <v>1457</v>
      </c>
      <c r="C1103" t="s">
        <v>729</v>
      </c>
      <c r="D1103" t="s">
        <v>1458</v>
      </c>
      <c r="E1103" t="s">
        <v>841</v>
      </c>
      <c r="F1103" t="s">
        <v>733</v>
      </c>
      <c r="G1103" t="s">
        <v>750</v>
      </c>
      <c r="H1103" t="s">
        <v>1013</v>
      </c>
      <c r="I1103" t="s">
        <v>13</v>
      </c>
      <c r="J1103" t="s">
        <v>751</v>
      </c>
      <c r="K1103" t="s">
        <v>780</v>
      </c>
      <c r="L1103" t="s">
        <v>781</v>
      </c>
      <c r="M1103" t="s">
        <v>881</v>
      </c>
      <c r="N1103" t="s">
        <v>786</v>
      </c>
      <c r="O1103" t="s">
        <v>178</v>
      </c>
      <c r="P1103" t="s">
        <v>785</v>
      </c>
      <c r="Q1103" t="s">
        <v>108</v>
      </c>
      <c r="R1103" t="s">
        <v>1285</v>
      </c>
      <c r="S1103" t="s">
        <v>103</v>
      </c>
      <c r="T1103" t="s">
        <v>732</v>
      </c>
      <c r="U1103" t="s">
        <v>4612</v>
      </c>
      <c r="V1103">
        <v>6000000</v>
      </c>
      <c r="W1103">
        <v>0</v>
      </c>
      <c r="X1103">
        <v>0</v>
      </c>
      <c r="Y1103">
        <v>0</v>
      </c>
      <c r="Z1103">
        <v>0</v>
      </c>
      <c r="AA1103">
        <v>0</v>
      </c>
      <c r="AB1103">
        <v>6000000</v>
      </c>
      <c r="AC1103" t="s">
        <v>607</v>
      </c>
      <c r="AD1103" t="s">
        <v>608</v>
      </c>
      <c r="AE1103" t="s">
        <v>4613</v>
      </c>
      <c r="AF1103" t="s">
        <v>4614</v>
      </c>
      <c r="AG1103" t="s">
        <v>5326</v>
      </c>
      <c r="AH1103" t="s">
        <v>847</v>
      </c>
      <c r="AI1103" t="s">
        <v>754</v>
      </c>
      <c r="AJ1103" t="s">
        <v>1</v>
      </c>
      <c r="AK1103" t="s">
        <v>848</v>
      </c>
      <c r="AL1103" t="s">
        <v>123</v>
      </c>
      <c r="AM1103" t="s">
        <v>132</v>
      </c>
      <c r="AN1103" t="s">
        <v>170</v>
      </c>
    </row>
    <row r="1104" spans="1:40" x14ac:dyDescent="0.3">
      <c r="A1104" t="s">
        <v>728</v>
      </c>
      <c r="B1104" t="s">
        <v>1457</v>
      </c>
      <c r="C1104" t="s">
        <v>729</v>
      </c>
      <c r="D1104" t="s">
        <v>1458</v>
      </c>
      <c r="E1104" t="s">
        <v>841</v>
      </c>
      <c r="F1104" t="s">
        <v>733</v>
      </c>
      <c r="G1104" t="s">
        <v>750</v>
      </c>
      <c r="H1104" t="s">
        <v>1013</v>
      </c>
      <c r="I1104" t="s">
        <v>13</v>
      </c>
      <c r="J1104" t="s">
        <v>751</v>
      </c>
      <c r="K1104" t="s">
        <v>780</v>
      </c>
      <c r="L1104" t="s">
        <v>781</v>
      </c>
      <c r="M1104" t="s">
        <v>881</v>
      </c>
      <c r="N1104" t="s">
        <v>786</v>
      </c>
      <c r="O1104" t="s">
        <v>178</v>
      </c>
      <c r="P1104" t="s">
        <v>785</v>
      </c>
      <c r="Q1104" t="s">
        <v>108</v>
      </c>
      <c r="R1104" t="s">
        <v>1285</v>
      </c>
      <c r="S1104" t="s">
        <v>103</v>
      </c>
      <c r="T1104" t="s">
        <v>732</v>
      </c>
      <c r="U1104" t="s">
        <v>4615</v>
      </c>
      <c r="V1104">
        <v>4000000</v>
      </c>
      <c r="W1104">
        <v>0</v>
      </c>
      <c r="X1104">
        <v>0</v>
      </c>
      <c r="Y1104">
        <v>0</v>
      </c>
      <c r="Z1104">
        <v>0</v>
      </c>
      <c r="AA1104">
        <v>0</v>
      </c>
      <c r="AB1104">
        <v>4000000</v>
      </c>
      <c r="AC1104" t="s">
        <v>607</v>
      </c>
      <c r="AD1104" t="s">
        <v>608</v>
      </c>
      <c r="AE1104" t="s">
        <v>4616</v>
      </c>
      <c r="AF1104" t="s">
        <v>4617</v>
      </c>
      <c r="AG1104" t="s">
        <v>5338</v>
      </c>
      <c r="AH1104" t="s">
        <v>847</v>
      </c>
      <c r="AI1104" t="s">
        <v>754</v>
      </c>
      <c r="AJ1104" t="s">
        <v>1</v>
      </c>
      <c r="AK1104" t="s">
        <v>848</v>
      </c>
      <c r="AL1104" t="s">
        <v>123</v>
      </c>
      <c r="AM1104" t="s">
        <v>132</v>
      </c>
      <c r="AN1104" t="s">
        <v>170</v>
      </c>
    </row>
    <row r="1105" spans="1:40" x14ac:dyDescent="0.3">
      <c r="A1105" t="s">
        <v>728</v>
      </c>
      <c r="B1105" t="s">
        <v>1457</v>
      </c>
      <c r="C1105" t="s">
        <v>729</v>
      </c>
      <c r="D1105" t="s">
        <v>1458</v>
      </c>
      <c r="E1105" t="s">
        <v>841</v>
      </c>
      <c r="F1105" t="s">
        <v>733</v>
      </c>
      <c r="G1105" t="s">
        <v>750</v>
      </c>
      <c r="H1105" t="s">
        <v>1013</v>
      </c>
      <c r="I1105" t="s">
        <v>13</v>
      </c>
      <c r="J1105" t="s">
        <v>751</v>
      </c>
      <c r="K1105" t="s">
        <v>780</v>
      </c>
      <c r="L1105" t="s">
        <v>781</v>
      </c>
      <c r="M1105" t="s">
        <v>881</v>
      </c>
      <c r="N1105" t="s">
        <v>786</v>
      </c>
      <c r="O1105" t="s">
        <v>178</v>
      </c>
      <c r="P1105" t="s">
        <v>785</v>
      </c>
      <c r="Q1105" t="s">
        <v>108</v>
      </c>
      <c r="R1105" t="s">
        <v>1285</v>
      </c>
      <c r="S1105" t="s">
        <v>103</v>
      </c>
      <c r="T1105" t="s">
        <v>732</v>
      </c>
      <c r="U1105" t="s">
        <v>4618</v>
      </c>
      <c r="V1105">
        <v>4000000</v>
      </c>
      <c r="W1105">
        <v>0</v>
      </c>
      <c r="X1105">
        <v>0</v>
      </c>
      <c r="Y1105">
        <v>0</v>
      </c>
      <c r="Z1105">
        <v>0</v>
      </c>
      <c r="AA1105">
        <v>0</v>
      </c>
      <c r="AB1105">
        <v>4000000</v>
      </c>
      <c r="AC1105" t="s">
        <v>607</v>
      </c>
      <c r="AD1105" t="s">
        <v>608</v>
      </c>
      <c r="AE1105" t="s">
        <v>4619</v>
      </c>
      <c r="AF1105" t="s">
        <v>4620</v>
      </c>
      <c r="AG1105" t="s">
        <v>5953</v>
      </c>
      <c r="AH1105" t="s">
        <v>847</v>
      </c>
      <c r="AI1105" t="s">
        <v>754</v>
      </c>
      <c r="AJ1105" t="s">
        <v>1</v>
      </c>
      <c r="AK1105" t="s">
        <v>848</v>
      </c>
      <c r="AL1105" t="s">
        <v>123</v>
      </c>
      <c r="AM1105" t="s">
        <v>132</v>
      </c>
      <c r="AN1105" t="s">
        <v>170</v>
      </c>
    </row>
    <row r="1106" spans="1:40" x14ac:dyDescent="0.3">
      <c r="A1106" t="s">
        <v>728</v>
      </c>
      <c r="B1106" t="s">
        <v>1457</v>
      </c>
      <c r="C1106" t="s">
        <v>729</v>
      </c>
      <c r="D1106" t="s">
        <v>1458</v>
      </c>
      <c r="E1106" t="s">
        <v>841</v>
      </c>
      <c r="F1106" t="s">
        <v>733</v>
      </c>
      <c r="G1106" t="s">
        <v>750</v>
      </c>
      <c r="H1106" t="s">
        <v>1013</v>
      </c>
      <c r="I1106" t="s">
        <v>13</v>
      </c>
      <c r="J1106" t="s">
        <v>751</v>
      </c>
      <c r="K1106" t="s">
        <v>780</v>
      </c>
      <c r="L1106" t="s">
        <v>781</v>
      </c>
      <c r="M1106" t="s">
        <v>881</v>
      </c>
      <c r="N1106" t="s">
        <v>786</v>
      </c>
      <c r="O1106" t="s">
        <v>178</v>
      </c>
      <c r="P1106" t="s">
        <v>785</v>
      </c>
      <c r="Q1106" t="s">
        <v>108</v>
      </c>
      <c r="R1106" t="s">
        <v>1285</v>
      </c>
      <c r="S1106" t="s">
        <v>126</v>
      </c>
      <c r="T1106" t="s">
        <v>744</v>
      </c>
      <c r="U1106" t="s">
        <v>4621</v>
      </c>
      <c r="V1106">
        <v>1000000</v>
      </c>
      <c r="W1106">
        <v>0</v>
      </c>
      <c r="X1106">
        <v>0</v>
      </c>
      <c r="Y1106">
        <v>0</v>
      </c>
      <c r="Z1106">
        <v>0</v>
      </c>
      <c r="AA1106">
        <v>0</v>
      </c>
      <c r="AB1106">
        <v>1000000</v>
      </c>
      <c r="AC1106" t="s">
        <v>607</v>
      </c>
      <c r="AD1106" t="s">
        <v>609</v>
      </c>
      <c r="AE1106" t="s">
        <v>4622</v>
      </c>
      <c r="AF1106" t="s">
        <v>4623</v>
      </c>
      <c r="AG1106" t="s">
        <v>5951</v>
      </c>
      <c r="AH1106" t="s">
        <v>847</v>
      </c>
      <c r="AI1106" t="s">
        <v>754</v>
      </c>
      <c r="AJ1106" t="s">
        <v>900</v>
      </c>
      <c r="AK1106" t="s">
        <v>848</v>
      </c>
      <c r="AL1106" t="s">
        <v>123</v>
      </c>
      <c r="AM1106" t="s">
        <v>132</v>
      </c>
      <c r="AN1106" t="s">
        <v>170</v>
      </c>
    </row>
    <row r="1107" spans="1:40" x14ac:dyDescent="0.3">
      <c r="A1107" t="s">
        <v>728</v>
      </c>
      <c r="B1107" t="s">
        <v>1457</v>
      </c>
      <c r="C1107" t="s">
        <v>729</v>
      </c>
      <c r="D1107" t="s">
        <v>1458</v>
      </c>
      <c r="E1107" t="s">
        <v>841</v>
      </c>
      <c r="F1107" t="s">
        <v>733</v>
      </c>
      <c r="G1107" t="s">
        <v>750</v>
      </c>
      <c r="H1107" t="s">
        <v>1013</v>
      </c>
      <c r="I1107" t="s">
        <v>13</v>
      </c>
      <c r="J1107" t="s">
        <v>751</v>
      </c>
      <c r="K1107" t="s">
        <v>780</v>
      </c>
      <c r="L1107" t="s">
        <v>781</v>
      </c>
      <c r="M1107" t="s">
        <v>881</v>
      </c>
      <c r="N1107" t="s">
        <v>786</v>
      </c>
      <c r="O1107" t="s">
        <v>178</v>
      </c>
      <c r="P1107" t="s">
        <v>785</v>
      </c>
      <c r="Q1107" t="s">
        <v>108</v>
      </c>
      <c r="R1107" t="s">
        <v>1285</v>
      </c>
      <c r="S1107" t="s">
        <v>126</v>
      </c>
      <c r="T1107" t="s">
        <v>744</v>
      </c>
      <c r="U1107" t="s">
        <v>4624</v>
      </c>
      <c r="V1107">
        <v>30000000</v>
      </c>
      <c r="W1107">
        <v>0</v>
      </c>
      <c r="X1107">
        <v>0</v>
      </c>
      <c r="Y1107">
        <v>0</v>
      </c>
      <c r="Z1107">
        <v>0</v>
      </c>
      <c r="AA1107">
        <v>0</v>
      </c>
      <c r="AB1107">
        <v>30000000</v>
      </c>
      <c r="AC1107" t="s">
        <v>607</v>
      </c>
      <c r="AD1107" t="s">
        <v>609</v>
      </c>
      <c r="AE1107" t="s">
        <v>4625</v>
      </c>
      <c r="AF1107" t="s">
        <v>4626</v>
      </c>
      <c r="AG1107" t="s">
        <v>5954</v>
      </c>
      <c r="AH1107" t="s">
        <v>847</v>
      </c>
      <c r="AI1107" t="s">
        <v>754</v>
      </c>
      <c r="AJ1107" t="s">
        <v>900</v>
      </c>
      <c r="AK1107" t="s">
        <v>848</v>
      </c>
      <c r="AL1107" t="s">
        <v>123</v>
      </c>
      <c r="AM1107" t="s">
        <v>132</v>
      </c>
      <c r="AN1107" t="s">
        <v>170</v>
      </c>
    </row>
    <row r="1108" spans="1:40" x14ac:dyDescent="0.3">
      <c r="A1108" t="s">
        <v>728</v>
      </c>
      <c r="B1108" t="s">
        <v>1457</v>
      </c>
      <c r="C1108" t="s">
        <v>729</v>
      </c>
      <c r="D1108" t="s">
        <v>1458</v>
      </c>
      <c r="E1108" t="s">
        <v>841</v>
      </c>
      <c r="F1108" t="s">
        <v>733</v>
      </c>
      <c r="G1108" t="s">
        <v>750</v>
      </c>
      <c r="H1108" t="s">
        <v>1013</v>
      </c>
      <c r="I1108" t="s">
        <v>13</v>
      </c>
      <c r="J1108" t="s">
        <v>751</v>
      </c>
      <c r="K1108" t="s">
        <v>780</v>
      </c>
      <c r="L1108" t="s">
        <v>781</v>
      </c>
      <c r="M1108" t="s">
        <v>881</v>
      </c>
      <c r="N1108" t="s">
        <v>786</v>
      </c>
      <c r="O1108" t="s">
        <v>178</v>
      </c>
      <c r="P1108" t="s">
        <v>785</v>
      </c>
      <c r="Q1108" t="s">
        <v>108</v>
      </c>
      <c r="R1108" t="s">
        <v>1285</v>
      </c>
      <c r="S1108" t="s">
        <v>113</v>
      </c>
      <c r="T1108" t="s">
        <v>734</v>
      </c>
      <c r="U1108" t="s">
        <v>4627</v>
      </c>
      <c r="V1108">
        <v>10000000</v>
      </c>
      <c r="W1108">
        <v>0</v>
      </c>
      <c r="X1108">
        <v>0</v>
      </c>
      <c r="Y1108">
        <v>0</v>
      </c>
      <c r="Z1108">
        <v>0</v>
      </c>
      <c r="AA1108">
        <v>0</v>
      </c>
      <c r="AB1108">
        <v>10000000</v>
      </c>
      <c r="AC1108" t="s">
        <v>607</v>
      </c>
      <c r="AD1108" t="s">
        <v>610</v>
      </c>
      <c r="AE1108" t="s">
        <v>4628</v>
      </c>
      <c r="AF1108" t="s">
        <v>4629</v>
      </c>
      <c r="AG1108" t="s">
        <v>5339</v>
      </c>
      <c r="AH1108" t="s">
        <v>847</v>
      </c>
      <c r="AI1108" t="s">
        <v>754</v>
      </c>
      <c r="AJ1108" t="s">
        <v>891</v>
      </c>
      <c r="AK1108" t="s">
        <v>848</v>
      </c>
      <c r="AL1108" t="s">
        <v>123</v>
      </c>
      <c r="AM1108" t="s">
        <v>132</v>
      </c>
      <c r="AN1108" t="s">
        <v>170</v>
      </c>
    </row>
    <row r="1109" spans="1:40" x14ac:dyDescent="0.3">
      <c r="A1109" t="s">
        <v>728</v>
      </c>
      <c r="B1109" t="s">
        <v>1457</v>
      </c>
      <c r="C1109" t="s">
        <v>729</v>
      </c>
      <c r="D1109" t="s">
        <v>1458</v>
      </c>
      <c r="E1109" t="s">
        <v>841</v>
      </c>
      <c r="F1109" t="s">
        <v>733</v>
      </c>
      <c r="G1109" t="s">
        <v>750</v>
      </c>
      <c r="H1109" t="s">
        <v>1013</v>
      </c>
      <c r="I1109" t="s">
        <v>13</v>
      </c>
      <c r="J1109" t="s">
        <v>751</v>
      </c>
      <c r="K1109" t="s">
        <v>780</v>
      </c>
      <c r="L1109" t="s">
        <v>781</v>
      </c>
      <c r="M1109" t="s">
        <v>881</v>
      </c>
      <c r="N1109" t="s">
        <v>786</v>
      </c>
      <c r="O1109" t="s">
        <v>178</v>
      </c>
      <c r="P1109" t="s">
        <v>785</v>
      </c>
      <c r="Q1109" t="s">
        <v>108</v>
      </c>
      <c r="R1109" t="s">
        <v>1285</v>
      </c>
      <c r="S1109" t="s">
        <v>110</v>
      </c>
      <c r="T1109" t="s">
        <v>735</v>
      </c>
      <c r="U1109" t="s">
        <v>4630</v>
      </c>
      <c r="V1109">
        <v>114306000</v>
      </c>
      <c r="W1109">
        <v>0</v>
      </c>
      <c r="X1109">
        <v>0</v>
      </c>
      <c r="Y1109">
        <v>0</v>
      </c>
      <c r="Z1109">
        <v>0</v>
      </c>
      <c r="AA1109">
        <v>0</v>
      </c>
      <c r="AB1109">
        <v>114306000</v>
      </c>
      <c r="AC1109" t="s">
        <v>607</v>
      </c>
      <c r="AD1109" t="s">
        <v>611</v>
      </c>
      <c r="AE1109" t="s">
        <v>4631</v>
      </c>
      <c r="AF1109" t="s">
        <v>4632</v>
      </c>
      <c r="AG1109" t="s">
        <v>5955</v>
      </c>
      <c r="AH1109" t="s">
        <v>847</v>
      </c>
      <c r="AI1109" t="s">
        <v>754</v>
      </c>
      <c r="AJ1109" t="s">
        <v>893</v>
      </c>
      <c r="AK1109" t="s">
        <v>848</v>
      </c>
      <c r="AL1109" t="s">
        <v>123</v>
      </c>
      <c r="AM1109" t="s">
        <v>132</v>
      </c>
      <c r="AN1109" t="s">
        <v>170</v>
      </c>
    </row>
    <row r="1110" spans="1:40" x14ac:dyDescent="0.3">
      <c r="A1110" t="s">
        <v>728</v>
      </c>
      <c r="B1110" t="s">
        <v>1457</v>
      </c>
      <c r="C1110" t="s">
        <v>729</v>
      </c>
      <c r="D1110" t="s">
        <v>1458</v>
      </c>
      <c r="E1110" t="s">
        <v>841</v>
      </c>
      <c r="F1110" t="s">
        <v>733</v>
      </c>
      <c r="G1110" t="s">
        <v>750</v>
      </c>
      <c r="H1110" t="s">
        <v>1013</v>
      </c>
      <c r="I1110" t="s">
        <v>13</v>
      </c>
      <c r="J1110" t="s">
        <v>751</v>
      </c>
      <c r="K1110" t="s">
        <v>780</v>
      </c>
      <c r="L1110" t="s">
        <v>781</v>
      </c>
      <c r="M1110" t="s">
        <v>881</v>
      </c>
      <c r="N1110" t="s">
        <v>786</v>
      </c>
      <c r="O1110" t="s">
        <v>178</v>
      </c>
      <c r="P1110" t="s">
        <v>785</v>
      </c>
      <c r="Q1110" t="s">
        <v>109</v>
      </c>
      <c r="R1110" t="s">
        <v>1286</v>
      </c>
      <c r="S1110" t="s">
        <v>103</v>
      </c>
      <c r="T1110" t="s">
        <v>732</v>
      </c>
      <c r="U1110" t="s">
        <v>4633</v>
      </c>
      <c r="V1110">
        <v>21000000</v>
      </c>
      <c r="W1110">
        <v>0</v>
      </c>
      <c r="X1110">
        <v>0</v>
      </c>
      <c r="Y1110">
        <v>0</v>
      </c>
      <c r="Z1110">
        <v>0</v>
      </c>
      <c r="AA1110">
        <v>0</v>
      </c>
      <c r="AB1110">
        <v>21000000</v>
      </c>
      <c r="AC1110" t="s">
        <v>834</v>
      </c>
      <c r="AD1110" t="s">
        <v>1405</v>
      </c>
      <c r="AE1110" t="s">
        <v>4634</v>
      </c>
      <c r="AF1110" t="s">
        <v>4635</v>
      </c>
      <c r="AG1110" t="s">
        <v>5336</v>
      </c>
      <c r="AH1110" t="s">
        <v>847</v>
      </c>
      <c r="AI1110" t="s">
        <v>754</v>
      </c>
      <c r="AJ1110" t="s">
        <v>1</v>
      </c>
      <c r="AK1110" t="s">
        <v>848</v>
      </c>
      <c r="AL1110" t="s">
        <v>123</v>
      </c>
      <c r="AM1110" t="s">
        <v>132</v>
      </c>
      <c r="AN1110" t="s">
        <v>170</v>
      </c>
    </row>
    <row r="1111" spans="1:40" x14ac:dyDescent="0.3">
      <c r="A1111" t="s">
        <v>728</v>
      </c>
      <c r="B1111" t="s">
        <v>1457</v>
      </c>
      <c r="C1111" t="s">
        <v>729</v>
      </c>
      <c r="D1111" t="s">
        <v>1458</v>
      </c>
      <c r="E1111" t="s">
        <v>841</v>
      </c>
      <c r="F1111" t="s">
        <v>733</v>
      </c>
      <c r="G1111" t="s">
        <v>750</v>
      </c>
      <c r="H1111" t="s">
        <v>1013</v>
      </c>
      <c r="I1111" t="s">
        <v>13</v>
      </c>
      <c r="J1111" t="s">
        <v>751</v>
      </c>
      <c r="K1111" t="s">
        <v>780</v>
      </c>
      <c r="L1111" t="s">
        <v>781</v>
      </c>
      <c r="M1111" t="s">
        <v>881</v>
      </c>
      <c r="N1111" t="s">
        <v>786</v>
      </c>
      <c r="O1111" t="s">
        <v>178</v>
      </c>
      <c r="P1111" t="s">
        <v>785</v>
      </c>
      <c r="Q1111" t="s">
        <v>109</v>
      </c>
      <c r="R1111" t="s">
        <v>1286</v>
      </c>
      <c r="S1111" t="s">
        <v>103</v>
      </c>
      <c r="T1111" t="s">
        <v>732</v>
      </c>
      <c r="U1111" t="s">
        <v>4636</v>
      </c>
      <c r="V1111">
        <v>7500000</v>
      </c>
      <c r="W1111">
        <v>0</v>
      </c>
      <c r="X1111">
        <v>0</v>
      </c>
      <c r="Y1111">
        <v>0</v>
      </c>
      <c r="Z1111">
        <v>0</v>
      </c>
      <c r="AA1111">
        <v>0</v>
      </c>
      <c r="AB1111">
        <v>7500000</v>
      </c>
      <c r="AC1111" t="s">
        <v>834</v>
      </c>
      <c r="AD1111" t="s">
        <v>1405</v>
      </c>
      <c r="AE1111" t="s">
        <v>4637</v>
      </c>
      <c r="AF1111" t="s">
        <v>4638</v>
      </c>
      <c r="AG1111" t="s">
        <v>5337</v>
      </c>
      <c r="AH1111" t="s">
        <v>847</v>
      </c>
      <c r="AI1111" t="s">
        <v>754</v>
      </c>
      <c r="AJ1111" t="s">
        <v>1</v>
      </c>
      <c r="AK1111" t="s">
        <v>848</v>
      </c>
      <c r="AL1111" t="s">
        <v>123</v>
      </c>
      <c r="AM1111" t="s">
        <v>132</v>
      </c>
      <c r="AN1111" t="s">
        <v>170</v>
      </c>
    </row>
    <row r="1112" spans="1:40" x14ac:dyDescent="0.3">
      <c r="A1112" t="s">
        <v>728</v>
      </c>
      <c r="B1112" t="s">
        <v>1457</v>
      </c>
      <c r="C1112" t="s">
        <v>729</v>
      </c>
      <c r="D1112" t="s">
        <v>1458</v>
      </c>
      <c r="E1112" t="s">
        <v>841</v>
      </c>
      <c r="F1112" t="s">
        <v>733</v>
      </c>
      <c r="G1112" t="s">
        <v>750</v>
      </c>
      <c r="H1112" t="s">
        <v>1013</v>
      </c>
      <c r="I1112" t="s">
        <v>13</v>
      </c>
      <c r="J1112" t="s">
        <v>751</v>
      </c>
      <c r="K1112" t="s">
        <v>780</v>
      </c>
      <c r="L1112" t="s">
        <v>781</v>
      </c>
      <c r="M1112" t="s">
        <v>881</v>
      </c>
      <c r="N1112" t="s">
        <v>786</v>
      </c>
      <c r="O1112" t="s">
        <v>178</v>
      </c>
      <c r="P1112" t="s">
        <v>785</v>
      </c>
      <c r="Q1112" t="s">
        <v>109</v>
      </c>
      <c r="R1112" t="s">
        <v>1286</v>
      </c>
      <c r="S1112" t="s">
        <v>103</v>
      </c>
      <c r="T1112" t="s">
        <v>732</v>
      </c>
      <c r="U1112" t="s">
        <v>4639</v>
      </c>
      <c r="V1112">
        <v>6000000</v>
      </c>
      <c r="W1112">
        <v>0</v>
      </c>
      <c r="X1112">
        <v>0</v>
      </c>
      <c r="Y1112">
        <v>0</v>
      </c>
      <c r="Z1112">
        <v>0</v>
      </c>
      <c r="AA1112">
        <v>0</v>
      </c>
      <c r="AB1112">
        <v>6000000</v>
      </c>
      <c r="AC1112" t="s">
        <v>834</v>
      </c>
      <c r="AD1112" t="s">
        <v>1405</v>
      </c>
      <c r="AE1112" t="s">
        <v>4640</v>
      </c>
      <c r="AF1112" t="s">
        <v>4641</v>
      </c>
      <c r="AG1112" t="s">
        <v>5326</v>
      </c>
      <c r="AH1112" t="s">
        <v>847</v>
      </c>
      <c r="AI1112" t="s">
        <v>754</v>
      </c>
      <c r="AJ1112" t="s">
        <v>1</v>
      </c>
      <c r="AK1112" t="s">
        <v>848</v>
      </c>
      <c r="AL1112" t="s">
        <v>123</v>
      </c>
      <c r="AM1112" t="s">
        <v>132</v>
      </c>
      <c r="AN1112" t="s">
        <v>170</v>
      </c>
    </row>
    <row r="1113" spans="1:40" x14ac:dyDescent="0.3">
      <c r="A1113" t="s">
        <v>728</v>
      </c>
      <c r="B1113" t="s">
        <v>1457</v>
      </c>
      <c r="C1113" t="s">
        <v>729</v>
      </c>
      <c r="D1113" t="s">
        <v>1458</v>
      </c>
      <c r="E1113" t="s">
        <v>841</v>
      </c>
      <c r="F1113" t="s">
        <v>733</v>
      </c>
      <c r="G1113" t="s">
        <v>750</v>
      </c>
      <c r="H1113" t="s">
        <v>1013</v>
      </c>
      <c r="I1113" t="s">
        <v>13</v>
      </c>
      <c r="J1113" t="s">
        <v>751</v>
      </c>
      <c r="K1113" t="s">
        <v>780</v>
      </c>
      <c r="L1113" t="s">
        <v>781</v>
      </c>
      <c r="M1113" t="s">
        <v>881</v>
      </c>
      <c r="N1113" t="s">
        <v>786</v>
      </c>
      <c r="O1113" t="s">
        <v>178</v>
      </c>
      <c r="P1113" t="s">
        <v>785</v>
      </c>
      <c r="Q1113" t="s">
        <v>109</v>
      </c>
      <c r="R1113" t="s">
        <v>1286</v>
      </c>
      <c r="S1113" t="s">
        <v>103</v>
      </c>
      <c r="T1113" t="s">
        <v>732</v>
      </c>
      <c r="U1113" t="s">
        <v>4642</v>
      </c>
      <c r="V1113">
        <v>4000000</v>
      </c>
      <c r="W1113">
        <v>0</v>
      </c>
      <c r="X1113">
        <v>0</v>
      </c>
      <c r="Y1113">
        <v>0</v>
      </c>
      <c r="Z1113">
        <v>0</v>
      </c>
      <c r="AA1113">
        <v>0</v>
      </c>
      <c r="AB1113">
        <v>4000000</v>
      </c>
      <c r="AC1113" t="s">
        <v>834</v>
      </c>
      <c r="AD1113" t="s">
        <v>1405</v>
      </c>
      <c r="AE1113" t="s">
        <v>4643</v>
      </c>
      <c r="AF1113" t="s">
        <v>4644</v>
      </c>
      <c r="AG1113" t="s">
        <v>5338</v>
      </c>
      <c r="AH1113" t="s">
        <v>847</v>
      </c>
      <c r="AI1113" t="s">
        <v>754</v>
      </c>
      <c r="AJ1113" t="s">
        <v>1</v>
      </c>
      <c r="AK1113" t="s">
        <v>848</v>
      </c>
      <c r="AL1113" t="s">
        <v>123</v>
      </c>
      <c r="AM1113" t="s">
        <v>132</v>
      </c>
      <c r="AN1113" t="s">
        <v>170</v>
      </c>
    </row>
    <row r="1114" spans="1:40" x14ac:dyDescent="0.3">
      <c r="A1114" t="s">
        <v>728</v>
      </c>
      <c r="B1114" t="s">
        <v>1457</v>
      </c>
      <c r="C1114" t="s">
        <v>729</v>
      </c>
      <c r="D1114" t="s">
        <v>1458</v>
      </c>
      <c r="E1114" t="s">
        <v>841</v>
      </c>
      <c r="F1114" t="s">
        <v>733</v>
      </c>
      <c r="G1114" t="s">
        <v>750</v>
      </c>
      <c r="H1114" t="s">
        <v>1013</v>
      </c>
      <c r="I1114" t="s">
        <v>13</v>
      </c>
      <c r="J1114" t="s">
        <v>751</v>
      </c>
      <c r="K1114" t="s">
        <v>780</v>
      </c>
      <c r="L1114" t="s">
        <v>781</v>
      </c>
      <c r="M1114" t="s">
        <v>881</v>
      </c>
      <c r="N1114" t="s">
        <v>786</v>
      </c>
      <c r="O1114" t="s">
        <v>178</v>
      </c>
      <c r="P1114" t="s">
        <v>785</v>
      </c>
      <c r="Q1114" t="s">
        <v>109</v>
      </c>
      <c r="R1114" t="s">
        <v>1286</v>
      </c>
      <c r="S1114" t="s">
        <v>103</v>
      </c>
      <c r="T1114" t="s">
        <v>732</v>
      </c>
      <c r="U1114" t="s">
        <v>4645</v>
      </c>
      <c r="V1114">
        <v>7500000</v>
      </c>
      <c r="W1114">
        <v>0</v>
      </c>
      <c r="X1114">
        <v>0</v>
      </c>
      <c r="Y1114">
        <v>0</v>
      </c>
      <c r="Z1114">
        <v>0</v>
      </c>
      <c r="AA1114">
        <v>0</v>
      </c>
      <c r="AB1114">
        <v>7500000</v>
      </c>
      <c r="AC1114" t="s">
        <v>834</v>
      </c>
      <c r="AD1114" t="s">
        <v>1405</v>
      </c>
      <c r="AE1114" t="s">
        <v>4646</v>
      </c>
      <c r="AF1114" t="s">
        <v>4647</v>
      </c>
      <c r="AG1114" t="s">
        <v>5874</v>
      </c>
      <c r="AH1114" t="s">
        <v>847</v>
      </c>
      <c r="AI1114" t="s">
        <v>754</v>
      </c>
      <c r="AJ1114" t="s">
        <v>1</v>
      </c>
      <c r="AK1114" t="s">
        <v>848</v>
      </c>
      <c r="AL1114" t="s">
        <v>123</v>
      </c>
      <c r="AM1114" t="s">
        <v>132</v>
      </c>
      <c r="AN1114" t="s">
        <v>170</v>
      </c>
    </row>
    <row r="1115" spans="1:40" x14ac:dyDescent="0.3">
      <c r="A1115" t="s">
        <v>728</v>
      </c>
      <c r="B1115" t="s">
        <v>1457</v>
      </c>
      <c r="C1115" t="s">
        <v>729</v>
      </c>
      <c r="D1115" t="s">
        <v>1458</v>
      </c>
      <c r="E1115" t="s">
        <v>841</v>
      </c>
      <c r="F1115" t="s">
        <v>733</v>
      </c>
      <c r="G1115" t="s">
        <v>750</v>
      </c>
      <c r="H1115" t="s">
        <v>1013</v>
      </c>
      <c r="I1115" t="s">
        <v>13</v>
      </c>
      <c r="J1115" t="s">
        <v>751</v>
      </c>
      <c r="K1115" t="s">
        <v>780</v>
      </c>
      <c r="L1115" t="s">
        <v>781</v>
      </c>
      <c r="M1115" t="s">
        <v>881</v>
      </c>
      <c r="N1115" t="s">
        <v>786</v>
      </c>
      <c r="O1115" t="s">
        <v>178</v>
      </c>
      <c r="P1115" t="s">
        <v>785</v>
      </c>
      <c r="Q1115" t="s">
        <v>109</v>
      </c>
      <c r="R1115" t="s">
        <v>1286</v>
      </c>
      <c r="S1115" t="s">
        <v>126</v>
      </c>
      <c r="T1115" t="s">
        <v>744</v>
      </c>
      <c r="U1115" t="s">
        <v>4648</v>
      </c>
      <c r="V1115">
        <v>1000000</v>
      </c>
      <c r="W1115">
        <v>0</v>
      </c>
      <c r="X1115">
        <v>0</v>
      </c>
      <c r="Y1115">
        <v>0</v>
      </c>
      <c r="Z1115">
        <v>0</v>
      </c>
      <c r="AA1115">
        <v>0</v>
      </c>
      <c r="AB1115">
        <v>1000000</v>
      </c>
      <c r="AC1115" t="s">
        <v>834</v>
      </c>
      <c r="AD1115" t="s">
        <v>1406</v>
      </c>
      <c r="AE1115" t="s">
        <v>4649</v>
      </c>
      <c r="AF1115" t="s">
        <v>4650</v>
      </c>
      <c r="AG1115" t="s">
        <v>5951</v>
      </c>
      <c r="AH1115" t="s">
        <v>847</v>
      </c>
      <c r="AI1115" t="s">
        <v>754</v>
      </c>
      <c r="AJ1115" t="s">
        <v>900</v>
      </c>
      <c r="AK1115" t="s">
        <v>848</v>
      </c>
      <c r="AL1115" t="s">
        <v>123</v>
      </c>
      <c r="AM1115" t="s">
        <v>132</v>
      </c>
      <c r="AN1115" t="s">
        <v>170</v>
      </c>
    </row>
    <row r="1116" spans="1:40" x14ac:dyDescent="0.3">
      <c r="A1116" t="s">
        <v>728</v>
      </c>
      <c r="B1116" t="s">
        <v>1457</v>
      </c>
      <c r="C1116" t="s">
        <v>729</v>
      </c>
      <c r="D1116" t="s">
        <v>1458</v>
      </c>
      <c r="E1116" t="s">
        <v>841</v>
      </c>
      <c r="F1116" t="s">
        <v>733</v>
      </c>
      <c r="G1116" t="s">
        <v>750</v>
      </c>
      <c r="H1116" t="s">
        <v>1013</v>
      </c>
      <c r="I1116" t="s">
        <v>13</v>
      </c>
      <c r="J1116" t="s">
        <v>751</v>
      </c>
      <c r="K1116" t="s">
        <v>780</v>
      </c>
      <c r="L1116" t="s">
        <v>781</v>
      </c>
      <c r="M1116" t="s">
        <v>881</v>
      </c>
      <c r="N1116" t="s">
        <v>786</v>
      </c>
      <c r="O1116" t="s">
        <v>178</v>
      </c>
      <c r="P1116" t="s">
        <v>785</v>
      </c>
      <c r="Q1116" t="s">
        <v>109</v>
      </c>
      <c r="R1116" t="s">
        <v>1286</v>
      </c>
      <c r="S1116" t="s">
        <v>110</v>
      </c>
      <c r="T1116" t="s">
        <v>735</v>
      </c>
      <c r="U1116" t="s">
        <v>4651</v>
      </c>
      <c r="V1116">
        <v>283540000</v>
      </c>
      <c r="W1116">
        <v>0</v>
      </c>
      <c r="X1116">
        <v>0</v>
      </c>
      <c r="Y1116">
        <v>0</v>
      </c>
      <c r="Z1116">
        <v>0</v>
      </c>
      <c r="AA1116">
        <v>0</v>
      </c>
      <c r="AB1116">
        <v>283540000</v>
      </c>
      <c r="AC1116" t="s">
        <v>834</v>
      </c>
      <c r="AD1116" t="s">
        <v>831</v>
      </c>
      <c r="AE1116" t="s">
        <v>4652</v>
      </c>
      <c r="AF1116" t="s">
        <v>4653</v>
      </c>
      <c r="AG1116" t="s">
        <v>5956</v>
      </c>
      <c r="AH1116" t="s">
        <v>847</v>
      </c>
      <c r="AI1116" t="s">
        <v>754</v>
      </c>
      <c r="AJ1116" t="s">
        <v>893</v>
      </c>
      <c r="AK1116" t="s">
        <v>848</v>
      </c>
      <c r="AL1116" t="s">
        <v>123</v>
      </c>
      <c r="AM1116" t="s">
        <v>132</v>
      </c>
      <c r="AN1116" t="s">
        <v>170</v>
      </c>
    </row>
    <row r="1117" spans="1:40" x14ac:dyDescent="0.3">
      <c r="A1117" t="s">
        <v>728</v>
      </c>
      <c r="B1117" t="s">
        <v>1457</v>
      </c>
      <c r="C1117" t="s">
        <v>729</v>
      </c>
      <c r="D1117" t="s">
        <v>1458</v>
      </c>
      <c r="E1117" t="s">
        <v>841</v>
      </c>
      <c r="F1117" t="s">
        <v>733</v>
      </c>
      <c r="G1117" t="s">
        <v>750</v>
      </c>
      <c r="H1117" t="s">
        <v>1013</v>
      </c>
      <c r="I1117" t="s">
        <v>13</v>
      </c>
      <c r="J1117" t="s">
        <v>751</v>
      </c>
      <c r="K1117" t="s">
        <v>780</v>
      </c>
      <c r="L1117" t="s">
        <v>781</v>
      </c>
      <c r="M1117" t="s">
        <v>881</v>
      </c>
      <c r="N1117" t="s">
        <v>786</v>
      </c>
      <c r="O1117" t="s">
        <v>612</v>
      </c>
      <c r="P1117" t="s">
        <v>787</v>
      </c>
      <c r="Q1117" t="s">
        <v>2</v>
      </c>
      <c r="R1117" t="s">
        <v>1287</v>
      </c>
      <c r="S1117" t="s">
        <v>103</v>
      </c>
      <c r="T1117" t="s">
        <v>732</v>
      </c>
      <c r="U1117" t="s">
        <v>4654</v>
      </c>
      <c r="V1117">
        <v>13500000</v>
      </c>
      <c r="W1117">
        <v>0</v>
      </c>
      <c r="X1117">
        <v>0</v>
      </c>
      <c r="Y1117">
        <v>1560000</v>
      </c>
      <c r="Z1117">
        <v>1560000</v>
      </c>
      <c r="AA1117">
        <v>0.11555555555555555</v>
      </c>
      <c r="AB1117">
        <v>11940000</v>
      </c>
      <c r="AC1117" t="s">
        <v>613</v>
      </c>
      <c r="AD1117" t="s">
        <v>614</v>
      </c>
      <c r="AE1117" t="s">
        <v>4655</v>
      </c>
      <c r="AF1117" t="s">
        <v>4656</v>
      </c>
      <c r="AG1117" t="s">
        <v>5336</v>
      </c>
      <c r="AH1117" t="s">
        <v>847</v>
      </c>
      <c r="AI1117" t="s">
        <v>754</v>
      </c>
      <c r="AJ1117" t="s">
        <v>1</v>
      </c>
      <c r="AK1117" t="s">
        <v>848</v>
      </c>
      <c r="AL1117" t="s">
        <v>123</v>
      </c>
      <c r="AM1117" t="s">
        <v>132</v>
      </c>
      <c r="AN1117" t="s">
        <v>170</v>
      </c>
    </row>
    <row r="1118" spans="1:40" x14ac:dyDescent="0.3">
      <c r="A1118" t="s">
        <v>728</v>
      </c>
      <c r="B1118" t="s">
        <v>1457</v>
      </c>
      <c r="C1118" t="s">
        <v>729</v>
      </c>
      <c r="D1118" t="s">
        <v>1458</v>
      </c>
      <c r="E1118" t="s">
        <v>841</v>
      </c>
      <c r="F1118" t="s">
        <v>733</v>
      </c>
      <c r="G1118" t="s">
        <v>750</v>
      </c>
      <c r="H1118" t="s">
        <v>1013</v>
      </c>
      <c r="I1118" t="s">
        <v>13</v>
      </c>
      <c r="J1118" t="s">
        <v>751</v>
      </c>
      <c r="K1118" t="s">
        <v>780</v>
      </c>
      <c r="L1118" t="s">
        <v>781</v>
      </c>
      <c r="M1118" t="s">
        <v>881</v>
      </c>
      <c r="N1118" t="s">
        <v>786</v>
      </c>
      <c r="O1118" t="s">
        <v>612</v>
      </c>
      <c r="P1118" t="s">
        <v>787</v>
      </c>
      <c r="Q1118" t="s">
        <v>2</v>
      </c>
      <c r="R1118" t="s">
        <v>1287</v>
      </c>
      <c r="S1118" t="s">
        <v>103</v>
      </c>
      <c r="T1118" t="s">
        <v>732</v>
      </c>
      <c r="U1118" t="s">
        <v>4657</v>
      </c>
      <c r="V1118">
        <v>6000000</v>
      </c>
      <c r="W1118">
        <v>0</v>
      </c>
      <c r="X1118">
        <v>0</v>
      </c>
      <c r="Y1118">
        <v>0</v>
      </c>
      <c r="Z1118">
        <v>0</v>
      </c>
      <c r="AA1118">
        <v>0</v>
      </c>
      <c r="AB1118">
        <v>6000000</v>
      </c>
      <c r="AC1118" t="s">
        <v>613</v>
      </c>
      <c r="AD1118" t="s">
        <v>614</v>
      </c>
      <c r="AE1118" t="s">
        <v>4658</v>
      </c>
      <c r="AF1118" t="s">
        <v>4659</v>
      </c>
      <c r="AG1118" t="s">
        <v>5337</v>
      </c>
      <c r="AH1118" t="s">
        <v>847</v>
      </c>
      <c r="AI1118" t="s">
        <v>754</v>
      </c>
      <c r="AJ1118" t="s">
        <v>1</v>
      </c>
      <c r="AK1118" t="s">
        <v>848</v>
      </c>
      <c r="AL1118" t="s">
        <v>123</v>
      </c>
      <c r="AM1118" t="s">
        <v>132</v>
      </c>
      <c r="AN1118" t="s">
        <v>170</v>
      </c>
    </row>
    <row r="1119" spans="1:40" x14ac:dyDescent="0.3">
      <c r="A1119" t="s">
        <v>728</v>
      </c>
      <c r="B1119" t="s">
        <v>1457</v>
      </c>
      <c r="C1119" t="s">
        <v>729</v>
      </c>
      <c r="D1119" t="s">
        <v>1458</v>
      </c>
      <c r="E1119" t="s">
        <v>841</v>
      </c>
      <c r="F1119" t="s">
        <v>733</v>
      </c>
      <c r="G1119" t="s">
        <v>750</v>
      </c>
      <c r="H1119" t="s">
        <v>1013</v>
      </c>
      <c r="I1119" t="s">
        <v>13</v>
      </c>
      <c r="J1119" t="s">
        <v>751</v>
      </c>
      <c r="K1119" t="s">
        <v>780</v>
      </c>
      <c r="L1119" t="s">
        <v>781</v>
      </c>
      <c r="M1119" t="s">
        <v>881</v>
      </c>
      <c r="N1119" t="s">
        <v>786</v>
      </c>
      <c r="O1119" t="s">
        <v>612</v>
      </c>
      <c r="P1119" t="s">
        <v>787</v>
      </c>
      <c r="Q1119" t="s">
        <v>2</v>
      </c>
      <c r="R1119" t="s">
        <v>1287</v>
      </c>
      <c r="S1119" t="s">
        <v>103</v>
      </c>
      <c r="T1119" t="s">
        <v>732</v>
      </c>
      <c r="U1119" t="s">
        <v>4660</v>
      </c>
      <c r="V1119">
        <v>6000000</v>
      </c>
      <c r="W1119">
        <v>0</v>
      </c>
      <c r="X1119">
        <v>0</v>
      </c>
      <c r="Y1119">
        <v>0</v>
      </c>
      <c r="Z1119">
        <v>0</v>
      </c>
      <c r="AA1119">
        <v>0</v>
      </c>
      <c r="AB1119">
        <v>6000000</v>
      </c>
      <c r="AC1119" t="s">
        <v>613</v>
      </c>
      <c r="AD1119" t="s">
        <v>614</v>
      </c>
      <c r="AE1119" t="s">
        <v>4661</v>
      </c>
      <c r="AF1119" t="s">
        <v>4662</v>
      </c>
      <c r="AG1119" t="s">
        <v>5326</v>
      </c>
      <c r="AH1119" t="s">
        <v>847</v>
      </c>
      <c r="AI1119" t="s">
        <v>754</v>
      </c>
      <c r="AJ1119" t="s">
        <v>1</v>
      </c>
      <c r="AK1119" t="s">
        <v>848</v>
      </c>
      <c r="AL1119" t="s">
        <v>123</v>
      </c>
      <c r="AM1119" t="s">
        <v>132</v>
      </c>
      <c r="AN1119" t="s">
        <v>170</v>
      </c>
    </row>
    <row r="1120" spans="1:40" x14ac:dyDescent="0.3">
      <c r="A1120" t="s">
        <v>728</v>
      </c>
      <c r="B1120" t="s">
        <v>1457</v>
      </c>
      <c r="C1120" t="s">
        <v>729</v>
      </c>
      <c r="D1120" t="s">
        <v>1458</v>
      </c>
      <c r="E1120" t="s">
        <v>841</v>
      </c>
      <c r="F1120" t="s">
        <v>733</v>
      </c>
      <c r="G1120" t="s">
        <v>750</v>
      </c>
      <c r="H1120" t="s">
        <v>1013</v>
      </c>
      <c r="I1120" t="s">
        <v>13</v>
      </c>
      <c r="J1120" t="s">
        <v>751</v>
      </c>
      <c r="K1120" t="s">
        <v>780</v>
      </c>
      <c r="L1120" t="s">
        <v>781</v>
      </c>
      <c r="M1120" t="s">
        <v>881</v>
      </c>
      <c r="N1120" t="s">
        <v>786</v>
      </c>
      <c r="O1120" t="s">
        <v>612</v>
      </c>
      <c r="P1120" t="s">
        <v>787</v>
      </c>
      <c r="Q1120" t="s">
        <v>2</v>
      </c>
      <c r="R1120" t="s">
        <v>1287</v>
      </c>
      <c r="S1120" t="s">
        <v>103</v>
      </c>
      <c r="T1120" t="s">
        <v>732</v>
      </c>
      <c r="U1120" t="s">
        <v>4663</v>
      </c>
      <c r="V1120">
        <v>4000000</v>
      </c>
      <c r="W1120">
        <v>0</v>
      </c>
      <c r="X1120">
        <v>0</v>
      </c>
      <c r="Y1120">
        <v>0</v>
      </c>
      <c r="Z1120">
        <v>0</v>
      </c>
      <c r="AA1120">
        <v>0</v>
      </c>
      <c r="AB1120">
        <v>4000000</v>
      </c>
      <c r="AC1120" t="s">
        <v>613</v>
      </c>
      <c r="AD1120" t="s">
        <v>614</v>
      </c>
      <c r="AE1120" t="s">
        <v>4664</v>
      </c>
      <c r="AF1120" t="s">
        <v>4665</v>
      </c>
      <c r="AG1120" t="s">
        <v>5338</v>
      </c>
      <c r="AH1120" t="s">
        <v>847</v>
      </c>
      <c r="AI1120" t="s">
        <v>754</v>
      </c>
      <c r="AJ1120" t="s">
        <v>1</v>
      </c>
      <c r="AK1120" t="s">
        <v>848</v>
      </c>
      <c r="AL1120" t="s">
        <v>123</v>
      </c>
      <c r="AM1120" t="s">
        <v>132</v>
      </c>
      <c r="AN1120" t="s">
        <v>170</v>
      </c>
    </row>
    <row r="1121" spans="1:40" x14ac:dyDescent="0.3">
      <c r="A1121" t="s">
        <v>728</v>
      </c>
      <c r="B1121" t="s">
        <v>1457</v>
      </c>
      <c r="C1121" t="s">
        <v>729</v>
      </c>
      <c r="D1121" t="s">
        <v>1458</v>
      </c>
      <c r="E1121" t="s">
        <v>841</v>
      </c>
      <c r="F1121" t="s">
        <v>733</v>
      </c>
      <c r="G1121" t="s">
        <v>750</v>
      </c>
      <c r="H1121" t="s">
        <v>1013</v>
      </c>
      <c r="I1121" t="s">
        <v>13</v>
      </c>
      <c r="J1121" t="s">
        <v>751</v>
      </c>
      <c r="K1121" t="s">
        <v>780</v>
      </c>
      <c r="L1121" t="s">
        <v>781</v>
      </c>
      <c r="M1121" t="s">
        <v>881</v>
      </c>
      <c r="N1121" t="s">
        <v>786</v>
      </c>
      <c r="O1121" t="s">
        <v>612</v>
      </c>
      <c r="P1121" t="s">
        <v>787</v>
      </c>
      <c r="Q1121" t="s">
        <v>2</v>
      </c>
      <c r="R1121" t="s">
        <v>1287</v>
      </c>
      <c r="S1121" t="s">
        <v>103</v>
      </c>
      <c r="T1121" t="s">
        <v>732</v>
      </c>
      <c r="U1121" t="s">
        <v>4666</v>
      </c>
      <c r="V1121">
        <v>6000000</v>
      </c>
      <c r="W1121">
        <v>0</v>
      </c>
      <c r="X1121">
        <v>0</v>
      </c>
      <c r="Y1121">
        <v>0</v>
      </c>
      <c r="Z1121">
        <v>0</v>
      </c>
      <c r="AA1121">
        <v>0</v>
      </c>
      <c r="AB1121">
        <v>6000000</v>
      </c>
      <c r="AC1121" t="s">
        <v>613</v>
      </c>
      <c r="AD1121" t="s">
        <v>614</v>
      </c>
      <c r="AE1121" t="s">
        <v>4667</v>
      </c>
      <c r="AF1121" t="s">
        <v>4668</v>
      </c>
      <c r="AG1121" t="s">
        <v>5880</v>
      </c>
      <c r="AH1121" t="s">
        <v>847</v>
      </c>
      <c r="AI1121" t="s">
        <v>754</v>
      </c>
      <c r="AJ1121" t="s">
        <v>1</v>
      </c>
      <c r="AK1121" t="s">
        <v>848</v>
      </c>
      <c r="AL1121" t="s">
        <v>123</v>
      </c>
      <c r="AM1121" t="s">
        <v>132</v>
      </c>
      <c r="AN1121" t="s">
        <v>170</v>
      </c>
    </row>
    <row r="1122" spans="1:40" x14ac:dyDescent="0.3">
      <c r="A1122" t="s">
        <v>728</v>
      </c>
      <c r="B1122" t="s">
        <v>1457</v>
      </c>
      <c r="C1122" t="s">
        <v>729</v>
      </c>
      <c r="D1122" t="s">
        <v>1458</v>
      </c>
      <c r="E1122" t="s">
        <v>841</v>
      </c>
      <c r="F1122" t="s">
        <v>733</v>
      </c>
      <c r="G1122" t="s">
        <v>750</v>
      </c>
      <c r="H1122" t="s">
        <v>1013</v>
      </c>
      <c r="I1122" t="s">
        <v>13</v>
      </c>
      <c r="J1122" t="s">
        <v>751</v>
      </c>
      <c r="K1122" t="s">
        <v>780</v>
      </c>
      <c r="L1122" t="s">
        <v>781</v>
      </c>
      <c r="M1122" t="s">
        <v>881</v>
      </c>
      <c r="N1122" t="s">
        <v>786</v>
      </c>
      <c r="O1122" t="s">
        <v>612</v>
      </c>
      <c r="P1122" t="s">
        <v>787</v>
      </c>
      <c r="Q1122" t="s">
        <v>2</v>
      </c>
      <c r="R1122" t="s">
        <v>1287</v>
      </c>
      <c r="S1122" t="s">
        <v>110</v>
      </c>
      <c r="T1122" t="s">
        <v>735</v>
      </c>
      <c r="U1122" t="s">
        <v>4669</v>
      </c>
      <c r="V1122">
        <v>68811000</v>
      </c>
      <c r="W1122">
        <v>0</v>
      </c>
      <c r="X1122">
        <v>0</v>
      </c>
      <c r="Y1122">
        <v>9137000</v>
      </c>
      <c r="Z1122">
        <v>9137000</v>
      </c>
      <c r="AA1122">
        <v>0.1327840025577306</v>
      </c>
      <c r="AB1122">
        <v>59674000</v>
      </c>
      <c r="AC1122" t="s">
        <v>613</v>
      </c>
      <c r="AD1122" t="s">
        <v>615</v>
      </c>
      <c r="AE1122" t="s">
        <v>4670</v>
      </c>
      <c r="AF1122" t="s">
        <v>4671</v>
      </c>
      <c r="AG1122" t="s">
        <v>5957</v>
      </c>
      <c r="AH1122" t="s">
        <v>847</v>
      </c>
      <c r="AI1122" t="s">
        <v>754</v>
      </c>
      <c r="AJ1122" t="s">
        <v>893</v>
      </c>
      <c r="AK1122" t="s">
        <v>848</v>
      </c>
      <c r="AL1122" t="s">
        <v>123</v>
      </c>
      <c r="AM1122" t="s">
        <v>132</v>
      </c>
      <c r="AN1122" t="s">
        <v>170</v>
      </c>
    </row>
    <row r="1123" spans="1:40" x14ac:dyDescent="0.3">
      <c r="A1123" t="s">
        <v>728</v>
      </c>
      <c r="B1123" t="s">
        <v>1457</v>
      </c>
      <c r="C1123" t="s">
        <v>729</v>
      </c>
      <c r="D1123" t="s">
        <v>1458</v>
      </c>
      <c r="E1123" t="s">
        <v>841</v>
      </c>
      <c r="F1123" t="s">
        <v>733</v>
      </c>
      <c r="G1123" t="s">
        <v>750</v>
      </c>
      <c r="H1123" t="s">
        <v>1013</v>
      </c>
      <c r="I1123" t="s">
        <v>13</v>
      </c>
      <c r="J1123" t="s">
        <v>751</v>
      </c>
      <c r="K1123" t="s">
        <v>780</v>
      </c>
      <c r="L1123" t="s">
        <v>781</v>
      </c>
      <c r="M1123" t="s">
        <v>878</v>
      </c>
      <c r="N1123" t="s">
        <v>788</v>
      </c>
      <c r="O1123" t="s">
        <v>177</v>
      </c>
      <c r="P1123" t="s">
        <v>937</v>
      </c>
      <c r="Q1123" t="s">
        <v>2</v>
      </c>
      <c r="R1123" t="s">
        <v>987</v>
      </c>
      <c r="S1123" t="s">
        <v>103</v>
      </c>
      <c r="T1123" t="s">
        <v>732</v>
      </c>
      <c r="U1123" t="s">
        <v>4672</v>
      </c>
      <c r="V1123">
        <v>105000000</v>
      </c>
      <c r="W1123">
        <v>0</v>
      </c>
      <c r="X1123">
        <v>0</v>
      </c>
      <c r="Y1123">
        <v>41208750</v>
      </c>
      <c r="Z1123">
        <v>41208750</v>
      </c>
      <c r="AA1123">
        <v>0.39246428571428571</v>
      </c>
      <c r="AB1123">
        <v>63791250</v>
      </c>
      <c r="AC1123" t="s">
        <v>617</v>
      </c>
      <c r="AD1123" t="s">
        <v>618</v>
      </c>
      <c r="AE1123" t="s">
        <v>4673</v>
      </c>
      <c r="AF1123" t="s">
        <v>4674</v>
      </c>
      <c r="AG1123" t="s">
        <v>5958</v>
      </c>
      <c r="AH1123" t="s">
        <v>847</v>
      </c>
      <c r="AI1123" t="s">
        <v>754</v>
      </c>
      <c r="AJ1123" t="s">
        <v>1</v>
      </c>
      <c r="AK1123" t="s">
        <v>848</v>
      </c>
      <c r="AL1123" t="s">
        <v>846</v>
      </c>
    </row>
    <row r="1124" spans="1:40" x14ac:dyDescent="0.3">
      <c r="A1124" t="s">
        <v>728</v>
      </c>
      <c r="B1124" t="s">
        <v>1457</v>
      </c>
      <c r="C1124" t="s">
        <v>729</v>
      </c>
      <c r="D1124" t="s">
        <v>1458</v>
      </c>
      <c r="E1124" t="s">
        <v>841</v>
      </c>
      <c r="F1124" t="s">
        <v>733</v>
      </c>
      <c r="G1124" t="s">
        <v>750</v>
      </c>
      <c r="H1124" t="s">
        <v>1013</v>
      </c>
      <c r="I1124" t="s">
        <v>13</v>
      </c>
      <c r="J1124" t="s">
        <v>751</v>
      </c>
      <c r="K1124" t="s">
        <v>780</v>
      </c>
      <c r="L1124" t="s">
        <v>781</v>
      </c>
      <c r="M1124" t="s">
        <v>878</v>
      </c>
      <c r="N1124" t="s">
        <v>788</v>
      </c>
      <c r="O1124" t="s">
        <v>177</v>
      </c>
      <c r="P1124" t="s">
        <v>937</v>
      </c>
      <c r="Q1124" t="s">
        <v>2</v>
      </c>
      <c r="R1124" t="s">
        <v>987</v>
      </c>
      <c r="S1124" t="s">
        <v>103</v>
      </c>
      <c r="T1124" t="s">
        <v>732</v>
      </c>
      <c r="U1124" t="s">
        <v>4675</v>
      </c>
      <c r="V1124">
        <v>6000000</v>
      </c>
      <c r="W1124">
        <v>0</v>
      </c>
      <c r="X1124">
        <v>0</v>
      </c>
      <c r="Y1124">
        <v>0</v>
      </c>
      <c r="Z1124">
        <v>0</v>
      </c>
      <c r="AA1124">
        <v>0</v>
      </c>
      <c r="AB1124">
        <v>6000000</v>
      </c>
      <c r="AC1124" t="s">
        <v>617</v>
      </c>
      <c r="AD1124" t="s">
        <v>618</v>
      </c>
      <c r="AE1124" t="s">
        <v>4676</v>
      </c>
      <c r="AF1124" t="s">
        <v>4677</v>
      </c>
      <c r="AG1124" t="s">
        <v>5959</v>
      </c>
      <c r="AH1124" t="s">
        <v>847</v>
      </c>
      <c r="AI1124" t="s">
        <v>754</v>
      </c>
      <c r="AJ1124" t="s">
        <v>1</v>
      </c>
      <c r="AK1124" t="s">
        <v>848</v>
      </c>
      <c r="AL1124" t="s">
        <v>846</v>
      </c>
    </row>
    <row r="1125" spans="1:40" x14ac:dyDescent="0.3">
      <c r="A1125" t="s">
        <v>728</v>
      </c>
      <c r="B1125" t="s">
        <v>1457</v>
      </c>
      <c r="C1125" t="s">
        <v>729</v>
      </c>
      <c r="D1125" t="s">
        <v>1458</v>
      </c>
      <c r="E1125" t="s">
        <v>841</v>
      </c>
      <c r="F1125" t="s">
        <v>733</v>
      </c>
      <c r="G1125" t="s">
        <v>750</v>
      </c>
      <c r="H1125" t="s">
        <v>1013</v>
      </c>
      <c r="I1125" t="s">
        <v>13</v>
      </c>
      <c r="J1125" t="s">
        <v>751</v>
      </c>
      <c r="K1125" t="s">
        <v>780</v>
      </c>
      <c r="L1125" t="s">
        <v>781</v>
      </c>
      <c r="M1125" t="s">
        <v>878</v>
      </c>
      <c r="N1125" t="s">
        <v>788</v>
      </c>
      <c r="O1125" t="s">
        <v>177</v>
      </c>
      <c r="P1125" t="s">
        <v>937</v>
      </c>
      <c r="Q1125" t="s">
        <v>2</v>
      </c>
      <c r="R1125" t="s">
        <v>987</v>
      </c>
      <c r="S1125" t="s">
        <v>103</v>
      </c>
      <c r="T1125" t="s">
        <v>732</v>
      </c>
      <c r="U1125" t="s">
        <v>4678</v>
      </c>
      <c r="V1125">
        <v>3000000</v>
      </c>
      <c r="W1125">
        <v>0</v>
      </c>
      <c r="X1125">
        <v>0</v>
      </c>
      <c r="Y1125">
        <v>1000000</v>
      </c>
      <c r="Z1125">
        <v>1000000</v>
      </c>
      <c r="AA1125">
        <v>0.33333333333333331</v>
      </c>
      <c r="AB1125">
        <v>2000000</v>
      </c>
      <c r="AC1125" t="s">
        <v>617</v>
      </c>
      <c r="AD1125" t="s">
        <v>618</v>
      </c>
      <c r="AE1125" t="s">
        <v>4679</v>
      </c>
      <c r="AF1125" t="s">
        <v>4680</v>
      </c>
      <c r="AG1125" t="s">
        <v>5960</v>
      </c>
      <c r="AH1125" t="s">
        <v>847</v>
      </c>
      <c r="AI1125" t="s">
        <v>754</v>
      </c>
      <c r="AJ1125" t="s">
        <v>1</v>
      </c>
      <c r="AK1125" t="s">
        <v>848</v>
      </c>
      <c r="AL1125" t="s">
        <v>846</v>
      </c>
    </row>
    <row r="1126" spans="1:40" x14ac:dyDescent="0.3">
      <c r="A1126" t="s">
        <v>728</v>
      </c>
      <c r="B1126" t="s">
        <v>1457</v>
      </c>
      <c r="C1126" t="s">
        <v>729</v>
      </c>
      <c r="D1126" t="s">
        <v>1458</v>
      </c>
      <c r="E1126" t="s">
        <v>841</v>
      </c>
      <c r="F1126" t="s">
        <v>733</v>
      </c>
      <c r="G1126" t="s">
        <v>750</v>
      </c>
      <c r="H1126" t="s">
        <v>1013</v>
      </c>
      <c r="I1126" t="s">
        <v>13</v>
      </c>
      <c r="J1126" t="s">
        <v>751</v>
      </c>
      <c r="K1126" t="s">
        <v>780</v>
      </c>
      <c r="L1126" t="s">
        <v>781</v>
      </c>
      <c r="M1126" t="s">
        <v>878</v>
      </c>
      <c r="N1126" t="s">
        <v>788</v>
      </c>
      <c r="O1126" t="s">
        <v>177</v>
      </c>
      <c r="P1126" t="s">
        <v>937</v>
      </c>
      <c r="Q1126" t="s">
        <v>2</v>
      </c>
      <c r="R1126" t="s">
        <v>987</v>
      </c>
      <c r="S1126" t="s">
        <v>103</v>
      </c>
      <c r="T1126" t="s">
        <v>732</v>
      </c>
      <c r="U1126" t="s">
        <v>4681</v>
      </c>
      <c r="V1126">
        <v>16000000</v>
      </c>
      <c r="W1126">
        <v>0</v>
      </c>
      <c r="X1126">
        <v>0</v>
      </c>
      <c r="Y1126">
        <v>2000000</v>
      </c>
      <c r="Z1126">
        <v>2000000</v>
      </c>
      <c r="AA1126">
        <v>0.125</v>
      </c>
      <c r="AB1126">
        <v>14000000</v>
      </c>
      <c r="AC1126" t="s">
        <v>617</v>
      </c>
      <c r="AD1126" t="s">
        <v>618</v>
      </c>
      <c r="AE1126" t="s">
        <v>4682</v>
      </c>
      <c r="AF1126" t="s">
        <v>4683</v>
      </c>
      <c r="AG1126" t="s">
        <v>5961</v>
      </c>
      <c r="AH1126" t="s">
        <v>847</v>
      </c>
      <c r="AI1126" t="s">
        <v>754</v>
      </c>
      <c r="AJ1126" t="s">
        <v>1</v>
      </c>
      <c r="AK1126" t="s">
        <v>848</v>
      </c>
      <c r="AL1126" t="s">
        <v>846</v>
      </c>
    </row>
    <row r="1127" spans="1:40" x14ac:dyDescent="0.3">
      <c r="A1127" t="s">
        <v>728</v>
      </c>
      <c r="B1127" t="s">
        <v>1457</v>
      </c>
      <c r="C1127" t="s">
        <v>729</v>
      </c>
      <c r="D1127" t="s">
        <v>1458</v>
      </c>
      <c r="E1127" t="s">
        <v>841</v>
      </c>
      <c r="F1127" t="s">
        <v>733</v>
      </c>
      <c r="G1127" t="s">
        <v>750</v>
      </c>
      <c r="H1127" t="s">
        <v>1013</v>
      </c>
      <c r="I1127" t="s">
        <v>13</v>
      </c>
      <c r="J1127" t="s">
        <v>751</v>
      </c>
      <c r="K1127" t="s">
        <v>780</v>
      </c>
      <c r="L1127" t="s">
        <v>781</v>
      </c>
      <c r="M1127" t="s">
        <v>878</v>
      </c>
      <c r="N1127" t="s">
        <v>788</v>
      </c>
      <c r="O1127" t="s">
        <v>177</v>
      </c>
      <c r="P1127" t="s">
        <v>937</v>
      </c>
      <c r="Q1127" t="s">
        <v>2</v>
      </c>
      <c r="R1127" t="s">
        <v>987</v>
      </c>
      <c r="S1127" t="s">
        <v>103</v>
      </c>
      <c r="T1127" t="s">
        <v>732</v>
      </c>
      <c r="U1127" t="s">
        <v>4684</v>
      </c>
      <c r="V1127">
        <v>6000000</v>
      </c>
      <c r="W1127">
        <v>0</v>
      </c>
      <c r="X1127">
        <v>0</v>
      </c>
      <c r="Y1127">
        <v>2000000</v>
      </c>
      <c r="Z1127">
        <v>2000000</v>
      </c>
      <c r="AA1127">
        <v>0.33333333333333331</v>
      </c>
      <c r="AB1127">
        <v>4000000</v>
      </c>
      <c r="AC1127" t="s">
        <v>617</v>
      </c>
      <c r="AD1127" t="s">
        <v>618</v>
      </c>
      <c r="AE1127" t="s">
        <v>4685</v>
      </c>
      <c r="AF1127" t="s">
        <v>4686</v>
      </c>
      <c r="AG1127" t="s">
        <v>5829</v>
      </c>
      <c r="AH1127" t="s">
        <v>847</v>
      </c>
      <c r="AI1127" t="s">
        <v>754</v>
      </c>
      <c r="AJ1127" t="s">
        <v>1</v>
      </c>
      <c r="AK1127" t="s">
        <v>848</v>
      </c>
      <c r="AL1127" t="s">
        <v>846</v>
      </c>
    </row>
    <row r="1128" spans="1:40" x14ac:dyDescent="0.3">
      <c r="A1128" t="s">
        <v>728</v>
      </c>
      <c r="B1128" t="s">
        <v>1457</v>
      </c>
      <c r="C1128" t="s">
        <v>729</v>
      </c>
      <c r="D1128" t="s">
        <v>1458</v>
      </c>
      <c r="E1128" t="s">
        <v>841</v>
      </c>
      <c r="F1128" t="s">
        <v>733</v>
      </c>
      <c r="G1128" t="s">
        <v>750</v>
      </c>
      <c r="H1128" t="s">
        <v>1013</v>
      </c>
      <c r="I1128" t="s">
        <v>13</v>
      </c>
      <c r="J1128" t="s">
        <v>751</v>
      </c>
      <c r="K1128" t="s">
        <v>780</v>
      </c>
      <c r="L1128" t="s">
        <v>781</v>
      </c>
      <c r="M1128" t="s">
        <v>878</v>
      </c>
      <c r="N1128" t="s">
        <v>788</v>
      </c>
      <c r="O1128" t="s">
        <v>177</v>
      </c>
      <c r="P1128" t="s">
        <v>937</v>
      </c>
      <c r="Q1128" t="s">
        <v>2</v>
      </c>
      <c r="R1128" t="s">
        <v>987</v>
      </c>
      <c r="S1128" t="s">
        <v>103</v>
      </c>
      <c r="T1128" t="s">
        <v>732</v>
      </c>
      <c r="U1128" t="s">
        <v>4687</v>
      </c>
      <c r="V1128">
        <v>6000000</v>
      </c>
      <c r="W1128">
        <v>0</v>
      </c>
      <c r="X1128">
        <v>0</v>
      </c>
      <c r="Y1128">
        <v>0</v>
      </c>
      <c r="Z1128">
        <v>0</v>
      </c>
      <c r="AA1128">
        <v>0</v>
      </c>
      <c r="AB1128">
        <v>6000000</v>
      </c>
      <c r="AC1128" t="s">
        <v>617</v>
      </c>
      <c r="AD1128" t="s">
        <v>618</v>
      </c>
      <c r="AE1128" t="s">
        <v>4688</v>
      </c>
      <c r="AF1128" t="s">
        <v>4689</v>
      </c>
      <c r="AG1128" t="s">
        <v>5830</v>
      </c>
      <c r="AH1128" t="s">
        <v>847</v>
      </c>
      <c r="AI1128" t="s">
        <v>754</v>
      </c>
      <c r="AJ1128" t="s">
        <v>1</v>
      </c>
      <c r="AK1128" t="s">
        <v>848</v>
      </c>
      <c r="AL1128" t="s">
        <v>846</v>
      </c>
    </row>
    <row r="1129" spans="1:40" x14ac:dyDescent="0.3">
      <c r="A1129" t="s">
        <v>728</v>
      </c>
      <c r="B1129" t="s">
        <v>1457</v>
      </c>
      <c r="C1129" t="s">
        <v>729</v>
      </c>
      <c r="D1129" t="s">
        <v>1458</v>
      </c>
      <c r="E1129" t="s">
        <v>841</v>
      </c>
      <c r="F1129" t="s">
        <v>733</v>
      </c>
      <c r="G1129" t="s">
        <v>750</v>
      </c>
      <c r="H1129" t="s">
        <v>1013</v>
      </c>
      <c r="I1129" t="s">
        <v>13</v>
      </c>
      <c r="J1129" t="s">
        <v>751</v>
      </c>
      <c r="K1129" t="s">
        <v>780</v>
      </c>
      <c r="L1129" t="s">
        <v>781</v>
      </c>
      <c r="M1129" t="s">
        <v>878</v>
      </c>
      <c r="N1129" t="s">
        <v>788</v>
      </c>
      <c r="O1129" t="s">
        <v>177</v>
      </c>
      <c r="P1129" t="s">
        <v>937</v>
      </c>
      <c r="Q1129" t="s">
        <v>2</v>
      </c>
      <c r="R1129" t="s">
        <v>987</v>
      </c>
      <c r="S1129" t="s">
        <v>103</v>
      </c>
      <c r="T1129" t="s">
        <v>732</v>
      </c>
      <c r="U1129" t="s">
        <v>4690</v>
      </c>
      <c r="V1129">
        <v>24000000</v>
      </c>
      <c r="W1129">
        <v>0</v>
      </c>
      <c r="X1129">
        <v>0</v>
      </c>
      <c r="Y1129">
        <v>2000000</v>
      </c>
      <c r="Z1129">
        <v>2000000</v>
      </c>
      <c r="AA1129">
        <v>8.3333333333333329E-2</v>
      </c>
      <c r="AB1129">
        <v>22000000</v>
      </c>
      <c r="AC1129" t="s">
        <v>617</v>
      </c>
      <c r="AD1129" t="s">
        <v>618</v>
      </c>
      <c r="AE1129" t="s">
        <v>4691</v>
      </c>
      <c r="AF1129" t="s">
        <v>4692</v>
      </c>
      <c r="AG1129" t="s">
        <v>5962</v>
      </c>
      <c r="AH1129" t="s">
        <v>847</v>
      </c>
      <c r="AI1129" t="s">
        <v>754</v>
      </c>
      <c r="AJ1129" t="s">
        <v>1</v>
      </c>
      <c r="AK1129" t="s">
        <v>848</v>
      </c>
      <c r="AL1129" t="s">
        <v>846</v>
      </c>
    </row>
    <row r="1130" spans="1:40" x14ac:dyDescent="0.3">
      <c r="A1130" t="s">
        <v>728</v>
      </c>
      <c r="B1130" t="s">
        <v>1457</v>
      </c>
      <c r="C1130" t="s">
        <v>729</v>
      </c>
      <c r="D1130" t="s">
        <v>1458</v>
      </c>
      <c r="E1130" t="s">
        <v>841</v>
      </c>
      <c r="F1130" t="s">
        <v>733</v>
      </c>
      <c r="G1130" t="s">
        <v>750</v>
      </c>
      <c r="H1130" t="s">
        <v>1013</v>
      </c>
      <c r="I1130" t="s">
        <v>13</v>
      </c>
      <c r="J1130" t="s">
        <v>751</v>
      </c>
      <c r="K1130" t="s">
        <v>780</v>
      </c>
      <c r="L1130" t="s">
        <v>781</v>
      </c>
      <c r="M1130" t="s">
        <v>878</v>
      </c>
      <c r="N1130" t="s">
        <v>788</v>
      </c>
      <c r="O1130" t="s">
        <v>177</v>
      </c>
      <c r="P1130" t="s">
        <v>937</v>
      </c>
      <c r="Q1130" t="s">
        <v>2</v>
      </c>
      <c r="R1130" t="s">
        <v>987</v>
      </c>
      <c r="S1130" t="s">
        <v>130</v>
      </c>
      <c r="T1130" t="s">
        <v>748</v>
      </c>
      <c r="U1130" t="s">
        <v>4693</v>
      </c>
      <c r="V1130">
        <v>12000000</v>
      </c>
      <c r="W1130">
        <v>0</v>
      </c>
      <c r="X1130">
        <v>0</v>
      </c>
      <c r="Y1130">
        <v>1000000</v>
      </c>
      <c r="Z1130">
        <v>1000000</v>
      </c>
      <c r="AA1130">
        <v>8.3333333333333329E-2</v>
      </c>
      <c r="AB1130">
        <v>11000000</v>
      </c>
      <c r="AC1130" t="s">
        <v>617</v>
      </c>
      <c r="AD1130" t="s">
        <v>619</v>
      </c>
      <c r="AE1130" t="s">
        <v>4694</v>
      </c>
      <c r="AF1130" t="s">
        <v>4695</v>
      </c>
      <c r="AG1130" t="s">
        <v>5257</v>
      </c>
      <c r="AH1130" t="s">
        <v>847</v>
      </c>
      <c r="AI1130" t="s">
        <v>754</v>
      </c>
      <c r="AJ1130" t="s">
        <v>901</v>
      </c>
      <c r="AK1130" t="s">
        <v>848</v>
      </c>
      <c r="AL1130" t="s">
        <v>846</v>
      </c>
    </row>
    <row r="1131" spans="1:40" x14ac:dyDescent="0.3">
      <c r="A1131" t="s">
        <v>728</v>
      </c>
      <c r="B1131" t="s">
        <v>1457</v>
      </c>
      <c r="C1131" t="s">
        <v>729</v>
      </c>
      <c r="D1131" t="s">
        <v>1458</v>
      </c>
      <c r="E1131" t="s">
        <v>841</v>
      </c>
      <c r="F1131" t="s">
        <v>733</v>
      </c>
      <c r="G1131" t="s">
        <v>750</v>
      </c>
      <c r="H1131" t="s">
        <v>1013</v>
      </c>
      <c r="I1131" t="s">
        <v>13</v>
      </c>
      <c r="J1131" t="s">
        <v>751</v>
      </c>
      <c r="K1131" t="s">
        <v>780</v>
      </c>
      <c r="L1131" t="s">
        <v>781</v>
      </c>
      <c r="M1131" t="s">
        <v>878</v>
      </c>
      <c r="N1131" t="s">
        <v>788</v>
      </c>
      <c r="O1131" t="s">
        <v>177</v>
      </c>
      <c r="P1131" t="s">
        <v>937</v>
      </c>
      <c r="Q1131" t="s">
        <v>2</v>
      </c>
      <c r="R1131" t="s">
        <v>987</v>
      </c>
      <c r="S1131" t="s">
        <v>130</v>
      </c>
      <c r="T1131" t="s">
        <v>748</v>
      </c>
      <c r="U1131" t="s">
        <v>4696</v>
      </c>
      <c r="V1131">
        <v>12000000</v>
      </c>
      <c r="W1131">
        <v>0</v>
      </c>
      <c r="X1131">
        <v>0</v>
      </c>
      <c r="Y1131">
        <v>0</v>
      </c>
      <c r="Z1131">
        <v>0</v>
      </c>
      <c r="AA1131">
        <v>0</v>
      </c>
      <c r="AB1131">
        <v>12000000</v>
      </c>
      <c r="AC1131" t="s">
        <v>617</v>
      </c>
      <c r="AD1131" t="s">
        <v>619</v>
      </c>
      <c r="AE1131" t="s">
        <v>4697</v>
      </c>
      <c r="AF1131" t="s">
        <v>1103</v>
      </c>
      <c r="AG1131" t="s">
        <v>5258</v>
      </c>
      <c r="AH1131" t="s">
        <v>847</v>
      </c>
      <c r="AI1131" t="s">
        <v>754</v>
      </c>
      <c r="AJ1131" t="s">
        <v>901</v>
      </c>
      <c r="AK1131" t="s">
        <v>848</v>
      </c>
      <c r="AL1131" t="s">
        <v>846</v>
      </c>
    </row>
    <row r="1132" spans="1:40" x14ac:dyDescent="0.3">
      <c r="A1132" t="s">
        <v>728</v>
      </c>
      <c r="B1132" t="s">
        <v>1457</v>
      </c>
      <c r="C1132" t="s">
        <v>729</v>
      </c>
      <c r="D1132" t="s">
        <v>1458</v>
      </c>
      <c r="E1132" t="s">
        <v>841</v>
      </c>
      <c r="F1132" t="s">
        <v>733</v>
      </c>
      <c r="G1132" t="s">
        <v>750</v>
      </c>
      <c r="H1132" t="s">
        <v>1013</v>
      </c>
      <c r="I1132" t="s">
        <v>13</v>
      </c>
      <c r="J1132" t="s">
        <v>751</v>
      </c>
      <c r="K1132" t="s">
        <v>780</v>
      </c>
      <c r="L1132" t="s">
        <v>781</v>
      </c>
      <c r="M1132" t="s">
        <v>878</v>
      </c>
      <c r="N1132" t="s">
        <v>788</v>
      </c>
      <c r="O1132" t="s">
        <v>177</v>
      </c>
      <c r="P1132" t="s">
        <v>937</v>
      </c>
      <c r="Q1132" t="s">
        <v>2</v>
      </c>
      <c r="R1132" t="s">
        <v>987</v>
      </c>
      <c r="S1132" t="s">
        <v>113</v>
      </c>
      <c r="T1132" t="s">
        <v>734</v>
      </c>
      <c r="U1132" t="s">
        <v>4698</v>
      </c>
      <c r="V1132">
        <v>21600000</v>
      </c>
      <c r="W1132">
        <v>0</v>
      </c>
      <c r="X1132">
        <v>0</v>
      </c>
      <c r="Y1132">
        <v>0</v>
      </c>
      <c r="Z1132">
        <v>0</v>
      </c>
      <c r="AA1132">
        <v>0</v>
      </c>
      <c r="AB1132">
        <v>21600000</v>
      </c>
      <c r="AC1132" t="s">
        <v>617</v>
      </c>
      <c r="AD1132" t="s">
        <v>620</v>
      </c>
      <c r="AE1132" t="s">
        <v>4699</v>
      </c>
      <c r="AF1132" t="s">
        <v>4700</v>
      </c>
      <c r="AG1132" t="s">
        <v>5963</v>
      </c>
      <c r="AH1132" t="s">
        <v>847</v>
      </c>
      <c r="AI1132" t="s">
        <v>754</v>
      </c>
      <c r="AJ1132" t="s">
        <v>891</v>
      </c>
      <c r="AK1132" t="s">
        <v>848</v>
      </c>
      <c r="AL1132" t="s">
        <v>846</v>
      </c>
    </row>
    <row r="1133" spans="1:40" x14ac:dyDescent="0.3">
      <c r="A1133" t="s">
        <v>728</v>
      </c>
      <c r="B1133" t="s">
        <v>1457</v>
      </c>
      <c r="C1133" t="s">
        <v>729</v>
      </c>
      <c r="D1133" t="s">
        <v>1458</v>
      </c>
      <c r="E1133" t="s">
        <v>841</v>
      </c>
      <c r="F1133" t="s">
        <v>733</v>
      </c>
      <c r="G1133" t="s">
        <v>750</v>
      </c>
      <c r="H1133" t="s">
        <v>1013</v>
      </c>
      <c r="I1133" t="s">
        <v>13</v>
      </c>
      <c r="J1133" t="s">
        <v>751</v>
      </c>
      <c r="K1133" t="s">
        <v>780</v>
      </c>
      <c r="L1133" t="s">
        <v>781</v>
      </c>
      <c r="M1133" t="s">
        <v>878</v>
      </c>
      <c r="N1133" t="s">
        <v>788</v>
      </c>
      <c r="O1133" t="s">
        <v>177</v>
      </c>
      <c r="P1133" t="s">
        <v>937</v>
      </c>
      <c r="Q1133" t="s">
        <v>2</v>
      </c>
      <c r="R1133" t="s">
        <v>987</v>
      </c>
      <c r="S1133" t="s">
        <v>110</v>
      </c>
      <c r="T1133" t="s">
        <v>735</v>
      </c>
      <c r="U1133" t="s">
        <v>4701</v>
      </c>
      <c r="V1133">
        <v>125000000</v>
      </c>
      <c r="W1133">
        <v>0</v>
      </c>
      <c r="X1133">
        <v>0</v>
      </c>
      <c r="Y1133">
        <v>16821479</v>
      </c>
      <c r="Z1133">
        <v>16821479</v>
      </c>
      <c r="AA1133">
        <v>0.134571832</v>
      </c>
      <c r="AB1133">
        <v>108178521</v>
      </c>
      <c r="AC1133" t="s">
        <v>617</v>
      </c>
      <c r="AD1133" t="s">
        <v>621</v>
      </c>
      <c r="AE1133" t="s">
        <v>4702</v>
      </c>
      <c r="AF1133" t="s">
        <v>4703</v>
      </c>
      <c r="AG1133" t="s">
        <v>5964</v>
      </c>
      <c r="AH1133" t="s">
        <v>847</v>
      </c>
      <c r="AI1133" t="s">
        <v>754</v>
      </c>
      <c r="AJ1133" t="s">
        <v>893</v>
      </c>
      <c r="AK1133" t="s">
        <v>848</v>
      </c>
      <c r="AL1133" t="s">
        <v>846</v>
      </c>
    </row>
    <row r="1134" spans="1:40" x14ac:dyDescent="0.3">
      <c r="A1134" t="s">
        <v>728</v>
      </c>
      <c r="B1134" t="s">
        <v>1457</v>
      </c>
      <c r="C1134" t="s">
        <v>729</v>
      </c>
      <c r="D1134" t="s">
        <v>1458</v>
      </c>
      <c r="E1134" t="s">
        <v>841</v>
      </c>
      <c r="F1134" t="s">
        <v>733</v>
      </c>
      <c r="G1134" t="s">
        <v>750</v>
      </c>
      <c r="H1134" t="s">
        <v>1013</v>
      </c>
      <c r="I1134" t="s">
        <v>13</v>
      </c>
      <c r="J1134" t="s">
        <v>751</v>
      </c>
      <c r="K1134" t="s">
        <v>780</v>
      </c>
      <c r="L1134" t="s">
        <v>781</v>
      </c>
      <c r="M1134" t="s">
        <v>878</v>
      </c>
      <c r="N1134" t="s">
        <v>788</v>
      </c>
      <c r="O1134" t="s">
        <v>177</v>
      </c>
      <c r="P1134" t="s">
        <v>937</v>
      </c>
      <c r="Q1134" t="s">
        <v>2</v>
      </c>
      <c r="R1134" t="s">
        <v>987</v>
      </c>
      <c r="S1134" t="s">
        <v>110</v>
      </c>
      <c r="T1134" t="s">
        <v>735</v>
      </c>
      <c r="U1134" t="s">
        <v>4704</v>
      </c>
      <c r="V1134">
        <v>100000000</v>
      </c>
      <c r="W1134">
        <v>0</v>
      </c>
      <c r="X1134">
        <v>0</v>
      </c>
      <c r="Y1134">
        <v>0</v>
      </c>
      <c r="Z1134">
        <v>0</v>
      </c>
      <c r="AA1134">
        <v>0</v>
      </c>
      <c r="AB1134">
        <v>100000000</v>
      </c>
      <c r="AC1134" t="s">
        <v>617</v>
      </c>
      <c r="AD1134" t="s">
        <v>621</v>
      </c>
      <c r="AE1134" t="s">
        <v>4705</v>
      </c>
      <c r="AF1134" t="s">
        <v>1104</v>
      </c>
      <c r="AG1134" t="s">
        <v>5965</v>
      </c>
      <c r="AH1134" t="s">
        <v>847</v>
      </c>
      <c r="AI1134" t="s">
        <v>754</v>
      </c>
      <c r="AJ1134" t="s">
        <v>893</v>
      </c>
      <c r="AK1134" t="s">
        <v>848</v>
      </c>
      <c r="AL1134" t="s">
        <v>846</v>
      </c>
    </row>
    <row r="1135" spans="1:40" x14ac:dyDescent="0.3">
      <c r="A1135" t="s">
        <v>728</v>
      </c>
      <c r="B1135" t="s">
        <v>1457</v>
      </c>
      <c r="C1135" t="s">
        <v>729</v>
      </c>
      <c r="D1135" t="s">
        <v>1458</v>
      </c>
      <c r="E1135" t="s">
        <v>841</v>
      </c>
      <c r="F1135" t="s">
        <v>733</v>
      </c>
      <c r="G1135" t="s">
        <v>750</v>
      </c>
      <c r="H1135" t="s">
        <v>1013</v>
      </c>
      <c r="I1135" t="s">
        <v>13</v>
      </c>
      <c r="J1135" t="s">
        <v>751</v>
      </c>
      <c r="K1135" t="s">
        <v>780</v>
      </c>
      <c r="L1135" t="s">
        <v>781</v>
      </c>
      <c r="M1135" t="s">
        <v>878</v>
      </c>
      <c r="N1135" t="s">
        <v>788</v>
      </c>
      <c r="O1135" t="s">
        <v>177</v>
      </c>
      <c r="P1135" t="s">
        <v>937</v>
      </c>
      <c r="Q1135" t="s">
        <v>2</v>
      </c>
      <c r="R1135" t="s">
        <v>987</v>
      </c>
      <c r="S1135" t="s">
        <v>110</v>
      </c>
      <c r="T1135" t="s">
        <v>735</v>
      </c>
      <c r="U1135" t="s">
        <v>5226</v>
      </c>
      <c r="V1135">
        <v>360000000</v>
      </c>
      <c r="W1135">
        <v>0</v>
      </c>
      <c r="X1135">
        <v>0</v>
      </c>
      <c r="Y1135">
        <v>325551489</v>
      </c>
      <c r="Z1135">
        <v>325551489</v>
      </c>
      <c r="AA1135">
        <v>0.90430969166666664</v>
      </c>
      <c r="AB1135">
        <v>34448511</v>
      </c>
      <c r="AC1135" t="s">
        <v>617</v>
      </c>
      <c r="AD1135" t="s">
        <v>621</v>
      </c>
      <c r="AE1135" t="s">
        <v>4706</v>
      </c>
      <c r="AF1135" t="s">
        <v>1114</v>
      </c>
      <c r="AG1135" t="s">
        <v>5966</v>
      </c>
      <c r="AH1135" t="s">
        <v>847</v>
      </c>
      <c r="AI1135" t="s">
        <v>754</v>
      </c>
      <c r="AJ1135" t="s">
        <v>893</v>
      </c>
      <c r="AK1135" t="s">
        <v>848</v>
      </c>
      <c r="AL1135" t="s">
        <v>846</v>
      </c>
    </row>
    <row r="1136" spans="1:40" x14ac:dyDescent="0.3">
      <c r="A1136" t="s">
        <v>728</v>
      </c>
      <c r="B1136" t="s">
        <v>1457</v>
      </c>
      <c r="C1136" t="s">
        <v>729</v>
      </c>
      <c r="D1136" t="s">
        <v>1458</v>
      </c>
      <c r="E1136" t="s">
        <v>841</v>
      </c>
      <c r="F1136" t="s">
        <v>733</v>
      </c>
      <c r="G1136" t="s">
        <v>750</v>
      </c>
      <c r="H1136" t="s">
        <v>1013</v>
      </c>
      <c r="I1136" t="s">
        <v>13</v>
      </c>
      <c r="J1136" t="s">
        <v>751</v>
      </c>
      <c r="K1136" t="s">
        <v>780</v>
      </c>
      <c r="L1136" t="s">
        <v>781</v>
      </c>
      <c r="M1136" t="s">
        <v>878</v>
      </c>
      <c r="N1136" t="s">
        <v>788</v>
      </c>
      <c r="O1136" t="s">
        <v>177</v>
      </c>
      <c r="P1136" t="s">
        <v>937</v>
      </c>
      <c r="Q1136" t="s">
        <v>2</v>
      </c>
      <c r="R1136" t="s">
        <v>987</v>
      </c>
      <c r="S1136" t="s">
        <v>110</v>
      </c>
      <c r="T1136" t="s">
        <v>735</v>
      </c>
      <c r="U1136" t="s">
        <v>4707</v>
      </c>
      <c r="V1136">
        <v>72000000</v>
      </c>
      <c r="W1136">
        <v>0</v>
      </c>
      <c r="X1136">
        <v>0</v>
      </c>
      <c r="Y1136">
        <v>0</v>
      </c>
      <c r="Z1136">
        <v>0</v>
      </c>
      <c r="AA1136">
        <v>0</v>
      </c>
      <c r="AB1136">
        <v>72000000</v>
      </c>
      <c r="AC1136" t="s">
        <v>617</v>
      </c>
      <c r="AD1136" t="s">
        <v>621</v>
      </c>
      <c r="AE1136" t="s">
        <v>4708</v>
      </c>
      <c r="AF1136" t="s">
        <v>1115</v>
      </c>
      <c r="AG1136" t="s">
        <v>5967</v>
      </c>
      <c r="AH1136" t="s">
        <v>847</v>
      </c>
      <c r="AI1136" t="s">
        <v>754</v>
      </c>
      <c r="AJ1136" t="s">
        <v>893</v>
      </c>
      <c r="AK1136" t="s">
        <v>848</v>
      </c>
      <c r="AL1136" t="s">
        <v>846</v>
      </c>
    </row>
    <row r="1137" spans="1:38" x14ac:dyDescent="0.3">
      <c r="A1137" t="s">
        <v>728</v>
      </c>
      <c r="B1137" t="s">
        <v>1457</v>
      </c>
      <c r="C1137" t="s">
        <v>729</v>
      </c>
      <c r="D1137" t="s">
        <v>1458</v>
      </c>
      <c r="E1137" t="s">
        <v>841</v>
      </c>
      <c r="F1137" t="s">
        <v>733</v>
      </c>
      <c r="G1137" t="s">
        <v>750</v>
      </c>
      <c r="H1137" t="s">
        <v>1013</v>
      </c>
      <c r="I1137" t="s">
        <v>13</v>
      </c>
      <c r="J1137" t="s">
        <v>751</v>
      </c>
      <c r="K1137" t="s">
        <v>780</v>
      </c>
      <c r="L1137" t="s">
        <v>781</v>
      </c>
      <c r="M1137" t="s">
        <v>878</v>
      </c>
      <c r="N1137" t="s">
        <v>788</v>
      </c>
      <c r="O1137" t="s">
        <v>177</v>
      </c>
      <c r="P1137" t="s">
        <v>937</v>
      </c>
      <c r="Q1137" t="s">
        <v>2</v>
      </c>
      <c r="R1137" t="s">
        <v>987</v>
      </c>
      <c r="S1137" t="s">
        <v>104</v>
      </c>
      <c r="T1137" t="s">
        <v>105</v>
      </c>
      <c r="U1137" t="s">
        <v>4709</v>
      </c>
      <c r="V1137">
        <v>5400000</v>
      </c>
      <c r="W1137">
        <v>0</v>
      </c>
      <c r="X1137">
        <v>0</v>
      </c>
      <c r="Y1137">
        <v>0</v>
      </c>
      <c r="Z1137">
        <v>0</v>
      </c>
      <c r="AA1137">
        <v>0</v>
      </c>
      <c r="AB1137">
        <v>5400000</v>
      </c>
      <c r="AC1137" t="s">
        <v>617</v>
      </c>
      <c r="AD1137" t="s">
        <v>622</v>
      </c>
      <c r="AE1137" t="s">
        <v>4710</v>
      </c>
      <c r="AF1137" t="s">
        <v>1064</v>
      </c>
      <c r="AG1137" t="s">
        <v>5968</v>
      </c>
      <c r="AH1137" t="s">
        <v>847</v>
      </c>
      <c r="AI1137" t="s">
        <v>754</v>
      </c>
      <c r="AJ1137" t="s">
        <v>893</v>
      </c>
      <c r="AK1137" t="s">
        <v>848</v>
      </c>
      <c r="AL1137" t="s">
        <v>846</v>
      </c>
    </row>
    <row r="1138" spans="1:38" x14ac:dyDescent="0.3">
      <c r="A1138" t="s">
        <v>728</v>
      </c>
      <c r="B1138" t="s">
        <v>1457</v>
      </c>
      <c r="C1138" t="s">
        <v>729</v>
      </c>
      <c r="D1138" t="s">
        <v>1458</v>
      </c>
      <c r="E1138" t="s">
        <v>841</v>
      </c>
      <c r="F1138" t="s">
        <v>733</v>
      </c>
      <c r="G1138" t="s">
        <v>750</v>
      </c>
      <c r="H1138" t="s">
        <v>1013</v>
      </c>
      <c r="I1138" t="s">
        <v>13</v>
      </c>
      <c r="J1138" t="s">
        <v>751</v>
      </c>
      <c r="K1138" t="s">
        <v>780</v>
      </c>
      <c r="L1138" t="s">
        <v>781</v>
      </c>
      <c r="M1138" t="s">
        <v>878</v>
      </c>
      <c r="N1138" t="s">
        <v>788</v>
      </c>
      <c r="O1138" t="s">
        <v>177</v>
      </c>
      <c r="P1138" t="s">
        <v>937</v>
      </c>
      <c r="Q1138" t="s">
        <v>2</v>
      </c>
      <c r="R1138" t="s">
        <v>987</v>
      </c>
      <c r="S1138" t="s">
        <v>107</v>
      </c>
      <c r="T1138" t="s">
        <v>892</v>
      </c>
      <c r="U1138" t="s">
        <v>4711</v>
      </c>
      <c r="V1138">
        <v>28200000</v>
      </c>
      <c r="W1138">
        <v>0</v>
      </c>
      <c r="X1138">
        <v>0</v>
      </c>
      <c r="Y1138">
        <v>0</v>
      </c>
      <c r="Z1138">
        <v>0</v>
      </c>
      <c r="AA1138">
        <v>0</v>
      </c>
      <c r="AB1138">
        <v>28200000</v>
      </c>
      <c r="AC1138" t="s">
        <v>617</v>
      </c>
      <c r="AD1138" t="s">
        <v>623</v>
      </c>
      <c r="AE1138" t="s">
        <v>4712</v>
      </c>
      <c r="AF1138" t="s">
        <v>1105</v>
      </c>
      <c r="AG1138" t="s">
        <v>5969</v>
      </c>
      <c r="AH1138" t="s">
        <v>847</v>
      </c>
      <c r="AI1138" t="s">
        <v>754</v>
      </c>
      <c r="AJ1138" t="s">
        <v>893</v>
      </c>
      <c r="AK1138" t="s">
        <v>848</v>
      </c>
      <c r="AL1138" t="s">
        <v>846</v>
      </c>
    </row>
    <row r="1139" spans="1:38" x14ac:dyDescent="0.3">
      <c r="A1139" t="s">
        <v>728</v>
      </c>
      <c r="B1139" t="s">
        <v>1457</v>
      </c>
      <c r="C1139" t="s">
        <v>729</v>
      </c>
      <c r="D1139" t="s">
        <v>1458</v>
      </c>
      <c r="E1139" t="s">
        <v>841</v>
      </c>
      <c r="F1139" t="s">
        <v>733</v>
      </c>
      <c r="G1139" t="s">
        <v>750</v>
      </c>
      <c r="H1139" t="s">
        <v>1013</v>
      </c>
      <c r="I1139" t="s">
        <v>13</v>
      </c>
      <c r="J1139" t="s">
        <v>751</v>
      </c>
      <c r="K1139" t="s">
        <v>780</v>
      </c>
      <c r="L1139" t="s">
        <v>781</v>
      </c>
      <c r="M1139" t="s">
        <v>878</v>
      </c>
      <c r="N1139" t="s">
        <v>788</v>
      </c>
      <c r="O1139" t="s">
        <v>177</v>
      </c>
      <c r="P1139" t="s">
        <v>937</v>
      </c>
      <c r="Q1139" t="s">
        <v>108</v>
      </c>
      <c r="R1139" t="s">
        <v>988</v>
      </c>
      <c r="S1139" t="s">
        <v>103</v>
      </c>
      <c r="T1139" t="s">
        <v>732</v>
      </c>
      <c r="U1139" t="s">
        <v>4713</v>
      </c>
      <c r="V1139">
        <v>18000000</v>
      </c>
      <c r="W1139">
        <v>0</v>
      </c>
      <c r="X1139">
        <v>0</v>
      </c>
      <c r="Y1139">
        <v>0</v>
      </c>
      <c r="Z1139">
        <v>0</v>
      </c>
      <c r="AA1139">
        <v>0</v>
      </c>
      <c r="AB1139">
        <v>18000000</v>
      </c>
      <c r="AC1139" t="s">
        <v>624</v>
      </c>
      <c r="AD1139" t="s">
        <v>625</v>
      </c>
      <c r="AE1139" t="s">
        <v>4714</v>
      </c>
      <c r="AF1139" t="s">
        <v>4715</v>
      </c>
      <c r="AG1139" t="s">
        <v>5958</v>
      </c>
      <c r="AH1139" t="s">
        <v>847</v>
      </c>
      <c r="AI1139" t="s">
        <v>754</v>
      </c>
      <c r="AJ1139" t="s">
        <v>1</v>
      </c>
      <c r="AK1139" t="s">
        <v>848</v>
      </c>
      <c r="AL1139" t="s">
        <v>846</v>
      </c>
    </row>
    <row r="1140" spans="1:38" x14ac:dyDescent="0.3">
      <c r="A1140" t="s">
        <v>728</v>
      </c>
      <c r="B1140" t="s">
        <v>1457</v>
      </c>
      <c r="C1140" t="s">
        <v>729</v>
      </c>
      <c r="D1140" t="s">
        <v>1458</v>
      </c>
      <c r="E1140" t="s">
        <v>841</v>
      </c>
      <c r="F1140" t="s">
        <v>733</v>
      </c>
      <c r="G1140" t="s">
        <v>750</v>
      </c>
      <c r="H1140" t="s">
        <v>1013</v>
      </c>
      <c r="I1140" t="s">
        <v>13</v>
      </c>
      <c r="J1140" t="s">
        <v>751</v>
      </c>
      <c r="K1140" t="s">
        <v>780</v>
      </c>
      <c r="L1140" t="s">
        <v>781</v>
      </c>
      <c r="M1140" t="s">
        <v>878</v>
      </c>
      <c r="N1140" t="s">
        <v>788</v>
      </c>
      <c r="O1140" t="s">
        <v>177</v>
      </c>
      <c r="P1140" t="s">
        <v>937</v>
      </c>
      <c r="Q1140" t="s">
        <v>108</v>
      </c>
      <c r="R1140" t="s">
        <v>988</v>
      </c>
      <c r="S1140" t="s">
        <v>103</v>
      </c>
      <c r="T1140" t="s">
        <v>732</v>
      </c>
      <c r="U1140" t="s">
        <v>4716</v>
      </c>
      <c r="V1140">
        <v>2000000</v>
      </c>
      <c r="W1140">
        <v>0</v>
      </c>
      <c r="X1140">
        <v>0</v>
      </c>
      <c r="Y1140">
        <v>0</v>
      </c>
      <c r="Z1140">
        <v>0</v>
      </c>
      <c r="AA1140">
        <v>0</v>
      </c>
      <c r="AB1140">
        <v>2000000</v>
      </c>
      <c r="AC1140" t="s">
        <v>624</v>
      </c>
      <c r="AD1140" t="s">
        <v>625</v>
      </c>
      <c r="AE1140" t="s">
        <v>4717</v>
      </c>
      <c r="AF1140" t="s">
        <v>4718</v>
      </c>
      <c r="AG1140" t="s">
        <v>5959</v>
      </c>
      <c r="AH1140" t="s">
        <v>847</v>
      </c>
      <c r="AI1140" t="s">
        <v>754</v>
      </c>
      <c r="AJ1140" t="s">
        <v>1</v>
      </c>
      <c r="AK1140" t="s">
        <v>848</v>
      </c>
      <c r="AL1140" t="s">
        <v>846</v>
      </c>
    </row>
    <row r="1141" spans="1:38" x14ac:dyDescent="0.3">
      <c r="A1141" t="s">
        <v>728</v>
      </c>
      <c r="B1141" t="s">
        <v>1457</v>
      </c>
      <c r="C1141" t="s">
        <v>729</v>
      </c>
      <c r="D1141" t="s">
        <v>1458</v>
      </c>
      <c r="E1141" t="s">
        <v>841</v>
      </c>
      <c r="F1141" t="s">
        <v>733</v>
      </c>
      <c r="G1141" t="s">
        <v>750</v>
      </c>
      <c r="H1141" t="s">
        <v>1013</v>
      </c>
      <c r="I1141" t="s">
        <v>13</v>
      </c>
      <c r="J1141" t="s">
        <v>751</v>
      </c>
      <c r="K1141" t="s">
        <v>780</v>
      </c>
      <c r="L1141" t="s">
        <v>781</v>
      </c>
      <c r="M1141" t="s">
        <v>878</v>
      </c>
      <c r="N1141" t="s">
        <v>788</v>
      </c>
      <c r="O1141" t="s">
        <v>177</v>
      </c>
      <c r="P1141" t="s">
        <v>937</v>
      </c>
      <c r="Q1141" t="s">
        <v>108</v>
      </c>
      <c r="R1141" t="s">
        <v>988</v>
      </c>
      <c r="S1141" t="s">
        <v>103</v>
      </c>
      <c r="T1141" t="s">
        <v>732</v>
      </c>
      <c r="U1141" t="s">
        <v>4719</v>
      </c>
      <c r="V1141">
        <v>1000000</v>
      </c>
      <c r="W1141">
        <v>0</v>
      </c>
      <c r="X1141">
        <v>0</v>
      </c>
      <c r="Y1141">
        <v>0</v>
      </c>
      <c r="Z1141">
        <v>0</v>
      </c>
      <c r="AA1141">
        <v>0</v>
      </c>
      <c r="AB1141">
        <v>1000000</v>
      </c>
      <c r="AC1141" t="s">
        <v>624</v>
      </c>
      <c r="AD1141" t="s">
        <v>625</v>
      </c>
      <c r="AE1141" t="s">
        <v>4720</v>
      </c>
      <c r="AF1141" t="s">
        <v>1181</v>
      </c>
      <c r="AG1141" t="s">
        <v>5960</v>
      </c>
      <c r="AH1141" t="s">
        <v>847</v>
      </c>
      <c r="AI1141" t="s">
        <v>754</v>
      </c>
      <c r="AJ1141" t="s">
        <v>1</v>
      </c>
      <c r="AK1141" t="s">
        <v>848</v>
      </c>
      <c r="AL1141" t="s">
        <v>846</v>
      </c>
    </row>
    <row r="1142" spans="1:38" x14ac:dyDescent="0.3">
      <c r="A1142" t="s">
        <v>728</v>
      </c>
      <c r="B1142" t="s">
        <v>1457</v>
      </c>
      <c r="C1142" t="s">
        <v>729</v>
      </c>
      <c r="D1142" t="s">
        <v>1458</v>
      </c>
      <c r="E1142" t="s">
        <v>841</v>
      </c>
      <c r="F1142" t="s">
        <v>733</v>
      </c>
      <c r="G1142" t="s">
        <v>750</v>
      </c>
      <c r="H1142" t="s">
        <v>1013</v>
      </c>
      <c r="I1142" t="s">
        <v>13</v>
      </c>
      <c r="J1142" t="s">
        <v>751</v>
      </c>
      <c r="K1142" t="s">
        <v>780</v>
      </c>
      <c r="L1142" t="s">
        <v>781</v>
      </c>
      <c r="M1142" t="s">
        <v>878</v>
      </c>
      <c r="N1142" t="s">
        <v>788</v>
      </c>
      <c r="O1142" t="s">
        <v>177</v>
      </c>
      <c r="P1142" t="s">
        <v>937</v>
      </c>
      <c r="Q1142" t="s">
        <v>108</v>
      </c>
      <c r="R1142" t="s">
        <v>988</v>
      </c>
      <c r="S1142" t="s">
        <v>103</v>
      </c>
      <c r="T1142" t="s">
        <v>732</v>
      </c>
      <c r="U1142" t="s">
        <v>4721</v>
      </c>
      <c r="V1142">
        <v>10000000</v>
      </c>
      <c r="W1142">
        <v>0</v>
      </c>
      <c r="X1142">
        <v>0</v>
      </c>
      <c r="Y1142">
        <v>0</v>
      </c>
      <c r="Z1142">
        <v>0</v>
      </c>
      <c r="AA1142">
        <v>0</v>
      </c>
      <c r="AB1142">
        <v>10000000</v>
      </c>
      <c r="AC1142" t="s">
        <v>624</v>
      </c>
      <c r="AD1142" t="s">
        <v>625</v>
      </c>
      <c r="AE1142" t="s">
        <v>4722</v>
      </c>
      <c r="AF1142" t="s">
        <v>1116</v>
      </c>
      <c r="AG1142" t="s">
        <v>5970</v>
      </c>
      <c r="AH1142" t="s">
        <v>847</v>
      </c>
      <c r="AI1142" t="s">
        <v>754</v>
      </c>
      <c r="AJ1142" t="s">
        <v>1</v>
      </c>
      <c r="AK1142" t="s">
        <v>848</v>
      </c>
      <c r="AL1142" t="s">
        <v>846</v>
      </c>
    </row>
    <row r="1143" spans="1:38" x14ac:dyDescent="0.3">
      <c r="A1143" t="s">
        <v>728</v>
      </c>
      <c r="B1143" t="s">
        <v>1457</v>
      </c>
      <c r="C1143" t="s">
        <v>729</v>
      </c>
      <c r="D1143" t="s">
        <v>1458</v>
      </c>
      <c r="E1143" t="s">
        <v>841</v>
      </c>
      <c r="F1143" t="s">
        <v>733</v>
      </c>
      <c r="G1143" t="s">
        <v>750</v>
      </c>
      <c r="H1143" t="s">
        <v>1013</v>
      </c>
      <c r="I1143" t="s">
        <v>13</v>
      </c>
      <c r="J1143" t="s">
        <v>751</v>
      </c>
      <c r="K1143" t="s">
        <v>780</v>
      </c>
      <c r="L1143" t="s">
        <v>781</v>
      </c>
      <c r="M1143" t="s">
        <v>878</v>
      </c>
      <c r="N1143" t="s">
        <v>788</v>
      </c>
      <c r="O1143" t="s">
        <v>177</v>
      </c>
      <c r="P1143" t="s">
        <v>937</v>
      </c>
      <c r="Q1143" t="s">
        <v>108</v>
      </c>
      <c r="R1143" t="s">
        <v>988</v>
      </c>
      <c r="S1143" t="s">
        <v>103</v>
      </c>
      <c r="T1143" t="s">
        <v>732</v>
      </c>
      <c r="U1143" t="s">
        <v>4723</v>
      </c>
      <c r="V1143">
        <v>2000000</v>
      </c>
      <c r="W1143">
        <v>0</v>
      </c>
      <c r="X1143">
        <v>0</v>
      </c>
      <c r="Y1143">
        <v>0</v>
      </c>
      <c r="Z1143">
        <v>0</v>
      </c>
      <c r="AA1143">
        <v>0</v>
      </c>
      <c r="AB1143">
        <v>2000000</v>
      </c>
      <c r="AC1143" t="s">
        <v>624</v>
      </c>
      <c r="AD1143" t="s">
        <v>625</v>
      </c>
      <c r="AE1143" t="s">
        <v>4724</v>
      </c>
      <c r="AF1143" t="s">
        <v>1117</v>
      </c>
      <c r="AG1143" t="s">
        <v>5829</v>
      </c>
      <c r="AH1143" t="s">
        <v>847</v>
      </c>
      <c r="AI1143" t="s">
        <v>754</v>
      </c>
      <c r="AJ1143" t="s">
        <v>1</v>
      </c>
      <c r="AK1143" t="s">
        <v>848</v>
      </c>
      <c r="AL1143" t="s">
        <v>846</v>
      </c>
    </row>
    <row r="1144" spans="1:38" x14ac:dyDescent="0.3">
      <c r="A1144" t="s">
        <v>728</v>
      </c>
      <c r="B1144" t="s">
        <v>1457</v>
      </c>
      <c r="C1144" t="s">
        <v>729</v>
      </c>
      <c r="D1144" t="s">
        <v>1458</v>
      </c>
      <c r="E1144" t="s">
        <v>841</v>
      </c>
      <c r="F1144" t="s">
        <v>733</v>
      </c>
      <c r="G1144" t="s">
        <v>750</v>
      </c>
      <c r="H1144" t="s">
        <v>1013</v>
      </c>
      <c r="I1144" t="s">
        <v>13</v>
      </c>
      <c r="J1144" t="s">
        <v>751</v>
      </c>
      <c r="K1144" t="s">
        <v>780</v>
      </c>
      <c r="L1144" t="s">
        <v>781</v>
      </c>
      <c r="M1144" t="s">
        <v>878</v>
      </c>
      <c r="N1144" t="s">
        <v>788</v>
      </c>
      <c r="O1144" t="s">
        <v>177</v>
      </c>
      <c r="P1144" t="s">
        <v>937</v>
      </c>
      <c r="Q1144" t="s">
        <v>108</v>
      </c>
      <c r="R1144" t="s">
        <v>988</v>
      </c>
      <c r="S1144" t="s">
        <v>103</v>
      </c>
      <c r="T1144" t="s">
        <v>732</v>
      </c>
      <c r="U1144" t="s">
        <v>4725</v>
      </c>
      <c r="V1144">
        <v>2000000</v>
      </c>
      <c r="W1144">
        <v>0</v>
      </c>
      <c r="X1144">
        <v>0</v>
      </c>
      <c r="Y1144">
        <v>0</v>
      </c>
      <c r="Z1144">
        <v>0</v>
      </c>
      <c r="AA1144">
        <v>0</v>
      </c>
      <c r="AB1144">
        <v>2000000</v>
      </c>
      <c r="AC1144" t="s">
        <v>624</v>
      </c>
      <c r="AD1144" t="s">
        <v>625</v>
      </c>
      <c r="AE1144" t="s">
        <v>4726</v>
      </c>
      <c r="AF1144" t="s">
        <v>4727</v>
      </c>
      <c r="AG1144" t="s">
        <v>5830</v>
      </c>
      <c r="AH1144" t="s">
        <v>847</v>
      </c>
      <c r="AI1144" t="s">
        <v>754</v>
      </c>
      <c r="AJ1144" t="s">
        <v>1</v>
      </c>
      <c r="AK1144" t="s">
        <v>848</v>
      </c>
      <c r="AL1144" t="s">
        <v>846</v>
      </c>
    </row>
    <row r="1145" spans="1:38" x14ac:dyDescent="0.3">
      <c r="A1145" t="s">
        <v>728</v>
      </c>
      <c r="B1145" t="s">
        <v>1457</v>
      </c>
      <c r="C1145" t="s">
        <v>729</v>
      </c>
      <c r="D1145" t="s">
        <v>1458</v>
      </c>
      <c r="E1145" t="s">
        <v>841</v>
      </c>
      <c r="F1145" t="s">
        <v>733</v>
      </c>
      <c r="G1145" t="s">
        <v>750</v>
      </c>
      <c r="H1145" t="s">
        <v>1013</v>
      </c>
      <c r="I1145" t="s">
        <v>13</v>
      </c>
      <c r="J1145" t="s">
        <v>751</v>
      </c>
      <c r="K1145" t="s">
        <v>780</v>
      </c>
      <c r="L1145" t="s">
        <v>781</v>
      </c>
      <c r="M1145" t="s">
        <v>878</v>
      </c>
      <c r="N1145" t="s">
        <v>788</v>
      </c>
      <c r="O1145" t="s">
        <v>177</v>
      </c>
      <c r="P1145" t="s">
        <v>937</v>
      </c>
      <c r="Q1145" t="s">
        <v>108</v>
      </c>
      <c r="R1145" t="s">
        <v>988</v>
      </c>
      <c r="S1145" t="s">
        <v>130</v>
      </c>
      <c r="T1145" t="s">
        <v>748</v>
      </c>
      <c r="U1145" t="s">
        <v>4728</v>
      </c>
      <c r="V1145">
        <v>12000000</v>
      </c>
      <c r="W1145">
        <v>0</v>
      </c>
      <c r="X1145">
        <v>0</v>
      </c>
      <c r="Y1145">
        <v>0</v>
      </c>
      <c r="Z1145">
        <v>0</v>
      </c>
      <c r="AA1145">
        <v>0</v>
      </c>
      <c r="AB1145">
        <v>12000000</v>
      </c>
      <c r="AC1145" t="s">
        <v>624</v>
      </c>
      <c r="AD1145" t="s">
        <v>626</v>
      </c>
      <c r="AE1145" t="s">
        <v>4729</v>
      </c>
      <c r="AF1145" t="s">
        <v>1197</v>
      </c>
      <c r="AG1145" t="s">
        <v>5257</v>
      </c>
      <c r="AH1145" t="s">
        <v>847</v>
      </c>
      <c r="AI1145" t="s">
        <v>754</v>
      </c>
      <c r="AJ1145" t="s">
        <v>901</v>
      </c>
      <c r="AK1145" t="s">
        <v>848</v>
      </c>
      <c r="AL1145" t="s">
        <v>846</v>
      </c>
    </row>
    <row r="1146" spans="1:38" x14ac:dyDescent="0.3">
      <c r="A1146" t="s">
        <v>728</v>
      </c>
      <c r="B1146" t="s">
        <v>1457</v>
      </c>
      <c r="C1146" t="s">
        <v>729</v>
      </c>
      <c r="D1146" t="s">
        <v>1458</v>
      </c>
      <c r="E1146" t="s">
        <v>841</v>
      </c>
      <c r="F1146" t="s">
        <v>733</v>
      </c>
      <c r="G1146" t="s">
        <v>750</v>
      </c>
      <c r="H1146" t="s">
        <v>1013</v>
      </c>
      <c r="I1146" t="s">
        <v>13</v>
      </c>
      <c r="J1146" t="s">
        <v>751</v>
      </c>
      <c r="K1146" t="s">
        <v>780</v>
      </c>
      <c r="L1146" t="s">
        <v>781</v>
      </c>
      <c r="M1146" t="s">
        <v>878</v>
      </c>
      <c r="N1146" t="s">
        <v>788</v>
      </c>
      <c r="O1146" t="s">
        <v>177</v>
      </c>
      <c r="P1146" t="s">
        <v>937</v>
      </c>
      <c r="Q1146" t="s">
        <v>108</v>
      </c>
      <c r="R1146" t="s">
        <v>988</v>
      </c>
      <c r="S1146" t="s">
        <v>130</v>
      </c>
      <c r="T1146" t="s">
        <v>748</v>
      </c>
      <c r="U1146" t="s">
        <v>4730</v>
      </c>
      <c r="V1146">
        <v>12000000</v>
      </c>
      <c r="W1146">
        <v>0</v>
      </c>
      <c r="X1146">
        <v>0</v>
      </c>
      <c r="Y1146">
        <v>1000000</v>
      </c>
      <c r="Z1146">
        <v>1000000</v>
      </c>
      <c r="AA1146">
        <v>8.3333333333333329E-2</v>
      </c>
      <c r="AB1146">
        <v>11000000</v>
      </c>
      <c r="AC1146" t="s">
        <v>624</v>
      </c>
      <c r="AD1146" t="s">
        <v>626</v>
      </c>
      <c r="AE1146" t="s">
        <v>4731</v>
      </c>
      <c r="AF1146" t="s">
        <v>1106</v>
      </c>
      <c r="AG1146" t="s">
        <v>5258</v>
      </c>
      <c r="AH1146" t="s">
        <v>847</v>
      </c>
      <c r="AI1146" t="s">
        <v>754</v>
      </c>
      <c r="AJ1146" t="s">
        <v>901</v>
      </c>
      <c r="AK1146" t="s">
        <v>848</v>
      </c>
      <c r="AL1146" t="s">
        <v>846</v>
      </c>
    </row>
    <row r="1147" spans="1:38" x14ac:dyDescent="0.3">
      <c r="A1147" t="s">
        <v>728</v>
      </c>
      <c r="B1147" t="s">
        <v>1457</v>
      </c>
      <c r="C1147" t="s">
        <v>729</v>
      </c>
      <c r="D1147" t="s">
        <v>1458</v>
      </c>
      <c r="E1147" t="s">
        <v>841</v>
      </c>
      <c r="F1147" t="s">
        <v>733</v>
      </c>
      <c r="G1147" t="s">
        <v>750</v>
      </c>
      <c r="H1147" t="s">
        <v>1013</v>
      </c>
      <c r="I1147" t="s">
        <v>13</v>
      </c>
      <c r="J1147" t="s">
        <v>751</v>
      </c>
      <c r="K1147" t="s">
        <v>780</v>
      </c>
      <c r="L1147" t="s">
        <v>781</v>
      </c>
      <c r="M1147" t="s">
        <v>878</v>
      </c>
      <c r="N1147" t="s">
        <v>788</v>
      </c>
      <c r="O1147" t="s">
        <v>177</v>
      </c>
      <c r="P1147" t="s">
        <v>937</v>
      </c>
      <c r="Q1147" t="s">
        <v>108</v>
      </c>
      <c r="R1147" t="s">
        <v>988</v>
      </c>
      <c r="S1147" t="s">
        <v>113</v>
      </c>
      <c r="T1147" t="s">
        <v>734</v>
      </c>
      <c r="U1147" t="s">
        <v>4732</v>
      </c>
      <c r="V1147">
        <v>10800000</v>
      </c>
      <c r="W1147">
        <v>0</v>
      </c>
      <c r="X1147">
        <v>0</v>
      </c>
      <c r="Y1147">
        <v>3600000</v>
      </c>
      <c r="Z1147">
        <v>3600000</v>
      </c>
      <c r="AA1147">
        <v>0.33333333333333331</v>
      </c>
      <c r="AB1147">
        <v>7200000</v>
      </c>
      <c r="AC1147" t="s">
        <v>624</v>
      </c>
      <c r="AD1147" t="s">
        <v>627</v>
      </c>
      <c r="AE1147" t="s">
        <v>4733</v>
      </c>
      <c r="AF1147" t="s">
        <v>4734</v>
      </c>
      <c r="AG1147" t="s">
        <v>5963</v>
      </c>
      <c r="AH1147" t="s">
        <v>847</v>
      </c>
      <c r="AI1147" t="s">
        <v>754</v>
      </c>
      <c r="AJ1147" t="s">
        <v>891</v>
      </c>
      <c r="AK1147" t="s">
        <v>848</v>
      </c>
      <c r="AL1147" t="s">
        <v>846</v>
      </c>
    </row>
    <row r="1148" spans="1:38" x14ac:dyDescent="0.3">
      <c r="A1148" t="s">
        <v>728</v>
      </c>
      <c r="B1148" t="s">
        <v>1457</v>
      </c>
      <c r="C1148" t="s">
        <v>729</v>
      </c>
      <c r="D1148" t="s">
        <v>1458</v>
      </c>
      <c r="E1148" t="s">
        <v>841</v>
      </c>
      <c r="F1148" t="s">
        <v>733</v>
      </c>
      <c r="G1148" t="s">
        <v>750</v>
      </c>
      <c r="H1148" t="s">
        <v>1013</v>
      </c>
      <c r="I1148" t="s">
        <v>13</v>
      </c>
      <c r="J1148" t="s">
        <v>751</v>
      </c>
      <c r="K1148" t="s">
        <v>780</v>
      </c>
      <c r="L1148" t="s">
        <v>781</v>
      </c>
      <c r="M1148" t="s">
        <v>878</v>
      </c>
      <c r="N1148" t="s">
        <v>788</v>
      </c>
      <c r="O1148" t="s">
        <v>177</v>
      </c>
      <c r="P1148" t="s">
        <v>937</v>
      </c>
      <c r="Q1148" t="s">
        <v>108</v>
      </c>
      <c r="R1148" t="s">
        <v>988</v>
      </c>
      <c r="S1148" t="s">
        <v>110</v>
      </c>
      <c r="T1148" t="s">
        <v>735</v>
      </c>
      <c r="U1148" t="s">
        <v>4735</v>
      </c>
      <c r="V1148">
        <v>200400000</v>
      </c>
      <c r="W1148">
        <v>0</v>
      </c>
      <c r="X1148">
        <v>20738160</v>
      </c>
      <c r="Y1148">
        <v>0</v>
      </c>
      <c r="Z1148">
        <v>20738160</v>
      </c>
      <c r="AA1148">
        <v>0.10348383233532935</v>
      </c>
      <c r="AB1148">
        <v>179661840</v>
      </c>
      <c r="AC1148" t="s">
        <v>624</v>
      </c>
      <c r="AD1148" t="s">
        <v>628</v>
      </c>
      <c r="AE1148" t="s">
        <v>4736</v>
      </c>
      <c r="AF1148" t="s">
        <v>4737</v>
      </c>
      <c r="AG1148" t="s">
        <v>5971</v>
      </c>
      <c r="AH1148" t="s">
        <v>847</v>
      </c>
      <c r="AI1148" t="s">
        <v>754</v>
      </c>
      <c r="AJ1148" t="s">
        <v>893</v>
      </c>
      <c r="AK1148" t="s">
        <v>848</v>
      </c>
      <c r="AL1148" t="s">
        <v>846</v>
      </c>
    </row>
    <row r="1149" spans="1:38" x14ac:dyDescent="0.3">
      <c r="A1149" t="s">
        <v>728</v>
      </c>
      <c r="B1149" t="s">
        <v>1457</v>
      </c>
      <c r="C1149" t="s">
        <v>729</v>
      </c>
      <c r="D1149" t="s">
        <v>1458</v>
      </c>
      <c r="E1149" t="s">
        <v>841</v>
      </c>
      <c r="F1149" t="s">
        <v>733</v>
      </c>
      <c r="G1149" t="s">
        <v>750</v>
      </c>
      <c r="H1149" t="s">
        <v>1013</v>
      </c>
      <c r="I1149" t="s">
        <v>13</v>
      </c>
      <c r="J1149" t="s">
        <v>751</v>
      </c>
      <c r="K1149" t="s">
        <v>780</v>
      </c>
      <c r="L1149" t="s">
        <v>781</v>
      </c>
      <c r="M1149" t="s">
        <v>878</v>
      </c>
      <c r="N1149" t="s">
        <v>788</v>
      </c>
      <c r="O1149" t="s">
        <v>177</v>
      </c>
      <c r="P1149" t="s">
        <v>937</v>
      </c>
      <c r="Q1149" t="s">
        <v>108</v>
      </c>
      <c r="R1149" t="s">
        <v>988</v>
      </c>
      <c r="S1149" t="s">
        <v>104</v>
      </c>
      <c r="T1149" t="s">
        <v>105</v>
      </c>
      <c r="U1149" t="s">
        <v>4738</v>
      </c>
      <c r="V1149">
        <v>7200000</v>
      </c>
      <c r="W1149">
        <v>0</v>
      </c>
      <c r="X1149">
        <v>0</v>
      </c>
      <c r="Y1149">
        <v>0</v>
      </c>
      <c r="Z1149">
        <v>0</v>
      </c>
      <c r="AA1149">
        <v>0</v>
      </c>
      <c r="AB1149">
        <v>7200000</v>
      </c>
      <c r="AC1149" t="s">
        <v>624</v>
      </c>
      <c r="AD1149" t="s">
        <v>629</v>
      </c>
      <c r="AE1149" t="s">
        <v>4739</v>
      </c>
      <c r="AF1149" t="s">
        <v>1118</v>
      </c>
      <c r="AG1149" t="s">
        <v>5968</v>
      </c>
      <c r="AH1149" t="s">
        <v>847</v>
      </c>
      <c r="AI1149" t="s">
        <v>754</v>
      </c>
      <c r="AJ1149" t="s">
        <v>893</v>
      </c>
      <c r="AK1149" t="s">
        <v>848</v>
      </c>
      <c r="AL1149" t="s">
        <v>846</v>
      </c>
    </row>
    <row r="1150" spans="1:38" x14ac:dyDescent="0.3">
      <c r="A1150" t="s">
        <v>728</v>
      </c>
      <c r="B1150" t="s">
        <v>1457</v>
      </c>
      <c r="C1150" t="s">
        <v>729</v>
      </c>
      <c r="D1150" t="s">
        <v>1458</v>
      </c>
      <c r="E1150" t="s">
        <v>841</v>
      </c>
      <c r="F1150" t="s">
        <v>733</v>
      </c>
      <c r="G1150" t="s">
        <v>750</v>
      </c>
      <c r="H1150" t="s">
        <v>1013</v>
      </c>
      <c r="I1150" t="s">
        <v>13</v>
      </c>
      <c r="J1150" t="s">
        <v>751</v>
      </c>
      <c r="K1150" t="s">
        <v>780</v>
      </c>
      <c r="L1150" t="s">
        <v>781</v>
      </c>
      <c r="M1150" t="s">
        <v>878</v>
      </c>
      <c r="N1150" t="s">
        <v>788</v>
      </c>
      <c r="O1150" t="s">
        <v>177</v>
      </c>
      <c r="P1150" t="s">
        <v>937</v>
      </c>
      <c r="Q1150" t="s">
        <v>108</v>
      </c>
      <c r="R1150" t="s">
        <v>988</v>
      </c>
      <c r="S1150" t="s">
        <v>107</v>
      </c>
      <c r="T1150" t="s">
        <v>892</v>
      </c>
      <c r="U1150" t="s">
        <v>4740</v>
      </c>
      <c r="V1150">
        <v>5800000</v>
      </c>
      <c r="W1150">
        <v>0</v>
      </c>
      <c r="X1150">
        <v>0</v>
      </c>
      <c r="Y1150">
        <v>0</v>
      </c>
      <c r="Z1150">
        <v>0</v>
      </c>
      <c r="AA1150">
        <v>0</v>
      </c>
      <c r="AB1150">
        <v>5800000</v>
      </c>
      <c r="AC1150" t="s">
        <v>624</v>
      </c>
      <c r="AD1150" t="s">
        <v>1407</v>
      </c>
      <c r="AE1150" t="s">
        <v>4741</v>
      </c>
      <c r="AF1150" t="s">
        <v>1119</v>
      </c>
      <c r="AG1150" t="s">
        <v>5969</v>
      </c>
      <c r="AH1150" t="s">
        <v>847</v>
      </c>
      <c r="AI1150" t="s">
        <v>754</v>
      </c>
      <c r="AJ1150" t="s">
        <v>893</v>
      </c>
      <c r="AK1150" t="s">
        <v>848</v>
      </c>
      <c r="AL1150" t="s">
        <v>846</v>
      </c>
    </row>
    <row r="1151" spans="1:38" x14ac:dyDescent="0.3">
      <c r="A1151" t="s">
        <v>728</v>
      </c>
      <c r="B1151" t="s">
        <v>1457</v>
      </c>
      <c r="C1151" t="s">
        <v>729</v>
      </c>
      <c r="D1151" t="s">
        <v>1458</v>
      </c>
      <c r="E1151" t="s">
        <v>841</v>
      </c>
      <c r="F1151" t="s">
        <v>733</v>
      </c>
      <c r="G1151" t="s">
        <v>750</v>
      </c>
      <c r="H1151" t="s">
        <v>1013</v>
      </c>
      <c r="I1151" t="s">
        <v>13</v>
      </c>
      <c r="J1151" t="s">
        <v>751</v>
      </c>
      <c r="K1151" t="s">
        <v>780</v>
      </c>
      <c r="L1151" t="s">
        <v>781</v>
      </c>
      <c r="M1151" t="s">
        <v>878</v>
      </c>
      <c r="N1151" t="s">
        <v>788</v>
      </c>
      <c r="O1151" t="s">
        <v>177</v>
      </c>
      <c r="P1151" t="s">
        <v>937</v>
      </c>
      <c r="Q1151" t="s">
        <v>109</v>
      </c>
      <c r="R1151" t="s">
        <v>989</v>
      </c>
      <c r="S1151" t="s">
        <v>103</v>
      </c>
      <c r="T1151" t="s">
        <v>732</v>
      </c>
      <c r="U1151" t="s">
        <v>4742</v>
      </c>
      <c r="V1151">
        <v>26000000</v>
      </c>
      <c r="W1151">
        <v>0</v>
      </c>
      <c r="X1151">
        <v>0</v>
      </c>
      <c r="Y1151">
        <v>0</v>
      </c>
      <c r="Z1151">
        <v>0</v>
      </c>
      <c r="AA1151">
        <v>0</v>
      </c>
      <c r="AB1151">
        <v>26000000</v>
      </c>
      <c r="AC1151" t="s">
        <v>630</v>
      </c>
      <c r="AD1151" t="s">
        <v>631</v>
      </c>
      <c r="AE1151" t="s">
        <v>4743</v>
      </c>
      <c r="AF1151" t="s">
        <v>4744</v>
      </c>
      <c r="AG1151" t="s">
        <v>5972</v>
      </c>
      <c r="AH1151" t="s">
        <v>847</v>
      </c>
      <c r="AI1151" t="s">
        <v>754</v>
      </c>
      <c r="AJ1151" t="s">
        <v>1</v>
      </c>
      <c r="AK1151" t="s">
        <v>848</v>
      </c>
      <c r="AL1151" t="s">
        <v>846</v>
      </c>
    </row>
    <row r="1152" spans="1:38" x14ac:dyDescent="0.3">
      <c r="A1152" t="s">
        <v>728</v>
      </c>
      <c r="B1152" t="s">
        <v>1457</v>
      </c>
      <c r="C1152" t="s">
        <v>729</v>
      </c>
      <c r="D1152" t="s">
        <v>1458</v>
      </c>
      <c r="E1152" t="s">
        <v>841</v>
      </c>
      <c r="F1152" t="s">
        <v>733</v>
      </c>
      <c r="G1152" t="s">
        <v>750</v>
      </c>
      <c r="H1152" t="s">
        <v>1013</v>
      </c>
      <c r="I1152" t="s">
        <v>13</v>
      </c>
      <c r="J1152" t="s">
        <v>751</v>
      </c>
      <c r="K1152" t="s">
        <v>780</v>
      </c>
      <c r="L1152" t="s">
        <v>781</v>
      </c>
      <c r="M1152" t="s">
        <v>878</v>
      </c>
      <c r="N1152" t="s">
        <v>788</v>
      </c>
      <c r="O1152" t="s">
        <v>177</v>
      </c>
      <c r="P1152" t="s">
        <v>937</v>
      </c>
      <c r="Q1152" t="s">
        <v>109</v>
      </c>
      <c r="R1152" t="s">
        <v>989</v>
      </c>
      <c r="S1152" t="s">
        <v>103</v>
      </c>
      <c r="T1152" t="s">
        <v>732</v>
      </c>
      <c r="U1152" t="s">
        <v>4745</v>
      </c>
      <c r="V1152">
        <v>1000000</v>
      </c>
      <c r="W1152">
        <v>0</v>
      </c>
      <c r="X1152">
        <v>0</v>
      </c>
      <c r="Y1152">
        <v>0</v>
      </c>
      <c r="Z1152">
        <v>0</v>
      </c>
      <c r="AA1152">
        <v>0</v>
      </c>
      <c r="AB1152">
        <v>1000000</v>
      </c>
      <c r="AC1152" t="s">
        <v>630</v>
      </c>
      <c r="AD1152" t="s">
        <v>631</v>
      </c>
      <c r="AE1152" t="s">
        <v>4746</v>
      </c>
      <c r="AF1152" t="s">
        <v>1065</v>
      </c>
      <c r="AG1152" t="s">
        <v>5959</v>
      </c>
      <c r="AH1152" t="s">
        <v>847</v>
      </c>
      <c r="AI1152" t="s">
        <v>754</v>
      </c>
      <c r="AJ1152" t="s">
        <v>1</v>
      </c>
      <c r="AK1152" t="s">
        <v>848</v>
      </c>
      <c r="AL1152" t="s">
        <v>846</v>
      </c>
    </row>
    <row r="1153" spans="1:38" x14ac:dyDescent="0.3">
      <c r="A1153" t="s">
        <v>728</v>
      </c>
      <c r="B1153" t="s">
        <v>1457</v>
      </c>
      <c r="C1153" t="s">
        <v>729</v>
      </c>
      <c r="D1153" t="s">
        <v>1458</v>
      </c>
      <c r="E1153" t="s">
        <v>841</v>
      </c>
      <c r="F1153" t="s">
        <v>733</v>
      </c>
      <c r="G1153" t="s">
        <v>750</v>
      </c>
      <c r="H1153" t="s">
        <v>1013</v>
      </c>
      <c r="I1153" t="s">
        <v>13</v>
      </c>
      <c r="J1153" t="s">
        <v>751</v>
      </c>
      <c r="K1153" t="s">
        <v>780</v>
      </c>
      <c r="L1153" t="s">
        <v>781</v>
      </c>
      <c r="M1153" t="s">
        <v>878</v>
      </c>
      <c r="N1153" t="s">
        <v>788</v>
      </c>
      <c r="O1153" t="s">
        <v>177</v>
      </c>
      <c r="P1153" t="s">
        <v>937</v>
      </c>
      <c r="Q1153" t="s">
        <v>109</v>
      </c>
      <c r="R1153" t="s">
        <v>989</v>
      </c>
      <c r="S1153" t="s">
        <v>103</v>
      </c>
      <c r="T1153" t="s">
        <v>732</v>
      </c>
      <c r="U1153" t="s">
        <v>4747</v>
      </c>
      <c r="V1153">
        <v>1000000</v>
      </c>
      <c r="W1153">
        <v>0</v>
      </c>
      <c r="X1153">
        <v>0</v>
      </c>
      <c r="Y1153">
        <v>0</v>
      </c>
      <c r="Z1153">
        <v>0</v>
      </c>
      <c r="AA1153">
        <v>0</v>
      </c>
      <c r="AB1153">
        <v>1000000</v>
      </c>
      <c r="AC1153" t="s">
        <v>630</v>
      </c>
      <c r="AD1153" t="s">
        <v>631</v>
      </c>
      <c r="AE1153" t="s">
        <v>4748</v>
      </c>
      <c r="AF1153" t="s">
        <v>4749</v>
      </c>
      <c r="AG1153" t="s">
        <v>931</v>
      </c>
      <c r="AH1153" t="s">
        <v>847</v>
      </c>
      <c r="AI1153" t="s">
        <v>754</v>
      </c>
      <c r="AJ1153" t="s">
        <v>1</v>
      </c>
      <c r="AK1153" t="s">
        <v>848</v>
      </c>
      <c r="AL1153" t="s">
        <v>846</v>
      </c>
    </row>
    <row r="1154" spans="1:38" x14ac:dyDescent="0.3">
      <c r="A1154" t="s">
        <v>728</v>
      </c>
      <c r="B1154" t="s">
        <v>1457</v>
      </c>
      <c r="C1154" t="s">
        <v>729</v>
      </c>
      <c r="D1154" t="s">
        <v>1458</v>
      </c>
      <c r="E1154" t="s">
        <v>841</v>
      </c>
      <c r="F1154" t="s">
        <v>733</v>
      </c>
      <c r="G1154" t="s">
        <v>750</v>
      </c>
      <c r="H1154" t="s">
        <v>1013</v>
      </c>
      <c r="I1154" t="s">
        <v>13</v>
      </c>
      <c r="J1154" t="s">
        <v>751</v>
      </c>
      <c r="K1154" t="s">
        <v>780</v>
      </c>
      <c r="L1154" t="s">
        <v>781</v>
      </c>
      <c r="M1154" t="s">
        <v>878</v>
      </c>
      <c r="N1154" t="s">
        <v>788</v>
      </c>
      <c r="O1154" t="s">
        <v>177</v>
      </c>
      <c r="P1154" t="s">
        <v>937</v>
      </c>
      <c r="Q1154" t="s">
        <v>109</v>
      </c>
      <c r="R1154" t="s">
        <v>989</v>
      </c>
      <c r="S1154" t="s">
        <v>103</v>
      </c>
      <c r="T1154" t="s">
        <v>732</v>
      </c>
      <c r="U1154" t="s">
        <v>4750</v>
      </c>
      <c r="V1154">
        <v>1000000</v>
      </c>
      <c r="W1154">
        <v>0</v>
      </c>
      <c r="X1154">
        <v>0</v>
      </c>
      <c r="Y1154">
        <v>0</v>
      </c>
      <c r="Z1154">
        <v>0</v>
      </c>
      <c r="AA1154">
        <v>0</v>
      </c>
      <c r="AB1154">
        <v>1000000</v>
      </c>
      <c r="AC1154" t="s">
        <v>630</v>
      </c>
      <c r="AD1154" t="s">
        <v>631</v>
      </c>
      <c r="AE1154" t="s">
        <v>4751</v>
      </c>
      <c r="AF1154" t="s">
        <v>4752</v>
      </c>
      <c r="AG1154" t="s">
        <v>889</v>
      </c>
      <c r="AH1154" t="s">
        <v>847</v>
      </c>
      <c r="AI1154" t="s">
        <v>754</v>
      </c>
      <c r="AJ1154" t="s">
        <v>1</v>
      </c>
      <c r="AK1154" t="s">
        <v>848</v>
      </c>
      <c r="AL1154" t="s">
        <v>846</v>
      </c>
    </row>
    <row r="1155" spans="1:38" x14ac:dyDescent="0.3">
      <c r="A1155" t="s">
        <v>728</v>
      </c>
      <c r="B1155" t="s">
        <v>1457</v>
      </c>
      <c r="C1155" t="s">
        <v>729</v>
      </c>
      <c r="D1155" t="s">
        <v>1458</v>
      </c>
      <c r="E1155" t="s">
        <v>841</v>
      </c>
      <c r="F1155" t="s">
        <v>733</v>
      </c>
      <c r="G1155" t="s">
        <v>750</v>
      </c>
      <c r="H1155" t="s">
        <v>1013</v>
      </c>
      <c r="I1155" t="s">
        <v>13</v>
      </c>
      <c r="J1155" t="s">
        <v>751</v>
      </c>
      <c r="K1155" t="s">
        <v>780</v>
      </c>
      <c r="L1155" t="s">
        <v>781</v>
      </c>
      <c r="M1155" t="s">
        <v>878</v>
      </c>
      <c r="N1155" t="s">
        <v>788</v>
      </c>
      <c r="O1155" t="s">
        <v>177</v>
      </c>
      <c r="P1155" t="s">
        <v>937</v>
      </c>
      <c r="Q1155" t="s">
        <v>109</v>
      </c>
      <c r="R1155" t="s">
        <v>989</v>
      </c>
      <c r="S1155" t="s">
        <v>110</v>
      </c>
      <c r="T1155" t="s">
        <v>735</v>
      </c>
      <c r="U1155" t="s">
        <v>4753</v>
      </c>
      <c r="V1155">
        <v>15450000</v>
      </c>
      <c r="W1155">
        <v>0</v>
      </c>
      <c r="X1155">
        <v>0</v>
      </c>
      <c r="Y1155">
        <v>0</v>
      </c>
      <c r="Z1155">
        <v>0</v>
      </c>
      <c r="AA1155">
        <v>0</v>
      </c>
      <c r="AB1155">
        <v>15450000</v>
      </c>
      <c r="AC1155" t="s">
        <v>630</v>
      </c>
      <c r="AD1155" t="s">
        <v>632</v>
      </c>
      <c r="AE1155" t="s">
        <v>4754</v>
      </c>
      <c r="AF1155" t="s">
        <v>4755</v>
      </c>
      <c r="AG1155" t="s">
        <v>5973</v>
      </c>
      <c r="AH1155" t="s">
        <v>847</v>
      </c>
      <c r="AI1155" t="s">
        <v>754</v>
      </c>
      <c r="AJ1155" t="s">
        <v>893</v>
      </c>
      <c r="AK1155" t="s">
        <v>848</v>
      </c>
      <c r="AL1155" t="s">
        <v>846</v>
      </c>
    </row>
    <row r="1156" spans="1:38" x14ac:dyDescent="0.3">
      <c r="A1156" t="s">
        <v>728</v>
      </c>
      <c r="B1156" t="s">
        <v>1457</v>
      </c>
      <c r="C1156" t="s">
        <v>729</v>
      </c>
      <c r="D1156" t="s">
        <v>1458</v>
      </c>
      <c r="E1156" t="s">
        <v>841</v>
      </c>
      <c r="F1156" t="s">
        <v>733</v>
      </c>
      <c r="G1156" t="s">
        <v>750</v>
      </c>
      <c r="H1156" t="s">
        <v>1013</v>
      </c>
      <c r="I1156" t="s">
        <v>13</v>
      </c>
      <c r="J1156" t="s">
        <v>751</v>
      </c>
      <c r="K1156" t="s">
        <v>780</v>
      </c>
      <c r="L1156" t="s">
        <v>781</v>
      </c>
      <c r="M1156" t="s">
        <v>878</v>
      </c>
      <c r="N1156" t="s">
        <v>788</v>
      </c>
      <c r="O1156" t="s">
        <v>177</v>
      </c>
      <c r="P1156" t="s">
        <v>937</v>
      </c>
      <c r="Q1156" t="s">
        <v>111</v>
      </c>
      <c r="R1156" t="s">
        <v>990</v>
      </c>
      <c r="S1156" t="s">
        <v>103</v>
      </c>
      <c r="T1156" t="s">
        <v>732</v>
      </c>
      <c r="U1156" t="s">
        <v>4756</v>
      </c>
      <c r="V1156">
        <v>3000000</v>
      </c>
      <c r="W1156">
        <v>0</v>
      </c>
      <c r="X1156">
        <v>0</v>
      </c>
      <c r="Y1156">
        <v>0</v>
      </c>
      <c r="Z1156">
        <v>0</v>
      </c>
      <c r="AA1156">
        <v>0</v>
      </c>
      <c r="AB1156">
        <v>3000000</v>
      </c>
      <c r="AC1156" t="s">
        <v>633</v>
      </c>
      <c r="AD1156" t="s">
        <v>634</v>
      </c>
      <c r="AE1156" t="s">
        <v>4757</v>
      </c>
      <c r="AF1156" t="s">
        <v>4758</v>
      </c>
      <c r="AG1156" t="s">
        <v>5974</v>
      </c>
      <c r="AH1156" t="s">
        <v>847</v>
      </c>
      <c r="AI1156" t="s">
        <v>754</v>
      </c>
      <c r="AJ1156" t="s">
        <v>1</v>
      </c>
      <c r="AK1156" t="s">
        <v>848</v>
      </c>
      <c r="AL1156" t="s">
        <v>846</v>
      </c>
    </row>
    <row r="1157" spans="1:38" x14ac:dyDescent="0.3">
      <c r="A1157" t="s">
        <v>728</v>
      </c>
      <c r="B1157" t="s">
        <v>1457</v>
      </c>
      <c r="C1157" t="s">
        <v>729</v>
      </c>
      <c r="D1157" t="s">
        <v>1458</v>
      </c>
      <c r="E1157" t="s">
        <v>841</v>
      </c>
      <c r="F1157" t="s">
        <v>733</v>
      </c>
      <c r="G1157" t="s">
        <v>750</v>
      </c>
      <c r="H1157" t="s">
        <v>1013</v>
      </c>
      <c r="I1157" t="s">
        <v>13</v>
      </c>
      <c r="J1157" t="s">
        <v>751</v>
      </c>
      <c r="K1157" t="s">
        <v>780</v>
      </c>
      <c r="L1157" t="s">
        <v>781</v>
      </c>
      <c r="M1157" t="s">
        <v>878</v>
      </c>
      <c r="N1157" t="s">
        <v>788</v>
      </c>
      <c r="O1157" t="s">
        <v>177</v>
      </c>
      <c r="P1157" t="s">
        <v>937</v>
      </c>
      <c r="Q1157" t="s">
        <v>111</v>
      </c>
      <c r="R1157" t="s">
        <v>990</v>
      </c>
      <c r="S1157" t="s">
        <v>103</v>
      </c>
      <c r="T1157" t="s">
        <v>732</v>
      </c>
      <c r="U1157" t="s">
        <v>4759</v>
      </c>
      <c r="V1157">
        <v>400000</v>
      </c>
      <c r="W1157">
        <v>0</v>
      </c>
      <c r="X1157">
        <v>0</v>
      </c>
      <c r="Y1157">
        <v>0</v>
      </c>
      <c r="Z1157">
        <v>0</v>
      </c>
      <c r="AA1157">
        <v>0</v>
      </c>
      <c r="AB1157">
        <v>400000</v>
      </c>
      <c r="AC1157" t="s">
        <v>633</v>
      </c>
      <c r="AD1157" t="s">
        <v>634</v>
      </c>
      <c r="AE1157" t="s">
        <v>4760</v>
      </c>
      <c r="AF1157" t="s">
        <v>4761</v>
      </c>
      <c r="AG1157" t="s">
        <v>5975</v>
      </c>
      <c r="AH1157" t="s">
        <v>847</v>
      </c>
      <c r="AI1157" t="s">
        <v>754</v>
      </c>
      <c r="AJ1157" t="s">
        <v>1</v>
      </c>
      <c r="AK1157" t="s">
        <v>848</v>
      </c>
      <c r="AL1157" t="s">
        <v>846</v>
      </c>
    </row>
    <row r="1158" spans="1:38" x14ac:dyDescent="0.3">
      <c r="A1158" t="s">
        <v>728</v>
      </c>
      <c r="B1158" t="s">
        <v>1457</v>
      </c>
      <c r="C1158" t="s">
        <v>729</v>
      </c>
      <c r="D1158" t="s">
        <v>1458</v>
      </c>
      <c r="E1158" t="s">
        <v>841</v>
      </c>
      <c r="F1158" t="s">
        <v>733</v>
      </c>
      <c r="G1158" t="s">
        <v>750</v>
      </c>
      <c r="H1158" t="s">
        <v>1013</v>
      </c>
      <c r="I1158" t="s">
        <v>13</v>
      </c>
      <c r="J1158" t="s">
        <v>751</v>
      </c>
      <c r="K1158" t="s">
        <v>780</v>
      </c>
      <c r="L1158" t="s">
        <v>781</v>
      </c>
      <c r="M1158" t="s">
        <v>878</v>
      </c>
      <c r="N1158" t="s">
        <v>788</v>
      </c>
      <c r="O1158" t="s">
        <v>177</v>
      </c>
      <c r="P1158" t="s">
        <v>937</v>
      </c>
      <c r="Q1158" t="s">
        <v>111</v>
      </c>
      <c r="R1158" t="s">
        <v>990</v>
      </c>
      <c r="S1158" t="s">
        <v>112</v>
      </c>
      <c r="T1158" t="s">
        <v>766</v>
      </c>
      <c r="U1158" t="s">
        <v>4762</v>
      </c>
      <c r="V1158">
        <v>42400000</v>
      </c>
      <c r="W1158">
        <v>0</v>
      </c>
      <c r="X1158">
        <v>0</v>
      </c>
      <c r="Y1158">
        <v>0</v>
      </c>
      <c r="Z1158">
        <v>0</v>
      </c>
      <c r="AA1158">
        <v>0</v>
      </c>
      <c r="AB1158">
        <v>42400000</v>
      </c>
      <c r="AC1158" t="s">
        <v>633</v>
      </c>
      <c r="AD1158" t="s">
        <v>635</v>
      </c>
      <c r="AE1158" t="s">
        <v>4763</v>
      </c>
      <c r="AF1158" t="s">
        <v>4764</v>
      </c>
      <c r="AG1158" t="s">
        <v>5976</v>
      </c>
      <c r="AH1158" t="s">
        <v>847</v>
      </c>
      <c r="AI1158" t="s">
        <v>754</v>
      </c>
      <c r="AJ1158" t="s">
        <v>900</v>
      </c>
      <c r="AK1158" t="s">
        <v>907</v>
      </c>
      <c r="AL1158" t="s">
        <v>846</v>
      </c>
    </row>
    <row r="1159" spans="1:38" x14ac:dyDescent="0.3">
      <c r="A1159" t="s">
        <v>728</v>
      </c>
      <c r="B1159" t="s">
        <v>1457</v>
      </c>
      <c r="C1159" t="s">
        <v>729</v>
      </c>
      <c r="D1159" t="s">
        <v>1458</v>
      </c>
      <c r="E1159" t="s">
        <v>841</v>
      </c>
      <c r="F1159" t="s">
        <v>733</v>
      </c>
      <c r="G1159" t="s">
        <v>750</v>
      </c>
      <c r="H1159" t="s">
        <v>1013</v>
      </c>
      <c r="I1159" t="s">
        <v>13</v>
      </c>
      <c r="J1159" t="s">
        <v>751</v>
      </c>
      <c r="K1159" t="s">
        <v>780</v>
      </c>
      <c r="L1159" t="s">
        <v>781</v>
      </c>
      <c r="M1159" t="s">
        <v>878</v>
      </c>
      <c r="N1159" t="s">
        <v>788</v>
      </c>
      <c r="O1159" t="s">
        <v>177</v>
      </c>
      <c r="P1159" t="s">
        <v>937</v>
      </c>
      <c r="Q1159" t="s">
        <v>111</v>
      </c>
      <c r="R1159" t="s">
        <v>990</v>
      </c>
      <c r="S1159" t="s">
        <v>112</v>
      </c>
      <c r="T1159" t="s">
        <v>766</v>
      </c>
      <c r="U1159" t="s">
        <v>4765</v>
      </c>
      <c r="V1159">
        <v>3601000</v>
      </c>
      <c r="W1159">
        <v>0</v>
      </c>
      <c r="X1159">
        <v>0</v>
      </c>
      <c r="Y1159">
        <v>0</v>
      </c>
      <c r="Z1159">
        <v>0</v>
      </c>
      <c r="AA1159">
        <v>0</v>
      </c>
      <c r="AB1159">
        <v>3601000</v>
      </c>
      <c r="AC1159" t="s">
        <v>633</v>
      </c>
      <c r="AD1159" t="s">
        <v>635</v>
      </c>
      <c r="AE1159" t="s">
        <v>4766</v>
      </c>
      <c r="AF1159" t="s">
        <v>4767</v>
      </c>
      <c r="AG1159" t="s">
        <v>5977</v>
      </c>
      <c r="AH1159" t="s">
        <v>847</v>
      </c>
      <c r="AI1159" t="s">
        <v>754</v>
      </c>
      <c r="AJ1159" t="s">
        <v>900</v>
      </c>
      <c r="AK1159" t="s">
        <v>907</v>
      </c>
      <c r="AL1159" t="s">
        <v>846</v>
      </c>
    </row>
    <row r="1160" spans="1:38" x14ac:dyDescent="0.3">
      <c r="A1160" t="s">
        <v>728</v>
      </c>
      <c r="B1160" t="s">
        <v>1457</v>
      </c>
      <c r="C1160" t="s">
        <v>729</v>
      </c>
      <c r="D1160" t="s">
        <v>1458</v>
      </c>
      <c r="E1160" t="s">
        <v>841</v>
      </c>
      <c r="F1160" t="s">
        <v>733</v>
      </c>
      <c r="G1160" t="s">
        <v>750</v>
      </c>
      <c r="H1160" t="s">
        <v>1013</v>
      </c>
      <c r="I1160" t="s">
        <v>13</v>
      </c>
      <c r="J1160" t="s">
        <v>751</v>
      </c>
      <c r="K1160" t="s">
        <v>780</v>
      </c>
      <c r="L1160" t="s">
        <v>781</v>
      </c>
      <c r="M1160" t="s">
        <v>878</v>
      </c>
      <c r="N1160" t="s">
        <v>788</v>
      </c>
      <c r="O1160" t="s">
        <v>177</v>
      </c>
      <c r="P1160" t="s">
        <v>937</v>
      </c>
      <c r="Q1160" t="s">
        <v>111</v>
      </c>
      <c r="R1160" t="s">
        <v>990</v>
      </c>
      <c r="S1160" t="s">
        <v>130</v>
      </c>
      <c r="T1160" t="s">
        <v>748</v>
      </c>
      <c r="U1160" t="s">
        <v>4768</v>
      </c>
      <c r="V1160">
        <v>12000000</v>
      </c>
      <c r="W1160">
        <v>0</v>
      </c>
      <c r="X1160">
        <v>0</v>
      </c>
      <c r="Y1160">
        <v>1000000</v>
      </c>
      <c r="Z1160">
        <v>1000000</v>
      </c>
      <c r="AA1160">
        <v>8.3333333333333329E-2</v>
      </c>
      <c r="AB1160">
        <v>11000000</v>
      </c>
      <c r="AC1160" t="s">
        <v>633</v>
      </c>
      <c r="AD1160" t="s">
        <v>636</v>
      </c>
      <c r="AE1160" t="s">
        <v>4769</v>
      </c>
      <c r="AF1160" t="s">
        <v>4770</v>
      </c>
      <c r="AG1160" t="s">
        <v>5257</v>
      </c>
      <c r="AH1160" t="s">
        <v>847</v>
      </c>
      <c r="AI1160" t="s">
        <v>754</v>
      </c>
      <c r="AJ1160" t="s">
        <v>901</v>
      </c>
      <c r="AK1160" t="s">
        <v>848</v>
      </c>
      <c r="AL1160" t="s">
        <v>846</v>
      </c>
    </row>
    <row r="1161" spans="1:38" x14ac:dyDescent="0.3">
      <c r="A1161" t="s">
        <v>728</v>
      </c>
      <c r="B1161" t="s">
        <v>1457</v>
      </c>
      <c r="C1161" t="s">
        <v>729</v>
      </c>
      <c r="D1161" t="s">
        <v>1458</v>
      </c>
      <c r="E1161" t="s">
        <v>841</v>
      </c>
      <c r="F1161" t="s">
        <v>733</v>
      </c>
      <c r="G1161" t="s">
        <v>750</v>
      </c>
      <c r="H1161" t="s">
        <v>1013</v>
      </c>
      <c r="I1161" t="s">
        <v>13</v>
      </c>
      <c r="J1161" t="s">
        <v>751</v>
      </c>
      <c r="K1161" t="s">
        <v>780</v>
      </c>
      <c r="L1161" t="s">
        <v>781</v>
      </c>
      <c r="M1161" t="s">
        <v>878</v>
      </c>
      <c r="N1161" t="s">
        <v>788</v>
      </c>
      <c r="O1161" t="s">
        <v>177</v>
      </c>
      <c r="P1161" t="s">
        <v>937</v>
      </c>
      <c r="Q1161" t="s">
        <v>111</v>
      </c>
      <c r="R1161" t="s">
        <v>990</v>
      </c>
      <c r="S1161" t="s">
        <v>130</v>
      </c>
      <c r="T1161" t="s">
        <v>748</v>
      </c>
      <c r="U1161" t="s">
        <v>4771</v>
      </c>
      <c r="V1161">
        <v>12000000</v>
      </c>
      <c r="W1161">
        <v>0</v>
      </c>
      <c r="X1161">
        <v>0</v>
      </c>
      <c r="Y1161">
        <v>0</v>
      </c>
      <c r="Z1161">
        <v>0</v>
      </c>
      <c r="AA1161">
        <v>0</v>
      </c>
      <c r="AB1161">
        <v>12000000</v>
      </c>
      <c r="AC1161" t="s">
        <v>633</v>
      </c>
      <c r="AD1161" t="s">
        <v>636</v>
      </c>
      <c r="AE1161" t="s">
        <v>4772</v>
      </c>
      <c r="AF1161" t="s">
        <v>4773</v>
      </c>
      <c r="AG1161" t="s">
        <v>5258</v>
      </c>
      <c r="AH1161" t="s">
        <v>847</v>
      </c>
      <c r="AI1161" t="s">
        <v>754</v>
      </c>
      <c r="AJ1161" t="s">
        <v>901</v>
      </c>
      <c r="AK1161" t="s">
        <v>848</v>
      </c>
      <c r="AL1161" t="s">
        <v>846</v>
      </c>
    </row>
    <row r="1162" spans="1:38" x14ac:dyDescent="0.3">
      <c r="A1162" t="s">
        <v>728</v>
      </c>
      <c r="B1162" t="s">
        <v>1457</v>
      </c>
      <c r="C1162" t="s">
        <v>729</v>
      </c>
      <c r="D1162" t="s">
        <v>1458</v>
      </c>
      <c r="E1162" t="s">
        <v>841</v>
      </c>
      <c r="F1162" t="s">
        <v>733</v>
      </c>
      <c r="G1162" t="s">
        <v>750</v>
      </c>
      <c r="H1162" t="s">
        <v>1013</v>
      </c>
      <c r="I1162" t="s">
        <v>13</v>
      </c>
      <c r="J1162" t="s">
        <v>751</v>
      </c>
      <c r="K1162" t="s">
        <v>780</v>
      </c>
      <c r="L1162" t="s">
        <v>781</v>
      </c>
      <c r="M1162" t="s">
        <v>878</v>
      </c>
      <c r="N1162" t="s">
        <v>788</v>
      </c>
      <c r="O1162" t="s">
        <v>177</v>
      </c>
      <c r="P1162" t="s">
        <v>937</v>
      </c>
      <c r="Q1162" t="s">
        <v>111</v>
      </c>
      <c r="R1162" t="s">
        <v>990</v>
      </c>
      <c r="S1162" t="s">
        <v>113</v>
      </c>
      <c r="T1162" t="s">
        <v>734</v>
      </c>
      <c r="U1162" t="s">
        <v>4774</v>
      </c>
      <c r="V1162">
        <v>14400000</v>
      </c>
      <c r="W1162">
        <v>0</v>
      </c>
      <c r="X1162">
        <v>0</v>
      </c>
      <c r="Y1162">
        <v>0</v>
      </c>
      <c r="Z1162">
        <v>0</v>
      </c>
      <c r="AA1162">
        <v>0</v>
      </c>
      <c r="AB1162">
        <v>14400000</v>
      </c>
      <c r="AC1162" t="s">
        <v>633</v>
      </c>
      <c r="AD1162" t="s">
        <v>637</v>
      </c>
      <c r="AE1162" t="s">
        <v>4775</v>
      </c>
      <c r="AF1162" t="s">
        <v>4776</v>
      </c>
      <c r="AG1162" t="s">
        <v>5978</v>
      </c>
      <c r="AH1162" t="s">
        <v>847</v>
      </c>
      <c r="AI1162" t="s">
        <v>754</v>
      </c>
      <c r="AJ1162" t="s">
        <v>891</v>
      </c>
      <c r="AK1162" t="s">
        <v>848</v>
      </c>
      <c r="AL1162" t="s">
        <v>846</v>
      </c>
    </row>
    <row r="1163" spans="1:38" x14ac:dyDescent="0.3">
      <c r="A1163" t="s">
        <v>728</v>
      </c>
      <c r="B1163" t="s">
        <v>1457</v>
      </c>
      <c r="C1163" t="s">
        <v>729</v>
      </c>
      <c r="D1163" t="s">
        <v>1458</v>
      </c>
      <c r="E1163" t="s">
        <v>841</v>
      </c>
      <c r="F1163" t="s">
        <v>733</v>
      </c>
      <c r="G1163" t="s">
        <v>750</v>
      </c>
      <c r="H1163" t="s">
        <v>1013</v>
      </c>
      <c r="I1163" t="s">
        <v>13</v>
      </c>
      <c r="J1163" t="s">
        <v>751</v>
      </c>
      <c r="K1163" t="s">
        <v>780</v>
      </c>
      <c r="L1163" t="s">
        <v>781</v>
      </c>
      <c r="M1163" t="s">
        <v>878</v>
      </c>
      <c r="N1163" t="s">
        <v>788</v>
      </c>
      <c r="O1163" t="s">
        <v>177</v>
      </c>
      <c r="P1163" t="s">
        <v>937</v>
      </c>
      <c r="Q1163" t="s">
        <v>111</v>
      </c>
      <c r="R1163" t="s">
        <v>990</v>
      </c>
      <c r="S1163" t="s">
        <v>110</v>
      </c>
      <c r="T1163" t="s">
        <v>735</v>
      </c>
      <c r="U1163" t="s">
        <v>4777</v>
      </c>
      <c r="V1163">
        <v>82400000</v>
      </c>
      <c r="W1163">
        <v>0</v>
      </c>
      <c r="X1163">
        <v>0</v>
      </c>
      <c r="Y1163">
        <v>0</v>
      </c>
      <c r="Z1163">
        <v>0</v>
      </c>
      <c r="AA1163">
        <v>0</v>
      </c>
      <c r="AB1163">
        <v>82400000</v>
      </c>
      <c r="AC1163" t="s">
        <v>633</v>
      </c>
      <c r="AD1163" t="s">
        <v>638</v>
      </c>
      <c r="AE1163" t="s">
        <v>4778</v>
      </c>
      <c r="AF1163" t="s">
        <v>4779</v>
      </c>
      <c r="AG1163" t="s">
        <v>5979</v>
      </c>
      <c r="AH1163" t="s">
        <v>847</v>
      </c>
      <c r="AI1163" t="s">
        <v>754</v>
      </c>
      <c r="AJ1163" t="s">
        <v>893</v>
      </c>
      <c r="AK1163" t="s">
        <v>848</v>
      </c>
      <c r="AL1163" t="s">
        <v>846</v>
      </c>
    </row>
    <row r="1164" spans="1:38" x14ac:dyDescent="0.3">
      <c r="A1164" t="s">
        <v>728</v>
      </c>
      <c r="B1164" t="s">
        <v>1457</v>
      </c>
      <c r="C1164" t="s">
        <v>729</v>
      </c>
      <c r="D1164" t="s">
        <v>1458</v>
      </c>
      <c r="E1164" t="s">
        <v>841</v>
      </c>
      <c r="F1164" t="s">
        <v>733</v>
      </c>
      <c r="G1164" t="s">
        <v>750</v>
      </c>
      <c r="H1164" t="s">
        <v>1013</v>
      </c>
      <c r="I1164" t="s">
        <v>13</v>
      </c>
      <c r="J1164" t="s">
        <v>751</v>
      </c>
      <c r="K1164" t="s">
        <v>780</v>
      </c>
      <c r="L1164" t="s">
        <v>781</v>
      </c>
      <c r="M1164" t="s">
        <v>878</v>
      </c>
      <c r="N1164" t="s">
        <v>788</v>
      </c>
      <c r="O1164" t="s">
        <v>177</v>
      </c>
      <c r="P1164" t="s">
        <v>937</v>
      </c>
      <c r="Q1164" t="s">
        <v>111</v>
      </c>
      <c r="R1164" t="s">
        <v>990</v>
      </c>
      <c r="S1164" t="s">
        <v>110</v>
      </c>
      <c r="T1164" t="s">
        <v>735</v>
      </c>
      <c r="U1164" t="s">
        <v>4780</v>
      </c>
      <c r="V1164">
        <v>159399000</v>
      </c>
      <c r="W1164">
        <v>0</v>
      </c>
      <c r="X1164">
        <v>0</v>
      </c>
      <c r="Y1164">
        <v>0</v>
      </c>
      <c r="Z1164">
        <v>0</v>
      </c>
      <c r="AA1164">
        <v>0</v>
      </c>
      <c r="AB1164">
        <v>159399000</v>
      </c>
      <c r="AC1164" t="s">
        <v>633</v>
      </c>
      <c r="AD1164" t="s">
        <v>638</v>
      </c>
      <c r="AE1164" t="s">
        <v>4781</v>
      </c>
      <c r="AF1164" t="s">
        <v>4782</v>
      </c>
      <c r="AG1164" t="s">
        <v>5980</v>
      </c>
      <c r="AH1164" t="s">
        <v>847</v>
      </c>
      <c r="AI1164" t="s">
        <v>754</v>
      </c>
      <c r="AJ1164" t="s">
        <v>893</v>
      </c>
      <c r="AK1164" t="s">
        <v>848</v>
      </c>
      <c r="AL1164" t="s">
        <v>846</v>
      </c>
    </row>
    <row r="1165" spans="1:38" x14ac:dyDescent="0.3">
      <c r="A1165" t="s">
        <v>728</v>
      </c>
      <c r="B1165" t="s">
        <v>1457</v>
      </c>
      <c r="C1165" t="s">
        <v>729</v>
      </c>
      <c r="D1165" t="s">
        <v>1458</v>
      </c>
      <c r="E1165" t="s">
        <v>841</v>
      </c>
      <c r="F1165" t="s">
        <v>733</v>
      </c>
      <c r="G1165" t="s">
        <v>750</v>
      </c>
      <c r="H1165" t="s">
        <v>1013</v>
      </c>
      <c r="I1165" t="s">
        <v>13</v>
      </c>
      <c r="J1165" t="s">
        <v>751</v>
      </c>
      <c r="K1165" t="s">
        <v>780</v>
      </c>
      <c r="L1165" t="s">
        <v>781</v>
      </c>
      <c r="M1165" t="s">
        <v>878</v>
      </c>
      <c r="N1165" t="s">
        <v>788</v>
      </c>
      <c r="O1165" t="s">
        <v>177</v>
      </c>
      <c r="P1165" t="s">
        <v>937</v>
      </c>
      <c r="Q1165" t="s">
        <v>111</v>
      </c>
      <c r="R1165" t="s">
        <v>990</v>
      </c>
      <c r="S1165" t="s">
        <v>104</v>
      </c>
      <c r="T1165" t="s">
        <v>105</v>
      </c>
      <c r="U1165" t="s">
        <v>4783</v>
      </c>
      <c r="V1165">
        <v>5400000</v>
      </c>
      <c r="W1165">
        <v>0</v>
      </c>
      <c r="X1165">
        <v>0</v>
      </c>
      <c r="Y1165">
        <v>280000</v>
      </c>
      <c r="Z1165">
        <v>280000</v>
      </c>
      <c r="AA1165">
        <v>5.185185185185185E-2</v>
      </c>
      <c r="AB1165">
        <v>5120000</v>
      </c>
      <c r="AC1165" t="s">
        <v>633</v>
      </c>
      <c r="AD1165" t="s">
        <v>639</v>
      </c>
      <c r="AE1165" t="s">
        <v>4784</v>
      </c>
      <c r="AF1165" t="s">
        <v>4785</v>
      </c>
      <c r="AG1165" t="s">
        <v>5981</v>
      </c>
      <c r="AH1165" t="s">
        <v>847</v>
      </c>
      <c r="AI1165" t="s">
        <v>754</v>
      </c>
      <c r="AJ1165" t="s">
        <v>893</v>
      </c>
      <c r="AK1165" t="s">
        <v>848</v>
      </c>
      <c r="AL1165" t="s">
        <v>846</v>
      </c>
    </row>
    <row r="1166" spans="1:38" x14ac:dyDescent="0.3">
      <c r="A1166" t="s">
        <v>728</v>
      </c>
      <c r="B1166" t="s">
        <v>1457</v>
      </c>
      <c r="C1166" t="s">
        <v>729</v>
      </c>
      <c r="D1166" t="s">
        <v>1458</v>
      </c>
      <c r="E1166" t="s">
        <v>841</v>
      </c>
      <c r="F1166" t="s">
        <v>733</v>
      </c>
      <c r="G1166" t="s">
        <v>750</v>
      </c>
      <c r="H1166" t="s">
        <v>1013</v>
      </c>
      <c r="I1166" t="s">
        <v>13</v>
      </c>
      <c r="J1166" t="s">
        <v>751</v>
      </c>
      <c r="K1166" t="s">
        <v>780</v>
      </c>
      <c r="L1166" t="s">
        <v>781</v>
      </c>
      <c r="M1166" t="s">
        <v>878</v>
      </c>
      <c r="N1166" t="s">
        <v>788</v>
      </c>
      <c r="O1166" t="s">
        <v>177</v>
      </c>
      <c r="P1166" t="s">
        <v>937</v>
      </c>
      <c r="Q1166" t="s">
        <v>116</v>
      </c>
      <c r="R1166" t="s">
        <v>991</v>
      </c>
      <c r="S1166" t="s">
        <v>103</v>
      </c>
      <c r="T1166" t="s">
        <v>732</v>
      </c>
      <c r="U1166" t="s">
        <v>4786</v>
      </c>
      <c r="V1166">
        <v>36000000</v>
      </c>
      <c r="W1166">
        <v>0</v>
      </c>
      <c r="X1166">
        <v>0</v>
      </c>
      <c r="Y1166">
        <v>0</v>
      </c>
      <c r="Z1166">
        <v>0</v>
      </c>
      <c r="AA1166">
        <v>0</v>
      </c>
      <c r="AB1166">
        <v>36000000</v>
      </c>
      <c r="AC1166" t="s">
        <v>640</v>
      </c>
      <c r="AD1166" t="s">
        <v>641</v>
      </c>
      <c r="AE1166" t="s">
        <v>4787</v>
      </c>
      <c r="AF1166" t="s">
        <v>4788</v>
      </c>
      <c r="AG1166" t="s">
        <v>5958</v>
      </c>
      <c r="AH1166" t="s">
        <v>847</v>
      </c>
      <c r="AI1166" t="s">
        <v>754</v>
      </c>
      <c r="AJ1166" t="s">
        <v>1</v>
      </c>
      <c r="AK1166" t="s">
        <v>848</v>
      </c>
      <c r="AL1166" t="s">
        <v>846</v>
      </c>
    </row>
    <row r="1167" spans="1:38" x14ac:dyDescent="0.3">
      <c r="A1167" t="s">
        <v>728</v>
      </c>
      <c r="B1167" t="s">
        <v>1457</v>
      </c>
      <c r="C1167" t="s">
        <v>729</v>
      </c>
      <c r="D1167" t="s">
        <v>1458</v>
      </c>
      <c r="E1167" t="s">
        <v>841</v>
      </c>
      <c r="F1167" t="s">
        <v>733</v>
      </c>
      <c r="G1167" t="s">
        <v>750</v>
      </c>
      <c r="H1167" t="s">
        <v>1013</v>
      </c>
      <c r="I1167" t="s">
        <v>13</v>
      </c>
      <c r="J1167" t="s">
        <v>751</v>
      </c>
      <c r="K1167" t="s">
        <v>780</v>
      </c>
      <c r="L1167" t="s">
        <v>781</v>
      </c>
      <c r="M1167" t="s">
        <v>878</v>
      </c>
      <c r="N1167" t="s">
        <v>788</v>
      </c>
      <c r="O1167" t="s">
        <v>177</v>
      </c>
      <c r="P1167" t="s">
        <v>937</v>
      </c>
      <c r="Q1167" t="s">
        <v>116</v>
      </c>
      <c r="R1167" t="s">
        <v>991</v>
      </c>
      <c r="S1167" t="s">
        <v>103</v>
      </c>
      <c r="T1167" t="s">
        <v>732</v>
      </c>
      <c r="U1167" t="s">
        <v>4789</v>
      </c>
      <c r="V1167">
        <v>4000000</v>
      </c>
      <c r="W1167">
        <v>0</v>
      </c>
      <c r="X1167">
        <v>0</v>
      </c>
      <c r="Y1167">
        <v>0</v>
      </c>
      <c r="Z1167">
        <v>0</v>
      </c>
      <c r="AA1167">
        <v>0</v>
      </c>
      <c r="AB1167">
        <v>4000000</v>
      </c>
      <c r="AC1167" t="s">
        <v>640</v>
      </c>
      <c r="AD1167" t="s">
        <v>641</v>
      </c>
      <c r="AE1167" t="s">
        <v>4790</v>
      </c>
      <c r="AF1167" t="s">
        <v>4791</v>
      </c>
      <c r="AG1167" t="s">
        <v>5982</v>
      </c>
      <c r="AH1167" t="s">
        <v>847</v>
      </c>
      <c r="AI1167" t="s">
        <v>754</v>
      </c>
      <c r="AJ1167" t="s">
        <v>1</v>
      </c>
      <c r="AK1167" t="s">
        <v>848</v>
      </c>
      <c r="AL1167" t="s">
        <v>846</v>
      </c>
    </row>
    <row r="1168" spans="1:38" x14ac:dyDescent="0.3">
      <c r="A1168" t="s">
        <v>728</v>
      </c>
      <c r="B1168" t="s">
        <v>1457</v>
      </c>
      <c r="C1168" t="s">
        <v>729</v>
      </c>
      <c r="D1168" t="s">
        <v>1458</v>
      </c>
      <c r="E1168" t="s">
        <v>841</v>
      </c>
      <c r="F1168" t="s">
        <v>733</v>
      </c>
      <c r="G1168" t="s">
        <v>750</v>
      </c>
      <c r="H1168" t="s">
        <v>1013</v>
      </c>
      <c r="I1168" t="s">
        <v>13</v>
      </c>
      <c r="J1168" t="s">
        <v>751</v>
      </c>
      <c r="K1168" t="s">
        <v>780</v>
      </c>
      <c r="L1168" t="s">
        <v>781</v>
      </c>
      <c r="M1168" t="s">
        <v>878</v>
      </c>
      <c r="N1168" t="s">
        <v>788</v>
      </c>
      <c r="O1168" t="s">
        <v>177</v>
      </c>
      <c r="P1168" t="s">
        <v>937</v>
      </c>
      <c r="Q1168" t="s">
        <v>116</v>
      </c>
      <c r="R1168" t="s">
        <v>991</v>
      </c>
      <c r="S1168" t="s">
        <v>103</v>
      </c>
      <c r="T1168" t="s">
        <v>732</v>
      </c>
      <c r="U1168" t="s">
        <v>4792</v>
      </c>
      <c r="V1168">
        <v>2001000</v>
      </c>
      <c r="W1168">
        <v>0</v>
      </c>
      <c r="X1168">
        <v>0</v>
      </c>
      <c r="Y1168">
        <v>0</v>
      </c>
      <c r="Z1168">
        <v>0</v>
      </c>
      <c r="AA1168">
        <v>0</v>
      </c>
      <c r="AB1168">
        <v>2001000</v>
      </c>
      <c r="AC1168" t="s">
        <v>640</v>
      </c>
      <c r="AD1168" t="s">
        <v>641</v>
      </c>
      <c r="AE1168" t="s">
        <v>4793</v>
      </c>
      <c r="AF1168" t="s">
        <v>4794</v>
      </c>
      <c r="AG1168" t="s">
        <v>5960</v>
      </c>
      <c r="AH1168" t="s">
        <v>847</v>
      </c>
      <c r="AI1168" t="s">
        <v>754</v>
      </c>
      <c r="AJ1168" t="s">
        <v>1</v>
      </c>
      <c r="AK1168" t="s">
        <v>848</v>
      </c>
      <c r="AL1168" t="s">
        <v>846</v>
      </c>
    </row>
    <row r="1169" spans="1:38" x14ac:dyDescent="0.3">
      <c r="A1169" t="s">
        <v>728</v>
      </c>
      <c r="B1169" t="s">
        <v>1457</v>
      </c>
      <c r="C1169" t="s">
        <v>729</v>
      </c>
      <c r="D1169" t="s">
        <v>1458</v>
      </c>
      <c r="E1169" t="s">
        <v>841</v>
      </c>
      <c r="F1169" t="s">
        <v>733</v>
      </c>
      <c r="G1169" t="s">
        <v>750</v>
      </c>
      <c r="H1169" t="s">
        <v>1013</v>
      </c>
      <c r="I1169" t="s">
        <v>13</v>
      </c>
      <c r="J1169" t="s">
        <v>751</v>
      </c>
      <c r="K1169" t="s">
        <v>780</v>
      </c>
      <c r="L1169" t="s">
        <v>781</v>
      </c>
      <c r="M1169" t="s">
        <v>878</v>
      </c>
      <c r="N1169" t="s">
        <v>788</v>
      </c>
      <c r="O1169" t="s">
        <v>177</v>
      </c>
      <c r="P1169" t="s">
        <v>937</v>
      </c>
      <c r="Q1169" t="s">
        <v>116</v>
      </c>
      <c r="R1169" t="s">
        <v>991</v>
      </c>
      <c r="S1169" t="s">
        <v>103</v>
      </c>
      <c r="T1169" t="s">
        <v>732</v>
      </c>
      <c r="U1169" t="s">
        <v>4795</v>
      </c>
      <c r="V1169">
        <v>6000000</v>
      </c>
      <c r="W1169">
        <v>0</v>
      </c>
      <c r="X1169">
        <v>0</v>
      </c>
      <c r="Y1169">
        <v>0</v>
      </c>
      <c r="Z1169">
        <v>0</v>
      </c>
      <c r="AA1169">
        <v>0</v>
      </c>
      <c r="AB1169">
        <v>6000000</v>
      </c>
      <c r="AC1169" t="s">
        <v>640</v>
      </c>
      <c r="AD1169" t="s">
        <v>641</v>
      </c>
      <c r="AE1169" t="s">
        <v>4796</v>
      </c>
      <c r="AF1169" t="s">
        <v>4797</v>
      </c>
      <c r="AG1169" t="s">
        <v>5983</v>
      </c>
      <c r="AH1169" t="s">
        <v>847</v>
      </c>
      <c r="AI1169" t="s">
        <v>754</v>
      </c>
      <c r="AJ1169" t="s">
        <v>1</v>
      </c>
      <c r="AK1169" t="s">
        <v>848</v>
      </c>
      <c r="AL1169" t="s">
        <v>846</v>
      </c>
    </row>
    <row r="1170" spans="1:38" x14ac:dyDescent="0.3">
      <c r="A1170" t="s">
        <v>728</v>
      </c>
      <c r="B1170" t="s">
        <v>1457</v>
      </c>
      <c r="C1170" t="s">
        <v>729</v>
      </c>
      <c r="D1170" t="s">
        <v>1458</v>
      </c>
      <c r="E1170" t="s">
        <v>841</v>
      </c>
      <c r="F1170" t="s">
        <v>733</v>
      </c>
      <c r="G1170" t="s">
        <v>750</v>
      </c>
      <c r="H1170" t="s">
        <v>1013</v>
      </c>
      <c r="I1170" t="s">
        <v>13</v>
      </c>
      <c r="J1170" t="s">
        <v>751</v>
      </c>
      <c r="K1170" t="s">
        <v>780</v>
      </c>
      <c r="L1170" t="s">
        <v>781</v>
      </c>
      <c r="M1170" t="s">
        <v>878</v>
      </c>
      <c r="N1170" t="s">
        <v>788</v>
      </c>
      <c r="O1170" t="s">
        <v>177</v>
      </c>
      <c r="P1170" t="s">
        <v>937</v>
      </c>
      <c r="Q1170" t="s">
        <v>116</v>
      </c>
      <c r="R1170" t="s">
        <v>991</v>
      </c>
      <c r="S1170" t="s">
        <v>103</v>
      </c>
      <c r="T1170" t="s">
        <v>732</v>
      </c>
      <c r="U1170" t="s">
        <v>4798</v>
      </c>
      <c r="V1170">
        <v>2000000</v>
      </c>
      <c r="W1170">
        <v>0</v>
      </c>
      <c r="X1170">
        <v>0</v>
      </c>
      <c r="Y1170">
        <v>0</v>
      </c>
      <c r="Z1170">
        <v>0</v>
      </c>
      <c r="AA1170">
        <v>0</v>
      </c>
      <c r="AB1170">
        <v>2000000</v>
      </c>
      <c r="AC1170" t="s">
        <v>640</v>
      </c>
      <c r="AD1170" t="s">
        <v>641</v>
      </c>
      <c r="AE1170" t="s">
        <v>4799</v>
      </c>
      <c r="AF1170" t="s">
        <v>4800</v>
      </c>
      <c r="AG1170" t="s">
        <v>5984</v>
      </c>
      <c r="AH1170" t="s">
        <v>847</v>
      </c>
      <c r="AI1170" t="s">
        <v>754</v>
      </c>
      <c r="AJ1170" t="s">
        <v>1</v>
      </c>
      <c r="AK1170" t="s">
        <v>848</v>
      </c>
      <c r="AL1170" t="s">
        <v>846</v>
      </c>
    </row>
    <row r="1171" spans="1:38" x14ac:dyDescent="0.3">
      <c r="A1171" t="s">
        <v>728</v>
      </c>
      <c r="B1171" t="s">
        <v>1457</v>
      </c>
      <c r="C1171" t="s">
        <v>729</v>
      </c>
      <c r="D1171" t="s">
        <v>1458</v>
      </c>
      <c r="E1171" t="s">
        <v>841</v>
      </c>
      <c r="F1171" t="s">
        <v>733</v>
      </c>
      <c r="G1171" t="s">
        <v>750</v>
      </c>
      <c r="H1171" t="s">
        <v>1013</v>
      </c>
      <c r="I1171" t="s">
        <v>13</v>
      </c>
      <c r="J1171" t="s">
        <v>751</v>
      </c>
      <c r="K1171" t="s">
        <v>780</v>
      </c>
      <c r="L1171" t="s">
        <v>781</v>
      </c>
      <c r="M1171" t="s">
        <v>878</v>
      </c>
      <c r="N1171" t="s">
        <v>788</v>
      </c>
      <c r="O1171" t="s">
        <v>177</v>
      </c>
      <c r="P1171" t="s">
        <v>937</v>
      </c>
      <c r="Q1171" t="s">
        <v>116</v>
      </c>
      <c r="R1171" t="s">
        <v>991</v>
      </c>
      <c r="S1171" t="s">
        <v>103</v>
      </c>
      <c r="T1171" t="s">
        <v>732</v>
      </c>
      <c r="U1171" t="s">
        <v>4801</v>
      </c>
      <c r="V1171">
        <v>8000000</v>
      </c>
      <c r="W1171">
        <v>0</v>
      </c>
      <c r="X1171">
        <v>0</v>
      </c>
      <c r="Y1171">
        <v>0</v>
      </c>
      <c r="Z1171">
        <v>0</v>
      </c>
      <c r="AA1171">
        <v>0</v>
      </c>
      <c r="AB1171">
        <v>8000000</v>
      </c>
      <c r="AC1171" t="s">
        <v>640</v>
      </c>
      <c r="AD1171" t="s">
        <v>641</v>
      </c>
      <c r="AE1171" t="s">
        <v>4802</v>
      </c>
      <c r="AF1171" t="s">
        <v>4803</v>
      </c>
      <c r="AG1171" t="s">
        <v>5985</v>
      </c>
      <c r="AH1171" t="s">
        <v>847</v>
      </c>
      <c r="AI1171" t="s">
        <v>754</v>
      </c>
      <c r="AJ1171" t="s">
        <v>1</v>
      </c>
      <c r="AK1171" t="s">
        <v>848</v>
      </c>
      <c r="AL1171" t="s">
        <v>846</v>
      </c>
    </row>
    <row r="1172" spans="1:38" x14ac:dyDescent="0.3">
      <c r="A1172" t="s">
        <v>728</v>
      </c>
      <c r="B1172" t="s">
        <v>1457</v>
      </c>
      <c r="C1172" t="s">
        <v>729</v>
      </c>
      <c r="D1172" t="s">
        <v>1458</v>
      </c>
      <c r="E1172" t="s">
        <v>841</v>
      </c>
      <c r="F1172" t="s">
        <v>733</v>
      </c>
      <c r="G1172" t="s">
        <v>750</v>
      </c>
      <c r="H1172" t="s">
        <v>1013</v>
      </c>
      <c r="I1172" t="s">
        <v>13</v>
      </c>
      <c r="J1172" t="s">
        <v>751</v>
      </c>
      <c r="K1172" t="s">
        <v>780</v>
      </c>
      <c r="L1172" t="s">
        <v>781</v>
      </c>
      <c r="M1172" t="s">
        <v>878</v>
      </c>
      <c r="N1172" t="s">
        <v>788</v>
      </c>
      <c r="O1172" t="s">
        <v>177</v>
      </c>
      <c r="P1172" t="s">
        <v>937</v>
      </c>
      <c r="Q1172" t="s">
        <v>116</v>
      </c>
      <c r="R1172" t="s">
        <v>991</v>
      </c>
      <c r="S1172" t="s">
        <v>130</v>
      </c>
      <c r="T1172" t="s">
        <v>748</v>
      </c>
      <c r="U1172" t="s">
        <v>4804</v>
      </c>
      <c r="V1172">
        <v>12000000</v>
      </c>
      <c r="W1172">
        <v>0</v>
      </c>
      <c r="X1172">
        <v>0</v>
      </c>
      <c r="Y1172">
        <v>0</v>
      </c>
      <c r="Z1172">
        <v>0</v>
      </c>
      <c r="AA1172">
        <v>0</v>
      </c>
      <c r="AB1172">
        <v>12000000</v>
      </c>
      <c r="AC1172" t="s">
        <v>640</v>
      </c>
      <c r="AD1172" t="s">
        <v>642</v>
      </c>
      <c r="AE1172" t="s">
        <v>4805</v>
      </c>
      <c r="AF1172" t="s">
        <v>4806</v>
      </c>
      <c r="AG1172" t="s">
        <v>5257</v>
      </c>
      <c r="AH1172" t="s">
        <v>847</v>
      </c>
      <c r="AI1172" t="s">
        <v>754</v>
      </c>
      <c r="AJ1172" t="s">
        <v>901</v>
      </c>
      <c r="AK1172" t="s">
        <v>848</v>
      </c>
      <c r="AL1172" t="s">
        <v>846</v>
      </c>
    </row>
    <row r="1173" spans="1:38" x14ac:dyDescent="0.3">
      <c r="A1173" t="s">
        <v>728</v>
      </c>
      <c r="B1173" t="s">
        <v>1457</v>
      </c>
      <c r="C1173" t="s">
        <v>729</v>
      </c>
      <c r="D1173" t="s">
        <v>1458</v>
      </c>
      <c r="E1173" t="s">
        <v>841</v>
      </c>
      <c r="F1173" t="s">
        <v>733</v>
      </c>
      <c r="G1173" t="s">
        <v>750</v>
      </c>
      <c r="H1173" t="s">
        <v>1013</v>
      </c>
      <c r="I1173" t="s">
        <v>13</v>
      </c>
      <c r="J1173" t="s">
        <v>751</v>
      </c>
      <c r="K1173" t="s">
        <v>780</v>
      </c>
      <c r="L1173" t="s">
        <v>781</v>
      </c>
      <c r="M1173" t="s">
        <v>878</v>
      </c>
      <c r="N1173" t="s">
        <v>788</v>
      </c>
      <c r="O1173" t="s">
        <v>177</v>
      </c>
      <c r="P1173" t="s">
        <v>937</v>
      </c>
      <c r="Q1173" t="s">
        <v>116</v>
      </c>
      <c r="R1173" t="s">
        <v>991</v>
      </c>
      <c r="S1173" t="s">
        <v>130</v>
      </c>
      <c r="T1173" t="s">
        <v>748</v>
      </c>
      <c r="U1173" t="s">
        <v>4807</v>
      </c>
      <c r="V1173">
        <v>12000000</v>
      </c>
      <c r="W1173">
        <v>0</v>
      </c>
      <c r="X1173">
        <v>0</v>
      </c>
      <c r="Y1173">
        <v>0</v>
      </c>
      <c r="Z1173">
        <v>0</v>
      </c>
      <c r="AA1173">
        <v>0</v>
      </c>
      <c r="AB1173">
        <v>12000000</v>
      </c>
      <c r="AC1173" t="s">
        <v>640</v>
      </c>
      <c r="AD1173" t="s">
        <v>642</v>
      </c>
      <c r="AE1173" t="s">
        <v>4808</v>
      </c>
      <c r="AF1173" t="s">
        <v>4809</v>
      </c>
      <c r="AG1173" t="s">
        <v>5258</v>
      </c>
      <c r="AH1173" t="s">
        <v>847</v>
      </c>
      <c r="AI1173" t="s">
        <v>754</v>
      </c>
      <c r="AJ1173" t="s">
        <v>901</v>
      </c>
      <c r="AK1173" t="s">
        <v>848</v>
      </c>
      <c r="AL1173" t="s">
        <v>846</v>
      </c>
    </row>
    <row r="1174" spans="1:38" x14ac:dyDescent="0.3">
      <c r="A1174" t="s">
        <v>728</v>
      </c>
      <c r="B1174" t="s">
        <v>1457</v>
      </c>
      <c r="C1174" t="s">
        <v>729</v>
      </c>
      <c r="D1174" t="s">
        <v>1458</v>
      </c>
      <c r="E1174" t="s">
        <v>841</v>
      </c>
      <c r="F1174" t="s">
        <v>733</v>
      </c>
      <c r="G1174" t="s">
        <v>750</v>
      </c>
      <c r="H1174" t="s">
        <v>1013</v>
      </c>
      <c r="I1174" t="s">
        <v>13</v>
      </c>
      <c r="J1174" t="s">
        <v>751</v>
      </c>
      <c r="K1174" t="s">
        <v>780</v>
      </c>
      <c r="L1174" t="s">
        <v>781</v>
      </c>
      <c r="M1174" t="s">
        <v>878</v>
      </c>
      <c r="N1174" t="s">
        <v>788</v>
      </c>
      <c r="O1174" t="s">
        <v>177</v>
      </c>
      <c r="P1174" t="s">
        <v>937</v>
      </c>
      <c r="Q1174" t="s">
        <v>116</v>
      </c>
      <c r="R1174" t="s">
        <v>991</v>
      </c>
      <c r="S1174" t="s">
        <v>110</v>
      </c>
      <c r="T1174" t="s">
        <v>735</v>
      </c>
      <c r="U1174" t="s">
        <v>4810</v>
      </c>
      <c r="V1174">
        <v>45000000</v>
      </c>
      <c r="W1174">
        <v>0</v>
      </c>
      <c r="X1174">
        <v>720000</v>
      </c>
      <c r="Y1174">
        <v>0</v>
      </c>
      <c r="Z1174">
        <v>720000</v>
      </c>
      <c r="AA1174">
        <v>1.6E-2</v>
      </c>
      <c r="AB1174">
        <v>44280000</v>
      </c>
      <c r="AC1174" t="s">
        <v>640</v>
      </c>
      <c r="AD1174" t="s">
        <v>643</v>
      </c>
      <c r="AE1174" t="s">
        <v>4811</v>
      </c>
      <c r="AF1174" t="s">
        <v>4812</v>
      </c>
      <c r="AG1174" t="s">
        <v>5986</v>
      </c>
      <c r="AH1174" t="s">
        <v>847</v>
      </c>
      <c r="AI1174" t="s">
        <v>754</v>
      </c>
      <c r="AJ1174" t="s">
        <v>893</v>
      </c>
      <c r="AK1174" t="s">
        <v>848</v>
      </c>
      <c r="AL1174" t="s">
        <v>846</v>
      </c>
    </row>
    <row r="1175" spans="1:38" x14ac:dyDescent="0.3">
      <c r="A1175" t="s">
        <v>728</v>
      </c>
      <c r="B1175" t="s">
        <v>1457</v>
      </c>
      <c r="C1175" t="s">
        <v>729</v>
      </c>
      <c r="D1175" t="s">
        <v>1458</v>
      </c>
      <c r="E1175" t="s">
        <v>841</v>
      </c>
      <c r="F1175" t="s">
        <v>733</v>
      </c>
      <c r="G1175" t="s">
        <v>750</v>
      </c>
      <c r="H1175" t="s">
        <v>1013</v>
      </c>
      <c r="I1175" t="s">
        <v>13</v>
      </c>
      <c r="J1175" t="s">
        <v>751</v>
      </c>
      <c r="K1175" t="s">
        <v>780</v>
      </c>
      <c r="L1175" t="s">
        <v>781</v>
      </c>
      <c r="M1175" t="s">
        <v>878</v>
      </c>
      <c r="N1175" t="s">
        <v>788</v>
      </c>
      <c r="O1175" t="s">
        <v>177</v>
      </c>
      <c r="P1175" t="s">
        <v>937</v>
      </c>
      <c r="Q1175" t="s">
        <v>116</v>
      </c>
      <c r="R1175" t="s">
        <v>991</v>
      </c>
      <c r="S1175" t="s">
        <v>110</v>
      </c>
      <c r="T1175" t="s">
        <v>735</v>
      </c>
      <c r="U1175" t="s">
        <v>4813</v>
      </c>
      <c r="V1175">
        <v>148389000</v>
      </c>
      <c r="W1175">
        <v>0</v>
      </c>
      <c r="X1175">
        <v>0</v>
      </c>
      <c r="Y1175">
        <v>0</v>
      </c>
      <c r="Z1175">
        <v>0</v>
      </c>
      <c r="AA1175">
        <v>0</v>
      </c>
      <c r="AB1175">
        <v>148389000</v>
      </c>
      <c r="AC1175" t="s">
        <v>640</v>
      </c>
      <c r="AD1175" t="s">
        <v>643</v>
      </c>
      <c r="AE1175" t="s">
        <v>4814</v>
      </c>
      <c r="AF1175" t="s">
        <v>4815</v>
      </c>
      <c r="AG1175" t="s">
        <v>5987</v>
      </c>
      <c r="AH1175" t="s">
        <v>847</v>
      </c>
      <c r="AI1175" t="s">
        <v>754</v>
      </c>
      <c r="AJ1175" t="s">
        <v>893</v>
      </c>
      <c r="AK1175" t="s">
        <v>848</v>
      </c>
      <c r="AL1175" t="s">
        <v>846</v>
      </c>
    </row>
    <row r="1176" spans="1:38" x14ac:dyDescent="0.3">
      <c r="A1176" t="s">
        <v>728</v>
      </c>
      <c r="B1176" t="s">
        <v>1457</v>
      </c>
      <c r="C1176" t="s">
        <v>729</v>
      </c>
      <c r="D1176" t="s">
        <v>1458</v>
      </c>
      <c r="E1176" t="s">
        <v>841</v>
      </c>
      <c r="F1176" t="s">
        <v>733</v>
      </c>
      <c r="G1176" t="s">
        <v>750</v>
      </c>
      <c r="H1176" t="s">
        <v>1013</v>
      </c>
      <c r="I1176" t="s">
        <v>13</v>
      </c>
      <c r="J1176" t="s">
        <v>751</v>
      </c>
      <c r="K1176" t="s">
        <v>780</v>
      </c>
      <c r="L1176" t="s">
        <v>781</v>
      </c>
      <c r="M1176" t="s">
        <v>878</v>
      </c>
      <c r="N1176" t="s">
        <v>788</v>
      </c>
      <c r="O1176" t="s">
        <v>177</v>
      </c>
      <c r="P1176" t="s">
        <v>937</v>
      </c>
      <c r="Q1176" t="s">
        <v>116</v>
      </c>
      <c r="R1176" t="s">
        <v>991</v>
      </c>
      <c r="S1176" t="s">
        <v>110</v>
      </c>
      <c r="T1176" t="s">
        <v>735</v>
      </c>
      <c r="U1176" t="s">
        <v>4816</v>
      </c>
      <c r="V1176">
        <v>126000000</v>
      </c>
      <c r="W1176">
        <v>0</v>
      </c>
      <c r="X1176">
        <v>0</v>
      </c>
      <c r="Y1176">
        <v>0</v>
      </c>
      <c r="Z1176">
        <v>0</v>
      </c>
      <c r="AA1176">
        <v>0</v>
      </c>
      <c r="AB1176">
        <v>126000000</v>
      </c>
      <c r="AC1176" t="s">
        <v>640</v>
      </c>
      <c r="AD1176" t="s">
        <v>643</v>
      </c>
      <c r="AE1176" t="s">
        <v>4817</v>
      </c>
      <c r="AF1176" t="s">
        <v>4818</v>
      </c>
      <c r="AG1176" t="s">
        <v>5988</v>
      </c>
      <c r="AH1176" t="s">
        <v>847</v>
      </c>
      <c r="AI1176" t="s">
        <v>754</v>
      </c>
      <c r="AJ1176" t="s">
        <v>893</v>
      </c>
      <c r="AK1176" t="s">
        <v>848</v>
      </c>
      <c r="AL1176" t="s">
        <v>846</v>
      </c>
    </row>
    <row r="1177" spans="1:38" x14ac:dyDescent="0.3">
      <c r="A1177" t="s">
        <v>728</v>
      </c>
      <c r="B1177" t="s">
        <v>1457</v>
      </c>
      <c r="C1177" t="s">
        <v>729</v>
      </c>
      <c r="D1177" t="s">
        <v>1458</v>
      </c>
      <c r="E1177" t="s">
        <v>841</v>
      </c>
      <c r="F1177" t="s">
        <v>733</v>
      </c>
      <c r="G1177" t="s">
        <v>750</v>
      </c>
      <c r="H1177" t="s">
        <v>1013</v>
      </c>
      <c r="I1177" t="s">
        <v>13</v>
      </c>
      <c r="J1177" t="s">
        <v>751</v>
      </c>
      <c r="K1177" t="s">
        <v>780</v>
      </c>
      <c r="L1177" t="s">
        <v>781</v>
      </c>
      <c r="M1177" t="s">
        <v>878</v>
      </c>
      <c r="N1177" t="s">
        <v>788</v>
      </c>
      <c r="O1177" t="s">
        <v>177</v>
      </c>
      <c r="P1177" t="s">
        <v>937</v>
      </c>
      <c r="Q1177" t="s">
        <v>116</v>
      </c>
      <c r="R1177" t="s">
        <v>991</v>
      </c>
      <c r="S1177" t="s">
        <v>110</v>
      </c>
      <c r="T1177" t="s">
        <v>735</v>
      </c>
      <c r="U1177" t="s">
        <v>4819</v>
      </c>
      <c r="V1177">
        <v>70200000</v>
      </c>
      <c r="W1177">
        <v>0</v>
      </c>
      <c r="X1177">
        <v>0</v>
      </c>
      <c r="Y1177">
        <v>0</v>
      </c>
      <c r="Z1177">
        <v>0</v>
      </c>
      <c r="AA1177">
        <v>0</v>
      </c>
      <c r="AB1177">
        <v>70200000</v>
      </c>
      <c r="AC1177" t="s">
        <v>640</v>
      </c>
      <c r="AD1177" t="s">
        <v>643</v>
      </c>
      <c r="AE1177" t="s">
        <v>4820</v>
      </c>
      <c r="AF1177" t="s">
        <v>4821</v>
      </c>
      <c r="AG1177" t="s">
        <v>5989</v>
      </c>
      <c r="AH1177" t="s">
        <v>847</v>
      </c>
      <c r="AI1177" t="s">
        <v>754</v>
      </c>
      <c r="AJ1177" t="s">
        <v>893</v>
      </c>
      <c r="AK1177" t="s">
        <v>848</v>
      </c>
      <c r="AL1177" t="s">
        <v>846</v>
      </c>
    </row>
    <row r="1178" spans="1:38" x14ac:dyDescent="0.3">
      <c r="A1178" t="s">
        <v>728</v>
      </c>
      <c r="B1178" t="s">
        <v>1457</v>
      </c>
      <c r="C1178" t="s">
        <v>729</v>
      </c>
      <c r="D1178" t="s">
        <v>1458</v>
      </c>
      <c r="E1178" t="s">
        <v>841</v>
      </c>
      <c r="F1178" t="s">
        <v>733</v>
      </c>
      <c r="G1178" t="s">
        <v>750</v>
      </c>
      <c r="H1178" t="s">
        <v>1013</v>
      </c>
      <c r="I1178" t="s">
        <v>13</v>
      </c>
      <c r="J1178" t="s">
        <v>751</v>
      </c>
      <c r="K1178" t="s">
        <v>780</v>
      </c>
      <c r="L1178" t="s">
        <v>781</v>
      </c>
      <c r="M1178" t="s">
        <v>878</v>
      </c>
      <c r="N1178" t="s">
        <v>788</v>
      </c>
      <c r="O1178" t="s">
        <v>177</v>
      </c>
      <c r="P1178" t="s">
        <v>937</v>
      </c>
      <c r="Q1178" t="s">
        <v>116</v>
      </c>
      <c r="R1178" t="s">
        <v>991</v>
      </c>
      <c r="S1178" t="s">
        <v>104</v>
      </c>
      <c r="T1178" t="s">
        <v>105</v>
      </c>
      <c r="U1178" t="s">
        <v>4822</v>
      </c>
      <c r="V1178">
        <v>4320000</v>
      </c>
      <c r="W1178">
        <v>0</v>
      </c>
      <c r="X1178">
        <v>0</v>
      </c>
      <c r="Y1178">
        <v>0</v>
      </c>
      <c r="Z1178">
        <v>0</v>
      </c>
      <c r="AA1178">
        <v>0</v>
      </c>
      <c r="AB1178">
        <v>4320000</v>
      </c>
      <c r="AC1178" t="s">
        <v>640</v>
      </c>
      <c r="AD1178" t="s">
        <v>644</v>
      </c>
      <c r="AE1178" t="s">
        <v>4823</v>
      </c>
      <c r="AF1178" t="s">
        <v>4824</v>
      </c>
      <c r="AG1178" t="s">
        <v>5990</v>
      </c>
      <c r="AH1178" t="s">
        <v>847</v>
      </c>
      <c r="AI1178" t="s">
        <v>754</v>
      </c>
      <c r="AJ1178" t="s">
        <v>893</v>
      </c>
      <c r="AK1178" t="s">
        <v>848</v>
      </c>
      <c r="AL1178" t="s">
        <v>846</v>
      </c>
    </row>
    <row r="1179" spans="1:38" x14ac:dyDescent="0.3">
      <c r="A1179" t="s">
        <v>728</v>
      </c>
      <c r="B1179" t="s">
        <v>1457</v>
      </c>
      <c r="C1179" t="s">
        <v>729</v>
      </c>
      <c r="D1179" t="s">
        <v>1458</v>
      </c>
      <c r="E1179" t="s">
        <v>841</v>
      </c>
      <c r="F1179" t="s">
        <v>733</v>
      </c>
      <c r="G1179" t="s">
        <v>750</v>
      </c>
      <c r="H1179" t="s">
        <v>1013</v>
      </c>
      <c r="I1179" t="s">
        <v>13</v>
      </c>
      <c r="J1179" t="s">
        <v>751</v>
      </c>
      <c r="K1179" t="s">
        <v>780</v>
      </c>
      <c r="L1179" t="s">
        <v>781</v>
      </c>
      <c r="M1179" t="s">
        <v>878</v>
      </c>
      <c r="N1179" t="s">
        <v>788</v>
      </c>
      <c r="O1179" t="s">
        <v>177</v>
      </c>
      <c r="P1179" t="s">
        <v>937</v>
      </c>
      <c r="Q1179" t="s">
        <v>116</v>
      </c>
      <c r="R1179" t="s">
        <v>991</v>
      </c>
      <c r="S1179" t="s">
        <v>107</v>
      </c>
      <c r="T1179" t="s">
        <v>892</v>
      </c>
      <c r="U1179" t="s">
        <v>4825</v>
      </c>
      <c r="V1179">
        <v>19200000</v>
      </c>
      <c r="W1179">
        <v>0</v>
      </c>
      <c r="X1179">
        <v>0</v>
      </c>
      <c r="Y1179">
        <v>0</v>
      </c>
      <c r="Z1179">
        <v>0</v>
      </c>
      <c r="AA1179">
        <v>0</v>
      </c>
      <c r="AB1179">
        <v>19200000</v>
      </c>
      <c r="AC1179" t="s">
        <v>640</v>
      </c>
      <c r="AD1179" t="s">
        <v>645</v>
      </c>
      <c r="AE1179" t="s">
        <v>4826</v>
      </c>
      <c r="AF1179" t="s">
        <v>4827</v>
      </c>
      <c r="AG1179" t="s">
        <v>5969</v>
      </c>
      <c r="AH1179" t="s">
        <v>847</v>
      </c>
      <c r="AI1179" t="s">
        <v>754</v>
      </c>
      <c r="AJ1179" t="s">
        <v>893</v>
      </c>
      <c r="AK1179" t="s">
        <v>848</v>
      </c>
      <c r="AL1179" t="s">
        <v>846</v>
      </c>
    </row>
    <row r="1180" spans="1:38" x14ac:dyDescent="0.3">
      <c r="A1180" t="s">
        <v>728</v>
      </c>
      <c r="B1180" t="s">
        <v>1457</v>
      </c>
      <c r="C1180" t="s">
        <v>729</v>
      </c>
      <c r="D1180" t="s">
        <v>1458</v>
      </c>
      <c r="E1180" t="s">
        <v>841</v>
      </c>
      <c r="F1180" t="s">
        <v>733</v>
      </c>
      <c r="G1180" t="s">
        <v>750</v>
      </c>
      <c r="H1180" t="s">
        <v>1013</v>
      </c>
      <c r="I1180" t="s">
        <v>13</v>
      </c>
      <c r="J1180" t="s">
        <v>751</v>
      </c>
      <c r="K1180" t="s">
        <v>780</v>
      </c>
      <c r="L1180" t="s">
        <v>781</v>
      </c>
      <c r="M1180" t="s">
        <v>878</v>
      </c>
      <c r="N1180" t="s">
        <v>788</v>
      </c>
      <c r="O1180" t="s">
        <v>177</v>
      </c>
      <c r="P1180" t="s">
        <v>937</v>
      </c>
      <c r="Q1180" t="s">
        <v>166</v>
      </c>
      <c r="R1180" t="s">
        <v>992</v>
      </c>
      <c r="S1180" t="s">
        <v>103</v>
      </c>
      <c r="T1180" t="s">
        <v>732</v>
      </c>
      <c r="U1180" t="s">
        <v>4828</v>
      </c>
      <c r="V1180">
        <v>8000000</v>
      </c>
      <c r="W1180">
        <v>0</v>
      </c>
      <c r="X1180">
        <v>0</v>
      </c>
      <c r="Y1180">
        <v>0</v>
      </c>
      <c r="Z1180">
        <v>0</v>
      </c>
      <c r="AA1180">
        <v>0</v>
      </c>
      <c r="AB1180">
        <v>8000000</v>
      </c>
      <c r="AC1180" t="s">
        <v>646</v>
      </c>
      <c r="AD1180" t="s">
        <v>647</v>
      </c>
      <c r="AE1180" t="s">
        <v>4829</v>
      </c>
      <c r="AF1180" t="s">
        <v>4830</v>
      </c>
      <c r="AG1180" t="s">
        <v>5991</v>
      </c>
      <c r="AH1180" t="s">
        <v>847</v>
      </c>
      <c r="AI1180" t="s">
        <v>754</v>
      </c>
      <c r="AJ1180" t="s">
        <v>1</v>
      </c>
      <c r="AK1180" t="s">
        <v>848</v>
      </c>
      <c r="AL1180" t="s">
        <v>846</v>
      </c>
    </row>
    <row r="1181" spans="1:38" x14ac:dyDescent="0.3">
      <c r="A1181" t="s">
        <v>728</v>
      </c>
      <c r="B1181" t="s">
        <v>1457</v>
      </c>
      <c r="C1181" t="s">
        <v>729</v>
      </c>
      <c r="D1181" t="s">
        <v>1458</v>
      </c>
      <c r="E1181" t="s">
        <v>841</v>
      </c>
      <c r="F1181" t="s">
        <v>733</v>
      </c>
      <c r="G1181" t="s">
        <v>750</v>
      </c>
      <c r="H1181" t="s">
        <v>1013</v>
      </c>
      <c r="I1181" t="s">
        <v>13</v>
      </c>
      <c r="J1181" t="s">
        <v>751</v>
      </c>
      <c r="K1181" t="s">
        <v>780</v>
      </c>
      <c r="L1181" t="s">
        <v>781</v>
      </c>
      <c r="M1181" t="s">
        <v>878</v>
      </c>
      <c r="N1181" t="s">
        <v>788</v>
      </c>
      <c r="O1181" t="s">
        <v>177</v>
      </c>
      <c r="P1181" t="s">
        <v>937</v>
      </c>
      <c r="Q1181" t="s">
        <v>166</v>
      </c>
      <c r="R1181" t="s">
        <v>992</v>
      </c>
      <c r="S1181" t="s">
        <v>103</v>
      </c>
      <c r="T1181" t="s">
        <v>732</v>
      </c>
      <c r="U1181" t="s">
        <v>4831</v>
      </c>
      <c r="V1181">
        <v>4000000</v>
      </c>
      <c r="W1181">
        <v>0</v>
      </c>
      <c r="X1181">
        <v>0</v>
      </c>
      <c r="Y1181">
        <v>0</v>
      </c>
      <c r="Z1181">
        <v>0</v>
      </c>
      <c r="AA1181">
        <v>0</v>
      </c>
      <c r="AB1181">
        <v>4000000</v>
      </c>
      <c r="AC1181" t="s">
        <v>646</v>
      </c>
      <c r="AD1181" t="s">
        <v>647</v>
      </c>
      <c r="AE1181" t="s">
        <v>4832</v>
      </c>
      <c r="AF1181" t="s">
        <v>4833</v>
      </c>
      <c r="AG1181" t="s">
        <v>5325</v>
      </c>
      <c r="AH1181" t="s">
        <v>847</v>
      </c>
      <c r="AI1181" t="s">
        <v>754</v>
      </c>
      <c r="AJ1181" t="s">
        <v>1</v>
      </c>
      <c r="AK1181" t="s">
        <v>848</v>
      </c>
      <c r="AL1181" t="s">
        <v>846</v>
      </c>
    </row>
    <row r="1182" spans="1:38" x14ac:dyDescent="0.3">
      <c r="A1182" t="s">
        <v>728</v>
      </c>
      <c r="B1182" t="s">
        <v>1457</v>
      </c>
      <c r="C1182" t="s">
        <v>729</v>
      </c>
      <c r="D1182" t="s">
        <v>1458</v>
      </c>
      <c r="E1182" t="s">
        <v>841</v>
      </c>
      <c r="F1182" t="s">
        <v>733</v>
      </c>
      <c r="G1182" t="s">
        <v>750</v>
      </c>
      <c r="H1182" t="s">
        <v>1013</v>
      </c>
      <c r="I1182" t="s">
        <v>13</v>
      </c>
      <c r="J1182" t="s">
        <v>751</v>
      </c>
      <c r="K1182" t="s">
        <v>780</v>
      </c>
      <c r="L1182" t="s">
        <v>781</v>
      </c>
      <c r="M1182" t="s">
        <v>878</v>
      </c>
      <c r="N1182" t="s">
        <v>788</v>
      </c>
      <c r="O1182" t="s">
        <v>177</v>
      </c>
      <c r="P1182" t="s">
        <v>937</v>
      </c>
      <c r="Q1182" t="s">
        <v>166</v>
      </c>
      <c r="R1182" t="s">
        <v>992</v>
      </c>
      <c r="S1182" t="s">
        <v>103</v>
      </c>
      <c r="T1182" t="s">
        <v>732</v>
      </c>
      <c r="U1182" t="s">
        <v>4834</v>
      </c>
      <c r="V1182">
        <v>4000000</v>
      </c>
      <c r="W1182">
        <v>0</v>
      </c>
      <c r="X1182">
        <v>0</v>
      </c>
      <c r="Y1182">
        <v>0</v>
      </c>
      <c r="Z1182">
        <v>0</v>
      </c>
      <c r="AA1182">
        <v>0</v>
      </c>
      <c r="AB1182">
        <v>4000000</v>
      </c>
      <c r="AC1182" t="s">
        <v>646</v>
      </c>
      <c r="AD1182" t="s">
        <v>647</v>
      </c>
      <c r="AE1182" t="s">
        <v>4835</v>
      </c>
      <c r="AF1182" t="s">
        <v>4836</v>
      </c>
      <c r="AG1182" t="s">
        <v>5326</v>
      </c>
      <c r="AH1182" t="s">
        <v>847</v>
      </c>
      <c r="AI1182" t="s">
        <v>754</v>
      </c>
      <c r="AJ1182" t="s">
        <v>1</v>
      </c>
      <c r="AK1182" t="s">
        <v>848</v>
      </c>
      <c r="AL1182" t="s">
        <v>846</v>
      </c>
    </row>
    <row r="1183" spans="1:38" x14ac:dyDescent="0.3">
      <c r="A1183" t="s">
        <v>728</v>
      </c>
      <c r="B1183" t="s">
        <v>1457</v>
      </c>
      <c r="C1183" t="s">
        <v>729</v>
      </c>
      <c r="D1183" t="s">
        <v>1458</v>
      </c>
      <c r="E1183" t="s">
        <v>841</v>
      </c>
      <c r="F1183" t="s">
        <v>733</v>
      </c>
      <c r="G1183" t="s">
        <v>750</v>
      </c>
      <c r="H1183" t="s">
        <v>1013</v>
      </c>
      <c r="I1183" t="s">
        <v>13</v>
      </c>
      <c r="J1183" t="s">
        <v>751</v>
      </c>
      <c r="K1183" t="s">
        <v>780</v>
      </c>
      <c r="L1183" t="s">
        <v>781</v>
      </c>
      <c r="M1183" t="s">
        <v>878</v>
      </c>
      <c r="N1183" t="s">
        <v>788</v>
      </c>
      <c r="O1183" t="s">
        <v>177</v>
      </c>
      <c r="P1183" t="s">
        <v>937</v>
      </c>
      <c r="Q1183" t="s">
        <v>166</v>
      </c>
      <c r="R1183" t="s">
        <v>992</v>
      </c>
      <c r="S1183" t="s">
        <v>130</v>
      </c>
      <c r="T1183" t="s">
        <v>748</v>
      </c>
      <c r="U1183" t="s">
        <v>4837</v>
      </c>
      <c r="V1183">
        <v>6000000</v>
      </c>
      <c r="W1183">
        <v>0</v>
      </c>
      <c r="X1183">
        <v>0</v>
      </c>
      <c r="Y1183">
        <v>0</v>
      </c>
      <c r="Z1183">
        <v>0</v>
      </c>
      <c r="AA1183">
        <v>0</v>
      </c>
      <c r="AB1183">
        <v>6000000</v>
      </c>
      <c r="AC1183" t="s">
        <v>646</v>
      </c>
      <c r="AD1183" t="s">
        <v>648</v>
      </c>
      <c r="AE1183" t="s">
        <v>4838</v>
      </c>
      <c r="AF1183" t="s">
        <v>4839</v>
      </c>
      <c r="AG1183" t="s">
        <v>5257</v>
      </c>
      <c r="AH1183" t="s">
        <v>847</v>
      </c>
      <c r="AI1183" t="s">
        <v>754</v>
      </c>
      <c r="AJ1183" t="s">
        <v>901</v>
      </c>
      <c r="AK1183" t="s">
        <v>848</v>
      </c>
      <c r="AL1183" t="s">
        <v>846</v>
      </c>
    </row>
    <row r="1184" spans="1:38" x14ac:dyDescent="0.3">
      <c r="A1184" t="s">
        <v>728</v>
      </c>
      <c r="B1184" t="s">
        <v>1457</v>
      </c>
      <c r="C1184" t="s">
        <v>729</v>
      </c>
      <c r="D1184" t="s">
        <v>1458</v>
      </c>
      <c r="E1184" t="s">
        <v>841</v>
      </c>
      <c r="F1184" t="s">
        <v>733</v>
      </c>
      <c r="G1184" t="s">
        <v>750</v>
      </c>
      <c r="H1184" t="s">
        <v>1013</v>
      </c>
      <c r="I1184" t="s">
        <v>13</v>
      </c>
      <c r="J1184" t="s">
        <v>751</v>
      </c>
      <c r="K1184" t="s">
        <v>780</v>
      </c>
      <c r="L1184" t="s">
        <v>781</v>
      </c>
      <c r="M1184" t="s">
        <v>878</v>
      </c>
      <c r="N1184" t="s">
        <v>788</v>
      </c>
      <c r="O1184" t="s">
        <v>177</v>
      </c>
      <c r="P1184" t="s">
        <v>937</v>
      </c>
      <c r="Q1184" t="s">
        <v>166</v>
      </c>
      <c r="R1184" t="s">
        <v>992</v>
      </c>
      <c r="S1184" t="s">
        <v>130</v>
      </c>
      <c r="T1184" t="s">
        <v>748</v>
      </c>
      <c r="U1184" t="s">
        <v>4840</v>
      </c>
      <c r="V1184">
        <v>6000000</v>
      </c>
      <c r="W1184">
        <v>0</v>
      </c>
      <c r="X1184">
        <v>0</v>
      </c>
      <c r="Y1184">
        <v>0</v>
      </c>
      <c r="Z1184">
        <v>0</v>
      </c>
      <c r="AA1184">
        <v>0</v>
      </c>
      <c r="AB1184">
        <v>6000000</v>
      </c>
      <c r="AC1184" t="s">
        <v>646</v>
      </c>
      <c r="AD1184" t="s">
        <v>648</v>
      </c>
      <c r="AE1184" t="s">
        <v>4841</v>
      </c>
      <c r="AF1184" t="s">
        <v>4842</v>
      </c>
      <c r="AG1184" t="s">
        <v>5258</v>
      </c>
      <c r="AH1184" t="s">
        <v>847</v>
      </c>
      <c r="AI1184" t="s">
        <v>754</v>
      </c>
      <c r="AJ1184" t="s">
        <v>901</v>
      </c>
      <c r="AK1184" t="s">
        <v>848</v>
      </c>
      <c r="AL1184" t="s">
        <v>846</v>
      </c>
    </row>
    <row r="1185" spans="1:38" x14ac:dyDescent="0.3">
      <c r="A1185" t="s">
        <v>728</v>
      </c>
      <c r="B1185" t="s">
        <v>1457</v>
      </c>
      <c r="C1185" t="s">
        <v>729</v>
      </c>
      <c r="D1185" t="s">
        <v>1458</v>
      </c>
      <c r="E1185" t="s">
        <v>841</v>
      </c>
      <c r="F1185" t="s">
        <v>733</v>
      </c>
      <c r="G1185" t="s">
        <v>750</v>
      </c>
      <c r="H1185" t="s">
        <v>1013</v>
      </c>
      <c r="I1185" t="s">
        <v>13</v>
      </c>
      <c r="J1185" t="s">
        <v>751</v>
      </c>
      <c r="K1185" t="s">
        <v>780</v>
      </c>
      <c r="L1185" t="s">
        <v>781</v>
      </c>
      <c r="M1185" t="s">
        <v>878</v>
      </c>
      <c r="N1185" t="s">
        <v>788</v>
      </c>
      <c r="O1185" t="s">
        <v>177</v>
      </c>
      <c r="P1185" t="s">
        <v>937</v>
      </c>
      <c r="Q1185" t="s">
        <v>166</v>
      </c>
      <c r="R1185" t="s">
        <v>992</v>
      </c>
      <c r="S1185" t="s">
        <v>113</v>
      </c>
      <c r="T1185" t="s">
        <v>734</v>
      </c>
      <c r="U1185" t="s">
        <v>4843</v>
      </c>
      <c r="V1185">
        <v>7200000</v>
      </c>
      <c r="W1185">
        <v>0</v>
      </c>
      <c r="X1185">
        <v>0</v>
      </c>
      <c r="Y1185">
        <v>0</v>
      </c>
      <c r="Z1185">
        <v>0</v>
      </c>
      <c r="AA1185">
        <v>0</v>
      </c>
      <c r="AB1185">
        <v>7200000</v>
      </c>
      <c r="AC1185" t="s">
        <v>646</v>
      </c>
      <c r="AD1185" t="s">
        <v>1408</v>
      </c>
      <c r="AE1185" t="s">
        <v>4844</v>
      </c>
      <c r="AF1185" t="s">
        <v>4845</v>
      </c>
      <c r="AG1185" t="s">
        <v>5992</v>
      </c>
      <c r="AH1185" t="s">
        <v>847</v>
      </c>
      <c r="AI1185" t="s">
        <v>754</v>
      </c>
      <c r="AJ1185" t="s">
        <v>891</v>
      </c>
      <c r="AK1185" t="s">
        <v>848</v>
      </c>
      <c r="AL1185" t="s">
        <v>846</v>
      </c>
    </row>
    <row r="1186" spans="1:38" x14ac:dyDescent="0.3">
      <c r="A1186" t="s">
        <v>728</v>
      </c>
      <c r="B1186" t="s">
        <v>1457</v>
      </c>
      <c r="C1186" t="s">
        <v>729</v>
      </c>
      <c r="D1186" t="s">
        <v>1458</v>
      </c>
      <c r="E1186" t="s">
        <v>841</v>
      </c>
      <c r="F1186" t="s">
        <v>733</v>
      </c>
      <c r="G1186" t="s">
        <v>750</v>
      </c>
      <c r="H1186" t="s">
        <v>1013</v>
      </c>
      <c r="I1186" t="s">
        <v>13</v>
      </c>
      <c r="J1186" t="s">
        <v>751</v>
      </c>
      <c r="K1186" t="s">
        <v>780</v>
      </c>
      <c r="L1186" t="s">
        <v>781</v>
      </c>
      <c r="M1186" t="s">
        <v>878</v>
      </c>
      <c r="N1186" t="s">
        <v>788</v>
      </c>
      <c r="O1186" t="s">
        <v>177</v>
      </c>
      <c r="P1186" t="s">
        <v>937</v>
      </c>
      <c r="Q1186" t="s">
        <v>166</v>
      </c>
      <c r="R1186" t="s">
        <v>992</v>
      </c>
      <c r="S1186" t="s">
        <v>110</v>
      </c>
      <c r="T1186" t="s">
        <v>735</v>
      </c>
      <c r="U1186" t="s">
        <v>4846</v>
      </c>
      <c r="V1186">
        <v>288000000</v>
      </c>
      <c r="W1186">
        <v>0</v>
      </c>
      <c r="X1186">
        <v>0</v>
      </c>
      <c r="Y1186">
        <v>0</v>
      </c>
      <c r="Z1186">
        <v>0</v>
      </c>
      <c r="AA1186">
        <v>0</v>
      </c>
      <c r="AB1186">
        <v>288000000</v>
      </c>
      <c r="AC1186" t="s">
        <v>646</v>
      </c>
      <c r="AD1186" t="s">
        <v>649</v>
      </c>
      <c r="AE1186" t="s">
        <v>4847</v>
      </c>
      <c r="AF1186" t="s">
        <v>4848</v>
      </c>
      <c r="AG1186" t="s">
        <v>5993</v>
      </c>
      <c r="AH1186" t="s">
        <v>847</v>
      </c>
      <c r="AI1186" t="s">
        <v>754</v>
      </c>
      <c r="AJ1186" t="s">
        <v>893</v>
      </c>
      <c r="AK1186" t="s">
        <v>848</v>
      </c>
      <c r="AL1186" t="s">
        <v>846</v>
      </c>
    </row>
    <row r="1187" spans="1:38" x14ac:dyDescent="0.3">
      <c r="A1187" t="s">
        <v>728</v>
      </c>
      <c r="B1187" t="s">
        <v>1457</v>
      </c>
      <c r="C1187" t="s">
        <v>729</v>
      </c>
      <c r="D1187" t="s">
        <v>1458</v>
      </c>
      <c r="E1187" t="s">
        <v>841</v>
      </c>
      <c r="F1187" t="s">
        <v>733</v>
      </c>
      <c r="G1187" t="s">
        <v>750</v>
      </c>
      <c r="H1187" t="s">
        <v>1013</v>
      </c>
      <c r="I1187" t="s">
        <v>13</v>
      </c>
      <c r="J1187" t="s">
        <v>751</v>
      </c>
      <c r="K1187" t="s">
        <v>780</v>
      </c>
      <c r="L1187" t="s">
        <v>781</v>
      </c>
      <c r="M1187" t="s">
        <v>878</v>
      </c>
      <c r="N1187" t="s">
        <v>788</v>
      </c>
      <c r="O1187" t="s">
        <v>177</v>
      </c>
      <c r="P1187" t="s">
        <v>937</v>
      </c>
      <c r="Q1187" t="s">
        <v>166</v>
      </c>
      <c r="R1187" t="s">
        <v>992</v>
      </c>
      <c r="S1187" t="s">
        <v>110</v>
      </c>
      <c r="T1187" t="s">
        <v>735</v>
      </c>
      <c r="U1187" t="s">
        <v>4849</v>
      </c>
      <c r="V1187">
        <v>92000000</v>
      </c>
      <c r="W1187">
        <v>0</v>
      </c>
      <c r="X1187">
        <v>0</v>
      </c>
      <c r="Y1187">
        <v>0</v>
      </c>
      <c r="Z1187">
        <v>0</v>
      </c>
      <c r="AA1187">
        <v>0</v>
      </c>
      <c r="AB1187">
        <v>92000000</v>
      </c>
      <c r="AC1187" t="s">
        <v>646</v>
      </c>
      <c r="AD1187" t="s">
        <v>649</v>
      </c>
      <c r="AE1187" t="s">
        <v>4850</v>
      </c>
      <c r="AF1187" t="s">
        <v>4851</v>
      </c>
      <c r="AG1187" t="s">
        <v>5994</v>
      </c>
      <c r="AH1187" t="s">
        <v>847</v>
      </c>
      <c r="AI1187" t="s">
        <v>754</v>
      </c>
      <c r="AJ1187" t="s">
        <v>893</v>
      </c>
      <c r="AK1187" t="s">
        <v>848</v>
      </c>
      <c r="AL1187" t="s">
        <v>846</v>
      </c>
    </row>
    <row r="1188" spans="1:38" x14ac:dyDescent="0.3">
      <c r="A1188" t="s">
        <v>728</v>
      </c>
      <c r="B1188" t="s">
        <v>1457</v>
      </c>
      <c r="C1188" t="s">
        <v>729</v>
      </c>
      <c r="D1188" t="s">
        <v>1458</v>
      </c>
      <c r="E1188" t="s">
        <v>841</v>
      </c>
      <c r="F1188" t="s">
        <v>733</v>
      </c>
      <c r="G1188" t="s">
        <v>750</v>
      </c>
      <c r="H1188" t="s">
        <v>1013</v>
      </c>
      <c r="I1188" t="s">
        <v>13</v>
      </c>
      <c r="J1188" t="s">
        <v>751</v>
      </c>
      <c r="K1188" t="s">
        <v>780</v>
      </c>
      <c r="L1188" t="s">
        <v>781</v>
      </c>
      <c r="M1188" t="s">
        <v>878</v>
      </c>
      <c r="N1188" t="s">
        <v>788</v>
      </c>
      <c r="O1188" t="s">
        <v>177</v>
      </c>
      <c r="P1188" t="s">
        <v>937</v>
      </c>
      <c r="Q1188" t="s">
        <v>166</v>
      </c>
      <c r="R1188" t="s">
        <v>992</v>
      </c>
      <c r="S1188" t="s">
        <v>104</v>
      </c>
      <c r="T1188" t="s">
        <v>105</v>
      </c>
      <c r="U1188" t="s">
        <v>4852</v>
      </c>
      <c r="V1188">
        <v>10800000</v>
      </c>
      <c r="W1188">
        <v>0</v>
      </c>
      <c r="X1188">
        <v>0</v>
      </c>
      <c r="Y1188">
        <v>0</v>
      </c>
      <c r="Z1188">
        <v>0</v>
      </c>
      <c r="AA1188">
        <v>0</v>
      </c>
      <c r="AB1188">
        <v>10800000</v>
      </c>
      <c r="AC1188" t="s">
        <v>646</v>
      </c>
      <c r="AD1188" t="s">
        <v>650</v>
      </c>
      <c r="AE1188" t="s">
        <v>4853</v>
      </c>
      <c r="AF1188" t="s">
        <v>4854</v>
      </c>
      <c r="AG1188" t="s">
        <v>5995</v>
      </c>
      <c r="AH1188" t="s">
        <v>847</v>
      </c>
      <c r="AI1188" t="s">
        <v>754</v>
      </c>
      <c r="AJ1188" t="s">
        <v>893</v>
      </c>
      <c r="AK1188" t="s">
        <v>848</v>
      </c>
      <c r="AL1188" t="s">
        <v>846</v>
      </c>
    </row>
    <row r="1189" spans="1:38" x14ac:dyDescent="0.3">
      <c r="A1189" t="s">
        <v>728</v>
      </c>
      <c r="B1189" t="s">
        <v>1457</v>
      </c>
      <c r="C1189" t="s">
        <v>729</v>
      </c>
      <c r="D1189" t="s">
        <v>1458</v>
      </c>
      <c r="E1189" t="s">
        <v>841</v>
      </c>
      <c r="F1189" t="s">
        <v>733</v>
      </c>
      <c r="G1189" t="s">
        <v>750</v>
      </c>
      <c r="H1189" t="s">
        <v>1013</v>
      </c>
      <c r="I1189" t="s">
        <v>13</v>
      </c>
      <c r="J1189" t="s">
        <v>751</v>
      </c>
      <c r="K1189" t="s">
        <v>780</v>
      </c>
      <c r="L1189" t="s">
        <v>781</v>
      </c>
      <c r="M1189" t="s">
        <v>878</v>
      </c>
      <c r="N1189" t="s">
        <v>788</v>
      </c>
      <c r="O1189" t="s">
        <v>177</v>
      </c>
      <c r="P1189" t="s">
        <v>937</v>
      </c>
      <c r="Q1189" t="s">
        <v>166</v>
      </c>
      <c r="R1189" t="s">
        <v>992</v>
      </c>
      <c r="S1189" t="s">
        <v>107</v>
      </c>
      <c r="T1189" t="s">
        <v>892</v>
      </c>
      <c r="U1189" t="s">
        <v>4855</v>
      </c>
      <c r="V1189">
        <v>14040000</v>
      </c>
      <c r="W1189">
        <v>0</v>
      </c>
      <c r="X1189">
        <v>1152800</v>
      </c>
      <c r="Y1189">
        <v>0</v>
      </c>
      <c r="Z1189">
        <v>1152800</v>
      </c>
      <c r="AA1189">
        <v>8.2108262108262109E-2</v>
      </c>
      <c r="AB1189">
        <v>12887200</v>
      </c>
      <c r="AC1189" t="s">
        <v>646</v>
      </c>
      <c r="AD1189" t="s">
        <v>651</v>
      </c>
      <c r="AE1189" t="s">
        <v>4856</v>
      </c>
      <c r="AF1189" t="s">
        <v>4857</v>
      </c>
      <c r="AG1189" t="s">
        <v>5996</v>
      </c>
      <c r="AH1189" t="s">
        <v>847</v>
      </c>
      <c r="AI1189" t="s">
        <v>754</v>
      </c>
      <c r="AJ1189" t="s">
        <v>893</v>
      </c>
      <c r="AK1189" t="s">
        <v>848</v>
      </c>
      <c r="AL1189" t="s">
        <v>846</v>
      </c>
    </row>
    <row r="1190" spans="1:38" x14ac:dyDescent="0.3">
      <c r="A1190" t="s">
        <v>728</v>
      </c>
      <c r="B1190" t="s">
        <v>1457</v>
      </c>
      <c r="C1190" t="s">
        <v>729</v>
      </c>
      <c r="D1190" t="s">
        <v>1458</v>
      </c>
      <c r="E1190" t="s">
        <v>841</v>
      </c>
      <c r="F1190" t="s">
        <v>733</v>
      </c>
      <c r="G1190" t="s">
        <v>750</v>
      </c>
      <c r="H1190" t="s">
        <v>1013</v>
      </c>
      <c r="I1190" t="s">
        <v>13</v>
      </c>
      <c r="J1190" t="s">
        <v>751</v>
      </c>
      <c r="K1190" t="s">
        <v>780</v>
      </c>
      <c r="L1190" t="s">
        <v>781</v>
      </c>
      <c r="M1190" t="s">
        <v>878</v>
      </c>
      <c r="N1190" t="s">
        <v>788</v>
      </c>
      <c r="O1190" t="s">
        <v>284</v>
      </c>
      <c r="P1190" t="s">
        <v>922</v>
      </c>
      <c r="Q1190" t="s">
        <v>2</v>
      </c>
      <c r="R1190" t="s">
        <v>1288</v>
      </c>
      <c r="S1190" t="s">
        <v>103</v>
      </c>
      <c r="T1190" t="s">
        <v>732</v>
      </c>
      <c r="U1190" t="s">
        <v>4858</v>
      </c>
      <c r="V1190">
        <v>1500000</v>
      </c>
      <c r="W1190">
        <v>0</v>
      </c>
      <c r="X1190">
        <v>0</v>
      </c>
      <c r="Y1190">
        <v>0</v>
      </c>
      <c r="Z1190">
        <v>0</v>
      </c>
      <c r="AA1190">
        <v>0</v>
      </c>
      <c r="AB1190">
        <v>1500000</v>
      </c>
      <c r="AC1190" t="s">
        <v>652</v>
      </c>
      <c r="AD1190" t="s">
        <v>653</v>
      </c>
      <c r="AE1190" t="s">
        <v>4859</v>
      </c>
      <c r="AF1190" t="s">
        <v>4860</v>
      </c>
      <c r="AG1190" t="s">
        <v>5257</v>
      </c>
      <c r="AH1190" t="s">
        <v>847</v>
      </c>
      <c r="AI1190" t="s">
        <v>754</v>
      </c>
      <c r="AJ1190" t="s">
        <v>1</v>
      </c>
      <c r="AK1190" t="s">
        <v>848</v>
      </c>
      <c r="AL1190" t="s">
        <v>917</v>
      </c>
    </row>
    <row r="1191" spans="1:38" x14ac:dyDescent="0.3">
      <c r="A1191" t="s">
        <v>728</v>
      </c>
      <c r="B1191" t="s">
        <v>1457</v>
      </c>
      <c r="C1191" t="s">
        <v>729</v>
      </c>
      <c r="D1191" t="s">
        <v>1458</v>
      </c>
      <c r="E1191" t="s">
        <v>841</v>
      </c>
      <c r="F1191" t="s">
        <v>733</v>
      </c>
      <c r="G1191" t="s">
        <v>750</v>
      </c>
      <c r="H1191" t="s">
        <v>1013</v>
      </c>
      <c r="I1191" t="s">
        <v>13</v>
      </c>
      <c r="J1191" t="s">
        <v>751</v>
      </c>
      <c r="K1191" t="s">
        <v>780</v>
      </c>
      <c r="L1191" t="s">
        <v>781</v>
      </c>
      <c r="M1191" t="s">
        <v>878</v>
      </c>
      <c r="N1191" t="s">
        <v>788</v>
      </c>
      <c r="O1191" t="s">
        <v>284</v>
      </c>
      <c r="P1191" t="s">
        <v>922</v>
      </c>
      <c r="Q1191" t="s">
        <v>2</v>
      </c>
      <c r="R1191" t="s">
        <v>1288</v>
      </c>
      <c r="S1191" t="s">
        <v>103</v>
      </c>
      <c r="T1191" t="s">
        <v>732</v>
      </c>
      <c r="U1191" t="s">
        <v>4861</v>
      </c>
      <c r="V1191">
        <v>1500000</v>
      </c>
      <c r="W1191">
        <v>0</v>
      </c>
      <c r="X1191">
        <v>0</v>
      </c>
      <c r="Y1191">
        <v>0</v>
      </c>
      <c r="Z1191">
        <v>0</v>
      </c>
      <c r="AA1191">
        <v>0</v>
      </c>
      <c r="AB1191">
        <v>1500000</v>
      </c>
      <c r="AC1191" t="s">
        <v>652</v>
      </c>
      <c r="AD1191" t="s">
        <v>653</v>
      </c>
      <c r="AE1191" t="s">
        <v>4862</v>
      </c>
      <c r="AF1191" t="s">
        <v>4863</v>
      </c>
      <c r="AG1191" t="s">
        <v>5258</v>
      </c>
      <c r="AH1191" t="s">
        <v>847</v>
      </c>
      <c r="AI1191" t="s">
        <v>754</v>
      </c>
      <c r="AJ1191" t="s">
        <v>1</v>
      </c>
      <c r="AK1191" t="s">
        <v>848</v>
      </c>
      <c r="AL1191" t="s">
        <v>917</v>
      </c>
    </row>
    <row r="1192" spans="1:38" x14ac:dyDescent="0.3">
      <c r="A1192" t="s">
        <v>728</v>
      </c>
      <c r="B1192" t="s">
        <v>1457</v>
      </c>
      <c r="C1192" t="s">
        <v>729</v>
      </c>
      <c r="D1192" t="s">
        <v>1458</v>
      </c>
      <c r="E1192" t="s">
        <v>841</v>
      </c>
      <c r="F1192" t="s">
        <v>733</v>
      </c>
      <c r="G1192" t="s">
        <v>750</v>
      </c>
      <c r="H1192" t="s">
        <v>1013</v>
      </c>
      <c r="I1192" t="s">
        <v>13</v>
      </c>
      <c r="J1192" t="s">
        <v>751</v>
      </c>
      <c r="K1192" t="s">
        <v>780</v>
      </c>
      <c r="L1192" t="s">
        <v>781</v>
      </c>
      <c r="M1192" t="s">
        <v>878</v>
      </c>
      <c r="N1192" t="s">
        <v>788</v>
      </c>
      <c r="O1192" t="s">
        <v>284</v>
      </c>
      <c r="P1192" t="s">
        <v>922</v>
      </c>
      <c r="Q1192" t="s">
        <v>2</v>
      </c>
      <c r="R1192" t="s">
        <v>1288</v>
      </c>
      <c r="S1192" t="s">
        <v>103</v>
      </c>
      <c r="T1192" t="s">
        <v>732</v>
      </c>
      <c r="U1192" t="s">
        <v>4864</v>
      </c>
      <c r="V1192">
        <v>1050000</v>
      </c>
      <c r="W1192">
        <v>0</v>
      </c>
      <c r="X1192">
        <v>0</v>
      </c>
      <c r="Y1192">
        <v>0</v>
      </c>
      <c r="Z1192">
        <v>0</v>
      </c>
      <c r="AA1192">
        <v>0</v>
      </c>
      <c r="AB1192">
        <v>1050000</v>
      </c>
      <c r="AC1192" t="s">
        <v>652</v>
      </c>
      <c r="AD1192" t="s">
        <v>653</v>
      </c>
      <c r="AE1192" t="s">
        <v>4865</v>
      </c>
      <c r="AF1192" t="s">
        <v>4866</v>
      </c>
      <c r="AG1192" t="s">
        <v>5997</v>
      </c>
      <c r="AH1192" t="s">
        <v>847</v>
      </c>
      <c r="AI1192" t="s">
        <v>754</v>
      </c>
      <c r="AJ1192" t="s">
        <v>1</v>
      </c>
      <c r="AK1192" t="s">
        <v>848</v>
      </c>
      <c r="AL1192" t="s">
        <v>917</v>
      </c>
    </row>
    <row r="1193" spans="1:38" x14ac:dyDescent="0.3">
      <c r="A1193" t="s">
        <v>728</v>
      </c>
      <c r="B1193" t="s">
        <v>1457</v>
      </c>
      <c r="C1193" t="s">
        <v>729</v>
      </c>
      <c r="D1193" t="s">
        <v>1458</v>
      </c>
      <c r="E1193" t="s">
        <v>841</v>
      </c>
      <c r="F1193" t="s">
        <v>733</v>
      </c>
      <c r="G1193" t="s">
        <v>750</v>
      </c>
      <c r="H1193" t="s">
        <v>1013</v>
      </c>
      <c r="I1193" t="s">
        <v>13</v>
      </c>
      <c r="J1193" t="s">
        <v>751</v>
      </c>
      <c r="K1193" t="s">
        <v>780</v>
      </c>
      <c r="L1193" t="s">
        <v>781</v>
      </c>
      <c r="M1193" t="s">
        <v>878</v>
      </c>
      <c r="N1193" t="s">
        <v>788</v>
      </c>
      <c r="O1193" t="s">
        <v>284</v>
      </c>
      <c r="P1193" t="s">
        <v>922</v>
      </c>
      <c r="Q1193" t="s">
        <v>2</v>
      </c>
      <c r="R1193" t="s">
        <v>1288</v>
      </c>
      <c r="S1193" t="s">
        <v>103</v>
      </c>
      <c r="T1193" t="s">
        <v>732</v>
      </c>
      <c r="U1193" t="s">
        <v>4867</v>
      </c>
      <c r="V1193">
        <v>14000000</v>
      </c>
      <c r="W1193">
        <v>0</v>
      </c>
      <c r="X1193">
        <v>0</v>
      </c>
      <c r="Y1193">
        <v>0</v>
      </c>
      <c r="Z1193">
        <v>0</v>
      </c>
      <c r="AA1193">
        <v>0</v>
      </c>
      <c r="AB1193">
        <v>14000000</v>
      </c>
      <c r="AC1193" t="s">
        <v>652</v>
      </c>
      <c r="AD1193" t="s">
        <v>653</v>
      </c>
      <c r="AE1193" t="s">
        <v>4868</v>
      </c>
      <c r="AF1193" t="s">
        <v>4869</v>
      </c>
      <c r="AG1193" t="s">
        <v>5998</v>
      </c>
      <c r="AH1193" t="s">
        <v>847</v>
      </c>
      <c r="AI1193" t="s">
        <v>754</v>
      </c>
      <c r="AJ1193" t="s">
        <v>1</v>
      </c>
      <c r="AK1193" t="s">
        <v>848</v>
      </c>
      <c r="AL1193" t="s">
        <v>917</v>
      </c>
    </row>
    <row r="1194" spans="1:38" x14ac:dyDescent="0.3">
      <c r="A1194" t="s">
        <v>728</v>
      </c>
      <c r="B1194" t="s">
        <v>1457</v>
      </c>
      <c r="C1194" t="s">
        <v>729</v>
      </c>
      <c r="D1194" t="s">
        <v>1458</v>
      </c>
      <c r="E1194" t="s">
        <v>841</v>
      </c>
      <c r="F1194" t="s">
        <v>733</v>
      </c>
      <c r="G1194" t="s">
        <v>750</v>
      </c>
      <c r="H1194" t="s">
        <v>1013</v>
      </c>
      <c r="I1194" t="s">
        <v>13</v>
      </c>
      <c r="J1194" t="s">
        <v>751</v>
      </c>
      <c r="K1194" t="s">
        <v>780</v>
      </c>
      <c r="L1194" t="s">
        <v>781</v>
      </c>
      <c r="M1194" t="s">
        <v>878</v>
      </c>
      <c r="N1194" t="s">
        <v>788</v>
      </c>
      <c r="O1194" t="s">
        <v>284</v>
      </c>
      <c r="P1194" t="s">
        <v>922</v>
      </c>
      <c r="Q1194" t="s">
        <v>2</v>
      </c>
      <c r="R1194" t="s">
        <v>1288</v>
      </c>
      <c r="S1194" t="s">
        <v>113</v>
      </c>
      <c r="T1194" t="s">
        <v>734</v>
      </c>
      <c r="U1194" t="s">
        <v>4870</v>
      </c>
      <c r="V1194">
        <v>6000000</v>
      </c>
      <c r="W1194">
        <v>0</v>
      </c>
      <c r="X1194">
        <v>0</v>
      </c>
      <c r="Y1194">
        <v>0</v>
      </c>
      <c r="Z1194">
        <v>0</v>
      </c>
      <c r="AA1194">
        <v>0</v>
      </c>
      <c r="AB1194">
        <v>6000000</v>
      </c>
      <c r="AC1194" t="s">
        <v>652</v>
      </c>
      <c r="AD1194" t="s">
        <v>654</v>
      </c>
      <c r="AE1194" t="s">
        <v>4871</v>
      </c>
      <c r="AF1194" t="s">
        <v>4872</v>
      </c>
      <c r="AG1194" t="s">
        <v>5999</v>
      </c>
      <c r="AH1194" t="s">
        <v>847</v>
      </c>
      <c r="AI1194" t="s">
        <v>754</v>
      </c>
      <c r="AJ1194" t="s">
        <v>891</v>
      </c>
      <c r="AK1194" t="s">
        <v>848</v>
      </c>
      <c r="AL1194" t="s">
        <v>917</v>
      </c>
    </row>
    <row r="1195" spans="1:38" x14ac:dyDescent="0.3">
      <c r="A1195" t="s">
        <v>728</v>
      </c>
      <c r="B1195" t="s">
        <v>1457</v>
      </c>
      <c r="C1195" t="s">
        <v>729</v>
      </c>
      <c r="D1195" t="s">
        <v>1458</v>
      </c>
      <c r="E1195" t="s">
        <v>841</v>
      </c>
      <c r="F1195" t="s">
        <v>733</v>
      </c>
      <c r="G1195" t="s">
        <v>750</v>
      </c>
      <c r="H1195" t="s">
        <v>1013</v>
      </c>
      <c r="I1195" t="s">
        <v>13</v>
      </c>
      <c r="J1195" t="s">
        <v>751</v>
      </c>
      <c r="K1195" t="s">
        <v>780</v>
      </c>
      <c r="L1195" t="s">
        <v>781</v>
      </c>
      <c r="M1195" t="s">
        <v>878</v>
      </c>
      <c r="N1195" t="s">
        <v>788</v>
      </c>
      <c r="O1195" t="s">
        <v>284</v>
      </c>
      <c r="P1195" t="s">
        <v>922</v>
      </c>
      <c r="Q1195" t="s">
        <v>2</v>
      </c>
      <c r="R1195" t="s">
        <v>1288</v>
      </c>
      <c r="S1195" t="s">
        <v>107</v>
      </c>
      <c r="T1195" t="s">
        <v>892</v>
      </c>
      <c r="U1195" t="s">
        <v>4873</v>
      </c>
      <c r="V1195">
        <v>60000000</v>
      </c>
      <c r="W1195">
        <v>0</v>
      </c>
      <c r="X1195">
        <v>0</v>
      </c>
      <c r="Y1195">
        <v>0</v>
      </c>
      <c r="Z1195">
        <v>0</v>
      </c>
      <c r="AA1195">
        <v>0</v>
      </c>
      <c r="AB1195">
        <v>60000000</v>
      </c>
      <c r="AC1195" t="s">
        <v>652</v>
      </c>
      <c r="AD1195" t="s">
        <v>655</v>
      </c>
      <c r="AE1195" t="s">
        <v>4874</v>
      </c>
      <c r="AF1195" t="s">
        <v>4875</v>
      </c>
      <c r="AG1195" t="s">
        <v>6000</v>
      </c>
      <c r="AH1195" t="s">
        <v>847</v>
      </c>
      <c r="AI1195" t="s">
        <v>754</v>
      </c>
      <c r="AJ1195" t="s">
        <v>893</v>
      </c>
      <c r="AK1195" t="s">
        <v>848</v>
      </c>
      <c r="AL1195" t="s">
        <v>917</v>
      </c>
    </row>
    <row r="1196" spans="1:38" x14ac:dyDescent="0.3">
      <c r="A1196" t="s">
        <v>728</v>
      </c>
      <c r="B1196" t="s">
        <v>1457</v>
      </c>
      <c r="C1196" t="s">
        <v>729</v>
      </c>
      <c r="D1196" t="s">
        <v>1458</v>
      </c>
      <c r="E1196" t="s">
        <v>841</v>
      </c>
      <c r="F1196" t="s">
        <v>733</v>
      </c>
      <c r="G1196" t="s">
        <v>750</v>
      </c>
      <c r="H1196" t="s">
        <v>1013</v>
      </c>
      <c r="I1196" t="s">
        <v>13</v>
      </c>
      <c r="J1196" t="s">
        <v>751</v>
      </c>
      <c r="K1196" t="s">
        <v>780</v>
      </c>
      <c r="L1196" t="s">
        <v>781</v>
      </c>
      <c r="M1196" t="s">
        <v>878</v>
      </c>
      <c r="N1196" t="s">
        <v>788</v>
      </c>
      <c r="O1196" t="s">
        <v>284</v>
      </c>
      <c r="P1196" t="s">
        <v>922</v>
      </c>
      <c r="Q1196" t="s">
        <v>2</v>
      </c>
      <c r="R1196" t="s">
        <v>1288</v>
      </c>
      <c r="S1196" t="s">
        <v>107</v>
      </c>
      <c r="T1196" t="s">
        <v>892</v>
      </c>
      <c r="U1196" t="s">
        <v>4876</v>
      </c>
      <c r="V1196">
        <v>106833000</v>
      </c>
      <c r="W1196">
        <v>0</v>
      </c>
      <c r="X1196">
        <v>0</v>
      </c>
      <c r="Y1196">
        <v>0</v>
      </c>
      <c r="Z1196">
        <v>0</v>
      </c>
      <c r="AA1196">
        <v>0</v>
      </c>
      <c r="AB1196">
        <v>106833000</v>
      </c>
      <c r="AC1196" t="s">
        <v>652</v>
      </c>
      <c r="AD1196" t="s">
        <v>655</v>
      </c>
      <c r="AE1196" t="s">
        <v>4877</v>
      </c>
      <c r="AF1196" t="s">
        <v>4878</v>
      </c>
      <c r="AG1196" t="s">
        <v>6001</v>
      </c>
      <c r="AH1196" t="s">
        <v>847</v>
      </c>
      <c r="AI1196" t="s">
        <v>754</v>
      </c>
      <c r="AJ1196" t="s">
        <v>893</v>
      </c>
      <c r="AK1196" t="s">
        <v>848</v>
      </c>
      <c r="AL1196" t="s">
        <v>917</v>
      </c>
    </row>
    <row r="1197" spans="1:38" x14ac:dyDescent="0.3">
      <c r="A1197" t="s">
        <v>728</v>
      </c>
      <c r="B1197" t="s">
        <v>1457</v>
      </c>
      <c r="C1197" t="s">
        <v>729</v>
      </c>
      <c r="D1197" t="s">
        <v>1458</v>
      </c>
      <c r="E1197" t="s">
        <v>841</v>
      </c>
      <c r="F1197" t="s">
        <v>733</v>
      </c>
      <c r="G1197" t="s">
        <v>750</v>
      </c>
      <c r="H1197" t="s">
        <v>1013</v>
      </c>
      <c r="I1197" t="s">
        <v>13</v>
      </c>
      <c r="J1197" t="s">
        <v>751</v>
      </c>
      <c r="K1197" t="s">
        <v>780</v>
      </c>
      <c r="L1197" t="s">
        <v>781</v>
      </c>
      <c r="M1197" t="s">
        <v>878</v>
      </c>
      <c r="N1197" t="s">
        <v>788</v>
      </c>
      <c r="O1197" t="s">
        <v>284</v>
      </c>
      <c r="P1197" t="s">
        <v>922</v>
      </c>
      <c r="Q1197" t="s">
        <v>108</v>
      </c>
      <c r="R1197" t="s">
        <v>923</v>
      </c>
      <c r="S1197" t="s">
        <v>103</v>
      </c>
      <c r="T1197" t="s">
        <v>732</v>
      </c>
      <c r="U1197" t="s">
        <v>4879</v>
      </c>
      <c r="V1197">
        <v>1000000</v>
      </c>
      <c r="W1197">
        <v>0</v>
      </c>
      <c r="X1197">
        <v>0</v>
      </c>
      <c r="Y1197">
        <v>0</v>
      </c>
      <c r="Z1197">
        <v>0</v>
      </c>
      <c r="AA1197">
        <v>0</v>
      </c>
      <c r="AB1197">
        <v>1000000</v>
      </c>
      <c r="AC1197" t="s">
        <v>656</v>
      </c>
      <c r="AD1197" t="s">
        <v>657</v>
      </c>
      <c r="AE1197" t="s">
        <v>4880</v>
      </c>
      <c r="AF1197" t="s">
        <v>4881</v>
      </c>
      <c r="AG1197" t="s">
        <v>5257</v>
      </c>
      <c r="AH1197" t="s">
        <v>847</v>
      </c>
      <c r="AI1197" t="s">
        <v>754</v>
      </c>
      <c r="AJ1197" t="s">
        <v>1</v>
      </c>
      <c r="AK1197" t="s">
        <v>848</v>
      </c>
      <c r="AL1197" t="s">
        <v>917</v>
      </c>
    </row>
    <row r="1198" spans="1:38" x14ac:dyDescent="0.3">
      <c r="A1198" t="s">
        <v>728</v>
      </c>
      <c r="B1198" t="s">
        <v>1457</v>
      </c>
      <c r="C1198" t="s">
        <v>729</v>
      </c>
      <c r="D1198" t="s">
        <v>1458</v>
      </c>
      <c r="E1198" t="s">
        <v>841</v>
      </c>
      <c r="F1198" t="s">
        <v>733</v>
      </c>
      <c r="G1198" t="s">
        <v>750</v>
      </c>
      <c r="H1198" t="s">
        <v>1013</v>
      </c>
      <c r="I1198" t="s">
        <v>13</v>
      </c>
      <c r="J1198" t="s">
        <v>751</v>
      </c>
      <c r="K1198" t="s">
        <v>780</v>
      </c>
      <c r="L1198" t="s">
        <v>781</v>
      </c>
      <c r="M1198" t="s">
        <v>878</v>
      </c>
      <c r="N1198" t="s">
        <v>788</v>
      </c>
      <c r="O1198" t="s">
        <v>284</v>
      </c>
      <c r="P1198" t="s">
        <v>922</v>
      </c>
      <c r="Q1198" t="s">
        <v>108</v>
      </c>
      <c r="R1198" t="s">
        <v>923</v>
      </c>
      <c r="S1198" t="s">
        <v>103</v>
      </c>
      <c r="T1198" t="s">
        <v>732</v>
      </c>
      <c r="U1198" t="s">
        <v>4882</v>
      </c>
      <c r="V1198">
        <v>1000000</v>
      </c>
      <c r="W1198">
        <v>0</v>
      </c>
      <c r="X1198">
        <v>0</v>
      </c>
      <c r="Y1198">
        <v>0</v>
      </c>
      <c r="Z1198">
        <v>0</v>
      </c>
      <c r="AA1198">
        <v>0</v>
      </c>
      <c r="AB1198">
        <v>1000000</v>
      </c>
      <c r="AC1198" t="s">
        <v>656</v>
      </c>
      <c r="AD1198" t="s">
        <v>657</v>
      </c>
      <c r="AE1198" t="s">
        <v>4883</v>
      </c>
      <c r="AF1198" t="s">
        <v>4884</v>
      </c>
      <c r="AG1198" t="s">
        <v>5258</v>
      </c>
      <c r="AH1198" t="s">
        <v>847</v>
      </c>
      <c r="AI1198" t="s">
        <v>754</v>
      </c>
      <c r="AJ1198" t="s">
        <v>1</v>
      </c>
      <c r="AK1198" t="s">
        <v>848</v>
      </c>
      <c r="AL1198" t="s">
        <v>917</v>
      </c>
    </row>
    <row r="1199" spans="1:38" x14ac:dyDescent="0.3">
      <c r="A1199" t="s">
        <v>728</v>
      </c>
      <c r="B1199" t="s">
        <v>1457</v>
      </c>
      <c r="C1199" t="s">
        <v>729</v>
      </c>
      <c r="D1199" t="s">
        <v>1458</v>
      </c>
      <c r="E1199" t="s">
        <v>841</v>
      </c>
      <c r="F1199" t="s">
        <v>733</v>
      </c>
      <c r="G1199" t="s">
        <v>750</v>
      </c>
      <c r="H1199" t="s">
        <v>1013</v>
      </c>
      <c r="I1199" t="s">
        <v>13</v>
      </c>
      <c r="J1199" t="s">
        <v>751</v>
      </c>
      <c r="K1199" t="s">
        <v>780</v>
      </c>
      <c r="L1199" t="s">
        <v>781</v>
      </c>
      <c r="M1199" t="s">
        <v>878</v>
      </c>
      <c r="N1199" t="s">
        <v>788</v>
      </c>
      <c r="O1199" t="s">
        <v>284</v>
      </c>
      <c r="P1199" t="s">
        <v>922</v>
      </c>
      <c r="Q1199" t="s">
        <v>108</v>
      </c>
      <c r="R1199" t="s">
        <v>923</v>
      </c>
      <c r="S1199" t="s">
        <v>103</v>
      </c>
      <c r="T1199" t="s">
        <v>732</v>
      </c>
      <c r="U1199" t="s">
        <v>4885</v>
      </c>
      <c r="V1199">
        <v>500000</v>
      </c>
      <c r="W1199">
        <v>0</v>
      </c>
      <c r="X1199">
        <v>0</v>
      </c>
      <c r="Y1199">
        <v>0</v>
      </c>
      <c r="Z1199">
        <v>0</v>
      </c>
      <c r="AA1199">
        <v>0</v>
      </c>
      <c r="AB1199">
        <v>500000</v>
      </c>
      <c r="AC1199" t="s">
        <v>656</v>
      </c>
      <c r="AD1199" t="s">
        <v>657</v>
      </c>
      <c r="AE1199" t="s">
        <v>4886</v>
      </c>
      <c r="AF1199" t="s">
        <v>4887</v>
      </c>
      <c r="AG1199" t="s">
        <v>6002</v>
      </c>
      <c r="AH1199" t="s">
        <v>847</v>
      </c>
      <c r="AI1199" t="s">
        <v>754</v>
      </c>
      <c r="AJ1199" t="s">
        <v>1</v>
      </c>
      <c r="AK1199" t="s">
        <v>848</v>
      </c>
      <c r="AL1199" t="s">
        <v>917</v>
      </c>
    </row>
    <row r="1200" spans="1:38" x14ac:dyDescent="0.3">
      <c r="A1200" t="s">
        <v>728</v>
      </c>
      <c r="B1200" t="s">
        <v>1457</v>
      </c>
      <c r="C1200" t="s">
        <v>729</v>
      </c>
      <c r="D1200" t="s">
        <v>1458</v>
      </c>
      <c r="E1200" t="s">
        <v>841</v>
      </c>
      <c r="F1200" t="s">
        <v>733</v>
      </c>
      <c r="G1200" t="s">
        <v>750</v>
      </c>
      <c r="H1200" t="s">
        <v>1013</v>
      </c>
      <c r="I1200" t="s">
        <v>13</v>
      </c>
      <c r="J1200" t="s">
        <v>751</v>
      </c>
      <c r="K1200" t="s">
        <v>780</v>
      </c>
      <c r="L1200" t="s">
        <v>781</v>
      </c>
      <c r="M1200" t="s">
        <v>878</v>
      </c>
      <c r="N1200" t="s">
        <v>788</v>
      </c>
      <c r="O1200" t="s">
        <v>284</v>
      </c>
      <c r="P1200" t="s">
        <v>922</v>
      </c>
      <c r="Q1200" t="s">
        <v>108</v>
      </c>
      <c r="R1200" t="s">
        <v>923</v>
      </c>
      <c r="S1200" t="s">
        <v>103</v>
      </c>
      <c r="T1200" t="s">
        <v>732</v>
      </c>
      <c r="U1200" t="s">
        <v>4888</v>
      </c>
      <c r="V1200">
        <v>616000</v>
      </c>
      <c r="W1200">
        <v>0</v>
      </c>
      <c r="X1200">
        <v>0</v>
      </c>
      <c r="Y1200">
        <v>0</v>
      </c>
      <c r="Z1200">
        <v>0</v>
      </c>
      <c r="AA1200">
        <v>0</v>
      </c>
      <c r="AB1200">
        <v>616000</v>
      </c>
      <c r="AC1200" t="s">
        <v>656</v>
      </c>
      <c r="AD1200" t="s">
        <v>657</v>
      </c>
      <c r="AE1200" t="s">
        <v>4889</v>
      </c>
      <c r="AF1200" t="s">
        <v>4890</v>
      </c>
      <c r="AG1200" t="s">
        <v>6003</v>
      </c>
      <c r="AH1200" t="s">
        <v>847</v>
      </c>
      <c r="AI1200" t="s">
        <v>754</v>
      </c>
      <c r="AJ1200" t="s">
        <v>1</v>
      </c>
      <c r="AK1200" t="s">
        <v>848</v>
      </c>
      <c r="AL1200" t="s">
        <v>917</v>
      </c>
    </row>
    <row r="1201" spans="1:40" x14ac:dyDescent="0.3">
      <c r="A1201" t="s">
        <v>728</v>
      </c>
      <c r="B1201" t="s">
        <v>1457</v>
      </c>
      <c r="C1201" t="s">
        <v>729</v>
      </c>
      <c r="D1201" t="s">
        <v>1458</v>
      </c>
      <c r="E1201" t="s">
        <v>841</v>
      </c>
      <c r="F1201" t="s">
        <v>733</v>
      </c>
      <c r="G1201" t="s">
        <v>750</v>
      </c>
      <c r="H1201" t="s">
        <v>1013</v>
      </c>
      <c r="I1201" t="s">
        <v>13</v>
      </c>
      <c r="J1201" t="s">
        <v>751</v>
      </c>
      <c r="K1201" t="s">
        <v>780</v>
      </c>
      <c r="L1201" t="s">
        <v>781</v>
      </c>
      <c r="M1201" t="s">
        <v>878</v>
      </c>
      <c r="N1201" t="s">
        <v>788</v>
      </c>
      <c r="O1201" t="s">
        <v>284</v>
      </c>
      <c r="P1201" t="s">
        <v>922</v>
      </c>
      <c r="Q1201" t="s">
        <v>108</v>
      </c>
      <c r="R1201" t="s">
        <v>923</v>
      </c>
      <c r="S1201" t="s">
        <v>110</v>
      </c>
      <c r="T1201" t="s">
        <v>735</v>
      </c>
      <c r="U1201" t="s">
        <v>4891</v>
      </c>
      <c r="V1201">
        <v>13500000</v>
      </c>
      <c r="W1201">
        <v>0</v>
      </c>
      <c r="X1201">
        <v>0</v>
      </c>
      <c r="Y1201">
        <v>0</v>
      </c>
      <c r="Z1201">
        <v>0</v>
      </c>
      <c r="AA1201">
        <v>0</v>
      </c>
      <c r="AB1201">
        <v>13500000</v>
      </c>
      <c r="AC1201" t="s">
        <v>656</v>
      </c>
      <c r="AD1201" t="s">
        <v>658</v>
      </c>
      <c r="AE1201" t="s">
        <v>4892</v>
      </c>
      <c r="AF1201" t="s">
        <v>4893</v>
      </c>
      <c r="AG1201" t="s">
        <v>6004</v>
      </c>
      <c r="AH1201" t="s">
        <v>847</v>
      </c>
      <c r="AI1201" t="s">
        <v>754</v>
      </c>
      <c r="AJ1201" t="s">
        <v>893</v>
      </c>
      <c r="AK1201" t="s">
        <v>848</v>
      </c>
      <c r="AL1201" t="s">
        <v>917</v>
      </c>
    </row>
    <row r="1202" spans="1:40" x14ac:dyDescent="0.3">
      <c r="A1202" t="s">
        <v>728</v>
      </c>
      <c r="B1202" t="s">
        <v>1457</v>
      </c>
      <c r="C1202" t="s">
        <v>729</v>
      </c>
      <c r="D1202" t="s">
        <v>1458</v>
      </c>
      <c r="E1202" t="s">
        <v>841</v>
      </c>
      <c r="F1202" t="s">
        <v>733</v>
      </c>
      <c r="G1202" t="s">
        <v>750</v>
      </c>
      <c r="H1202" t="s">
        <v>1013</v>
      </c>
      <c r="I1202" t="s">
        <v>13</v>
      </c>
      <c r="J1202" t="s">
        <v>751</v>
      </c>
      <c r="K1202" t="s">
        <v>780</v>
      </c>
      <c r="L1202" t="s">
        <v>781</v>
      </c>
      <c r="M1202" t="s">
        <v>878</v>
      </c>
      <c r="N1202" t="s">
        <v>788</v>
      </c>
      <c r="O1202" t="s">
        <v>284</v>
      </c>
      <c r="P1202" t="s">
        <v>922</v>
      </c>
      <c r="Q1202" t="s">
        <v>108</v>
      </c>
      <c r="R1202" t="s">
        <v>923</v>
      </c>
      <c r="S1202" t="s">
        <v>110</v>
      </c>
      <c r="T1202" t="s">
        <v>735</v>
      </c>
      <c r="U1202" t="s">
        <v>4894</v>
      </c>
      <c r="V1202">
        <v>162000000</v>
      </c>
      <c r="W1202">
        <v>0</v>
      </c>
      <c r="X1202">
        <v>0</v>
      </c>
      <c r="Y1202">
        <v>0</v>
      </c>
      <c r="Z1202">
        <v>0</v>
      </c>
      <c r="AA1202">
        <v>0</v>
      </c>
      <c r="AB1202">
        <v>162000000</v>
      </c>
      <c r="AC1202" t="s">
        <v>656</v>
      </c>
      <c r="AD1202" t="s">
        <v>658</v>
      </c>
      <c r="AE1202" t="s">
        <v>4895</v>
      </c>
      <c r="AF1202" t="s">
        <v>4896</v>
      </c>
      <c r="AG1202" t="s">
        <v>6005</v>
      </c>
      <c r="AH1202" t="s">
        <v>847</v>
      </c>
      <c r="AI1202" t="s">
        <v>754</v>
      </c>
      <c r="AJ1202" t="s">
        <v>893</v>
      </c>
      <c r="AK1202" t="s">
        <v>848</v>
      </c>
      <c r="AL1202" t="s">
        <v>917</v>
      </c>
    </row>
    <row r="1203" spans="1:40" x14ac:dyDescent="0.3">
      <c r="A1203" t="s">
        <v>728</v>
      </c>
      <c r="B1203" t="s">
        <v>1457</v>
      </c>
      <c r="C1203" t="s">
        <v>729</v>
      </c>
      <c r="D1203" t="s">
        <v>1458</v>
      </c>
      <c r="E1203" t="s">
        <v>841</v>
      </c>
      <c r="F1203" t="s">
        <v>733</v>
      </c>
      <c r="G1203" t="s">
        <v>750</v>
      </c>
      <c r="H1203" t="s">
        <v>1013</v>
      </c>
      <c r="I1203" t="s">
        <v>13</v>
      </c>
      <c r="J1203" t="s">
        <v>751</v>
      </c>
      <c r="K1203" t="s">
        <v>780</v>
      </c>
      <c r="L1203" t="s">
        <v>781</v>
      </c>
      <c r="M1203" t="s">
        <v>878</v>
      </c>
      <c r="N1203" t="s">
        <v>788</v>
      </c>
      <c r="O1203" t="s">
        <v>284</v>
      </c>
      <c r="P1203" t="s">
        <v>922</v>
      </c>
      <c r="Q1203" t="s">
        <v>109</v>
      </c>
      <c r="R1203" t="s">
        <v>924</v>
      </c>
      <c r="S1203" t="s">
        <v>103</v>
      </c>
      <c r="T1203" t="s">
        <v>732</v>
      </c>
      <c r="U1203" t="s">
        <v>4897</v>
      </c>
      <c r="V1203">
        <v>4000000</v>
      </c>
      <c r="W1203">
        <v>0</v>
      </c>
      <c r="X1203">
        <v>0</v>
      </c>
      <c r="Y1203">
        <v>0</v>
      </c>
      <c r="Z1203">
        <v>0</v>
      </c>
      <c r="AA1203">
        <v>0</v>
      </c>
      <c r="AB1203">
        <v>4000000</v>
      </c>
      <c r="AC1203" t="s">
        <v>659</v>
      </c>
      <c r="AD1203" t="s">
        <v>660</v>
      </c>
      <c r="AE1203" t="s">
        <v>4898</v>
      </c>
      <c r="AF1203" t="s">
        <v>4899</v>
      </c>
      <c r="AG1203" t="s">
        <v>5257</v>
      </c>
      <c r="AH1203" t="s">
        <v>847</v>
      </c>
      <c r="AI1203" t="s">
        <v>754</v>
      </c>
      <c r="AJ1203" t="s">
        <v>1</v>
      </c>
      <c r="AK1203" t="s">
        <v>848</v>
      </c>
      <c r="AL1203" t="s">
        <v>917</v>
      </c>
    </row>
    <row r="1204" spans="1:40" x14ac:dyDescent="0.3">
      <c r="A1204" t="s">
        <v>728</v>
      </c>
      <c r="B1204" t="s">
        <v>1457</v>
      </c>
      <c r="C1204" t="s">
        <v>729</v>
      </c>
      <c r="D1204" t="s">
        <v>1458</v>
      </c>
      <c r="E1204" t="s">
        <v>841</v>
      </c>
      <c r="F1204" t="s">
        <v>733</v>
      </c>
      <c r="G1204" t="s">
        <v>750</v>
      </c>
      <c r="H1204" t="s">
        <v>1013</v>
      </c>
      <c r="I1204" t="s">
        <v>13</v>
      </c>
      <c r="J1204" t="s">
        <v>751</v>
      </c>
      <c r="K1204" t="s">
        <v>780</v>
      </c>
      <c r="L1204" t="s">
        <v>781</v>
      </c>
      <c r="M1204" t="s">
        <v>878</v>
      </c>
      <c r="N1204" t="s">
        <v>788</v>
      </c>
      <c r="O1204" t="s">
        <v>284</v>
      </c>
      <c r="P1204" t="s">
        <v>922</v>
      </c>
      <c r="Q1204" t="s">
        <v>109</v>
      </c>
      <c r="R1204" t="s">
        <v>924</v>
      </c>
      <c r="S1204" t="s">
        <v>103</v>
      </c>
      <c r="T1204" t="s">
        <v>732</v>
      </c>
      <c r="U1204" t="s">
        <v>4900</v>
      </c>
      <c r="V1204">
        <v>4000000</v>
      </c>
      <c r="W1204">
        <v>0</v>
      </c>
      <c r="X1204">
        <v>0</v>
      </c>
      <c r="Y1204">
        <v>0</v>
      </c>
      <c r="Z1204">
        <v>0</v>
      </c>
      <c r="AA1204">
        <v>0</v>
      </c>
      <c r="AB1204">
        <v>4000000</v>
      </c>
      <c r="AC1204" t="s">
        <v>659</v>
      </c>
      <c r="AD1204" t="s">
        <v>660</v>
      </c>
      <c r="AE1204" t="s">
        <v>4901</v>
      </c>
      <c r="AF1204" t="s">
        <v>4902</v>
      </c>
      <c r="AG1204" t="s">
        <v>5258</v>
      </c>
      <c r="AH1204" t="s">
        <v>847</v>
      </c>
      <c r="AI1204" t="s">
        <v>754</v>
      </c>
      <c r="AJ1204" t="s">
        <v>1</v>
      </c>
      <c r="AK1204" t="s">
        <v>848</v>
      </c>
      <c r="AL1204" t="s">
        <v>917</v>
      </c>
    </row>
    <row r="1205" spans="1:40" x14ac:dyDescent="0.3">
      <c r="A1205" t="s">
        <v>728</v>
      </c>
      <c r="B1205" t="s">
        <v>1457</v>
      </c>
      <c r="C1205" t="s">
        <v>729</v>
      </c>
      <c r="D1205" t="s">
        <v>1458</v>
      </c>
      <c r="E1205" t="s">
        <v>841</v>
      </c>
      <c r="F1205" t="s">
        <v>733</v>
      </c>
      <c r="G1205" t="s">
        <v>750</v>
      </c>
      <c r="H1205" t="s">
        <v>1013</v>
      </c>
      <c r="I1205" t="s">
        <v>13</v>
      </c>
      <c r="J1205" t="s">
        <v>751</v>
      </c>
      <c r="K1205" t="s">
        <v>780</v>
      </c>
      <c r="L1205" t="s">
        <v>781</v>
      </c>
      <c r="M1205" t="s">
        <v>878</v>
      </c>
      <c r="N1205" t="s">
        <v>788</v>
      </c>
      <c r="O1205" t="s">
        <v>284</v>
      </c>
      <c r="P1205" t="s">
        <v>922</v>
      </c>
      <c r="Q1205" t="s">
        <v>109</v>
      </c>
      <c r="R1205" t="s">
        <v>924</v>
      </c>
      <c r="S1205" t="s">
        <v>103</v>
      </c>
      <c r="T1205" t="s">
        <v>732</v>
      </c>
      <c r="U1205" t="s">
        <v>4903</v>
      </c>
      <c r="V1205">
        <v>1320000</v>
      </c>
      <c r="W1205">
        <v>0</v>
      </c>
      <c r="X1205">
        <v>0</v>
      </c>
      <c r="Y1205">
        <v>0</v>
      </c>
      <c r="Z1205">
        <v>0</v>
      </c>
      <c r="AA1205">
        <v>0</v>
      </c>
      <c r="AB1205">
        <v>1320000</v>
      </c>
      <c r="AC1205" t="s">
        <v>659</v>
      </c>
      <c r="AD1205" t="s">
        <v>660</v>
      </c>
      <c r="AE1205" t="s">
        <v>4904</v>
      </c>
      <c r="AF1205" t="s">
        <v>4905</v>
      </c>
      <c r="AG1205" t="s">
        <v>6006</v>
      </c>
      <c r="AH1205" t="s">
        <v>847</v>
      </c>
      <c r="AI1205" t="s">
        <v>754</v>
      </c>
      <c r="AJ1205" t="s">
        <v>1</v>
      </c>
      <c r="AK1205" t="s">
        <v>848</v>
      </c>
      <c r="AL1205" t="s">
        <v>917</v>
      </c>
    </row>
    <row r="1206" spans="1:40" x14ac:dyDescent="0.3">
      <c r="A1206" t="s">
        <v>728</v>
      </c>
      <c r="B1206" t="s">
        <v>1457</v>
      </c>
      <c r="C1206" t="s">
        <v>729</v>
      </c>
      <c r="D1206" t="s">
        <v>1458</v>
      </c>
      <c r="E1206" t="s">
        <v>841</v>
      </c>
      <c r="F1206" t="s">
        <v>733</v>
      </c>
      <c r="G1206" t="s">
        <v>750</v>
      </c>
      <c r="H1206" t="s">
        <v>1013</v>
      </c>
      <c r="I1206" t="s">
        <v>13</v>
      </c>
      <c r="J1206" t="s">
        <v>751</v>
      </c>
      <c r="K1206" t="s">
        <v>780</v>
      </c>
      <c r="L1206" t="s">
        <v>781</v>
      </c>
      <c r="M1206" t="s">
        <v>878</v>
      </c>
      <c r="N1206" t="s">
        <v>788</v>
      </c>
      <c r="O1206" t="s">
        <v>284</v>
      </c>
      <c r="P1206" t="s">
        <v>922</v>
      </c>
      <c r="Q1206" t="s">
        <v>109</v>
      </c>
      <c r="R1206" t="s">
        <v>924</v>
      </c>
      <c r="S1206" t="s">
        <v>110</v>
      </c>
      <c r="T1206" t="s">
        <v>735</v>
      </c>
      <c r="U1206" t="s">
        <v>4906</v>
      </c>
      <c r="V1206">
        <v>7200000</v>
      </c>
      <c r="W1206">
        <v>0</v>
      </c>
      <c r="X1206">
        <v>0</v>
      </c>
      <c r="Y1206">
        <v>0</v>
      </c>
      <c r="Z1206">
        <v>0</v>
      </c>
      <c r="AA1206">
        <v>0</v>
      </c>
      <c r="AB1206">
        <v>7200000</v>
      </c>
      <c r="AC1206" t="s">
        <v>659</v>
      </c>
      <c r="AD1206" t="s">
        <v>1409</v>
      </c>
      <c r="AE1206" t="s">
        <v>4907</v>
      </c>
      <c r="AF1206" t="s">
        <v>4908</v>
      </c>
      <c r="AG1206" t="s">
        <v>6007</v>
      </c>
      <c r="AH1206" t="s">
        <v>847</v>
      </c>
      <c r="AI1206" t="s">
        <v>754</v>
      </c>
      <c r="AJ1206" t="s">
        <v>893</v>
      </c>
      <c r="AK1206" t="s">
        <v>848</v>
      </c>
      <c r="AL1206" t="s">
        <v>917</v>
      </c>
    </row>
    <row r="1207" spans="1:40" x14ac:dyDescent="0.3">
      <c r="A1207" t="s">
        <v>728</v>
      </c>
      <c r="B1207" t="s">
        <v>1457</v>
      </c>
      <c r="C1207" t="s">
        <v>729</v>
      </c>
      <c r="D1207" t="s">
        <v>1458</v>
      </c>
      <c r="E1207" t="s">
        <v>841</v>
      </c>
      <c r="F1207" t="s">
        <v>733</v>
      </c>
      <c r="G1207" t="s">
        <v>750</v>
      </c>
      <c r="H1207" t="s">
        <v>1013</v>
      </c>
      <c r="I1207" t="s">
        <v>13</v>
      </c>
      <c r="J1207" t="s">
        <v>751</v>
      </c>
      <c r="K1207" t="s">
        <v>780</v>
      </c>
      <c r="L1207" t="s">
        <v>781</v>
      </c>
      <c r="M1207" t="s">
        <v>878</v>
      </c>
      <c r="N1207" t="s">
        <v>788</v>
      </c>
      <c r="O1207" t="s">
        <v>284</v>
      </c>
      <c r="P1207" t="s">
        <v>922</v>
      </c>
      <c r="Q1207" t="s">
        <v>109</v>
      </c>
      <c r="R1207" t="s">
        <v>924</v>
      </c>
      <c r="S1207" t="s">
        <v>104</v>
      </c>
      <c r="T1207" t="s">
        <v>105</v>
      </c>
      <c r="U1207" t="s">
        <v>4909</v>
      </c>
      <c r="V1207">
        <v>1200000</v>
      </c>
      <c r="W1207">
        <v>0</v>
      </c>
      <c r="X1207">
        <v>0</v>
      </c>
      <c r="Y1207">
        <v>0</v>
      </c>
      <c r="Z1207">
        <v>0</v>
      </c>
      <c r="AA1207">
        <v>0</v>
      </c>
      <c r="AB1207">
        <v>1200000</v>
      </c>
      <c r="AC1207" t="s">
        <v>659</v>
      </c>
      <c r="AD1207" t="s">
        <v>1410</v>
      </c>
      <c r="AE1207" t="s">
        <v>4910</v>
      </c>
      <c r="AF1207" t="s">
        <v>4911</v>
      </c>
      <c r="AG1207" t="s">
        <v>6008</v>
      </c>
      <c r="AH1207" t="s">
        <v>847</v>
      </c>
      <c r="AI1207" t="s">
        <v>754</v>
      </c>
      <c r="AJ1207" t="s">
        <v>893</v>
      </c>
      <c r="AK1207" t="s">
        <v>848</v>
      </c>
      <c r="AL1207" t="s">
        <v>917</v>
      </c>
    </row>
    <row r="1208" spans="1:40" x14ac:dyDescent="0.3">
      <c r="A1208" t="s">
        <v>728</v>
      </c>
      <c r="B1208" t="s">
        <v>1457</v>
      </c>
      <c r="C1208" t="s">
        <v>729</v>
      </c>
      <c r="D1208" t="s">
        <v>1458</v>
      </c>
      <c r="E1208" t="s">
        <v>841</v>
      </c>
      <c r="F1208" t="s">
        <v>733</v>
      </c>
      <c r="G1208" t="s">
        <v>750</v>
      </c>
      <c r="H1208" t="s">
        <v>1013</v>
      </c>
      <c r="I1208" t="s">
        <v>13</v>
      </c>
      <c r="J1208" t="s">
        <v>751</v>
      </c>
      <c r="K1208" t="s">
        <v>780</v>
      </c>
      <c r="L1208" t="s">
        <v>781</v>
      </c>
      <c r="M1208" t="s">
        <v>878</v>
      </c>
      <c r="N1208" t="s">
        <v>788</v>
      </c>
      <c r="O1208" t="s">
        <v>284</v>
      </c>
      <c r="P1208" t="s">
        <v>922</v>
      </c>
      <c r="Q1208" t="s">
        <v>111</v>
      </c>
      <c r="R1208" t="s">
        <v>1289</v>
      </c>
      <c r="S1208" t="s">
        <v>103</v>
      </c>
      <c r="T1208" t="s">
        <v>732</v>
      </c>
      <c r="U1208" t="s">
        <v>4912</v>
      </c>
      <c r="V1208">
        <v>1000000</v>
      </c>
      <c r="W1208">
        <v>0</v>
      </c>
      <c r="X1208">
        <v>0</v>
      </c>
      <c r="Y1208">
        <v>0</v>
      </c>
      <c r="Z1208">
        <v>0</v>
      </c>
      <c r="AA1208">
        <v>0</v>
      </c>
      <c r="AB1208">
        <v>1000000</v>
      </c>
      <c r="AC1208" t="s">
        <v>661</v>
      </c>
      <c r="AD1208" t="s">
        <v>662</v>
      </c>
      <c r="AE1208" t="s">
        <v>4913</v>
      </c>
      <c r="AF1208" t="s">
        <v>4914</v>
      </c>
      <c r="AG1208" t="s">
        <v>6009</v>
      </c>
      <c r="AH1208" t="s">
        <v>847</v>
      </c>
      <c r="AI1208" t="s">
        <v>754</v>
      </c>
      <c r="AJ1208" t="s">
        <v>1</v>
      </c>
      <c r="AK1208" t="s">
        <v>848</v>
      </c>
      <c r="AL1208" t="s">
        <v>917</v>
      </c>
    </row>
    <row r="1209" spans="1:40" x14ac:dyDescent="0.3">
      <c r="A1209" t="s">
        <v>728</v>
      </c>
      <c r="B1209" t="s">
        <v>1457</v>
      </c>
      <c r="C1209" t="s">
        <v>729</v>
      </c>
      <c r="D1209" t="s">
        <v>1458</v>
      </c>
      <c r="E1209" t="s">
        <v>841</v>
      </c>
      <c r="F1209" t="s">
        <v>733</v>
      </c>
      <c r="G1209" t="s">
        <v>750</v>
      </c>
      <c r="H1209" t="s">
        <v>1013</v>
      </c>
      <c r="I1209" t="s">
        <v>13</v>
      </c>
      <c r="J1209" t="s">
        <v>751</v>
      </c>
      <c r="K1209" t="s">
        <v>780</v>
      </c>
      <c r="L1209" t="s">
        <v>781</v>
      </c>
      <c r="M1209" t="s">
        <v>878</v>
      </c>
      <c r="N1209" t="s">
        <v>788</v>
      </c>
      <c r="O1209" t="s">
        <v>284</v>
      </c>
      <c r="P1209" t="s">
        <v>922</v>
      </c>
      <c r="Q1209" t="s">
        <v>111</v>
      </c>
      <c r="R1209" t="s">
        <v>1289</v>
      </c>
      <c r="S1209" t="s">
        <v>103</v>
      </c>
      <c r="T1209" t="s">
        <v>732</v>
      </c>
      <c r="U1209" t="s">
        <v>4915</v>
      </c>
      <c r="V1209">
        <v>1000000</v>
      </c>
      <c r="W1209">
        <v>0</v>
      </c>
      <c r="X1209">
        <v>0</v>
      </c>
      <c r="Y1209">
        <v>0</v>
      </c>
      <c r="Z1209">
        <v>0</v>
      </c>
      <c r="AA1209">
        <v>0</v>
      </c>
      <c r="AB1209">
        <v>1000000</v>
      </c>
      <c r="AC1209" t="s">
        <v>661</v>
      </c>
      <c r="AD1209" t="s">
        <v>662</v>
      </c>
      <c r="AE1209" t="s">
        <v>4916</v>
      </c>
      <c r="AF1209" t="s">
        <v>4917</v>
      </c>
      <c r="AG1209" t="s">
        <v>5258</v>
      </c>
      <c r="AH1209" t="s">
        <v>847</v>
      </c>
      <c r="AI1209" t="s">
        <v>754</v>
      </c>
      <c r="AJ1209" t="s">
        <v>1</v>
      </c>
      <c r="AK1209" t="s">
        <v>848</v>
      </c>
      <c r="AL1209" t="s">
        <v>917</v>
      </c>
    </row>
    <row r="1210" spans="1:40" x14ac:dyDescent="0.3">
      <c r="A1210" t="s">
        <v>728</v>
      </c>
      <c r="B1210" t="s">
        <v>1457</v>
      </c>
      <c r="C1210" t="s">
        <v>729</v>
      </c>
      <c r="D1210" t="s">
        <v>1458</v>
      </c>
      <c r="E1210" t="s">
        <v>841</v>
      </c>
      <c r="F1210" t="s">
        <v>733</v>
      </c>
      <c r="G1210" t="s">
        <v>750</v>
      </c>
      <c r="H1210" t="s">
        <v>1013</v>
      </c>
      <c r="I1210" t="s">
        <v>13</v>
      </c>
      <c r="J1210" t="s">
        <v>751</v>
      </c>
      <c r="K1210" t="s">
        <v>780</v>
      </c>
      <c r="L1210" t="s">
        <v>781</v>
      </c>
      <c r="M1210" t="s">
        <v>878</v>
      </c>
      <c r="N1210" t="s">
        <v>788</v>
      </c>
      <c r="O1210" t="s">
        <v>284</v>
      </c>
      <c r="P1210" t="s">
        <v>922</v>
      </c>
      <c r="Q1210" t="s">
        <v>111</v>
      </c>
      <c r="R1210" t="s">
        <v>1289</v>
      </c>
      <c r="S1210" t="s">
        <v>110</v>
      </c>
      <c r="T1210" t="s">
        <v>735</v>
      </c>
      <c r="U1210" t="s">
        <v>4918</v>
      </c>
      <c r="V1210">
        <v>111600000</v>
      </c>
      <c r="W1210">
        <v>0</v>
      </c>
      <c r="X1210">
        <v>0</v>
      </c>
      <c r="Y1210">
        <v>0</v>
      </c>
      <c r="Z1210">
        <v>0</v>
      </c>
      <c r="AA1210">
        <v>0</v>
      </c>
      <c r="AB1210">
        <v>111600000</v>
      </c>
      <c r="AC1210" t="s">
        <v>661</v>
      </c>
      <c r="AD1210" t="s">
        <v>663</v>
      </c>
      <c r="AE1210" t="s">
        <v>4919</v>
      </c>
      <c r="AF1210" t="s">
        <v>4920</v>
      </c>
      <c r="AG1210" t="s">
        <v>6010</v>
      </c>
      <c r="AH1210" t="s">
        <v>847</v>
      </c>
      <c r="AI1210" t="s">
        <v>754</v>
      </c>
      <c r="AJ1210" t="s">
        <v>893</v>
      </c>
      <c r="AK1210" t="s">
        <v>848</v>
      </c>
      <c r="AL1210" t="s">
        <v>917</v>
      </c>
    </row>
    <row r="1211" spans="1:40" x14ac:dyDescent="0.3">
      <c r="A1211" t="s">
        <v>728</v>
      </c>
      <c r="B1211" t="s">
        <v>1457</v>
      </c>
      <c r="C1211" t="s">
        <v>729</v>
      </c>
      <c r="D1211" t="s">
        <v>1458</v>
      </c>
      <c r="E1211" t="s">
        <v>841</v>
      </c>
      <c r="F1211" t="s">
        <v>733</v>
      </c>
      <c r="G1211" t="s">
        <v>750</v>
      </c>
      <c r="H1211" t="s">
        <v>1013</v>
      </c>
      <c r="I1211" t="s">
        <v>13</v>
      </c>
      <c r="J1211" t="s">
        <v>751</v>
      </c>
      <c r="K1211" t="s">
        <v>780</v>
      </c>
      <c r="L1211" t="s">
        <v>781</v>
      </c>
      <c r="M1211" t="s">
        <v>878</v>
      </c>
      <c r="N1211" t="s">
        <v>788</v>
      </c>
      <c r="O1211" t="s">
        <v>178</v>
      </c>
      <c r="P1211" t="s">
        <v>789</v>
      </c>
      <c r="Q1211" t="s">
        <v>2</v>
      </c>
      <c r="R1211" t="s">
        <v>1290</v>
      </c>
      <c r="S1211" t="s">
        <v>103</v>
      </c>
      <c r="T1211" t="s">
        <v>732</v>
      </c>
      <c r="U1211" t="s">
        <v>4921</v>
      </c>
      <c r="V1211">
        <v>3750000</v>
      </c>
      <c r="W1211">
        <v>0</v>
      </c>
      <c r="X1211">
        <v>0</v>
      </c>
      <c r="Y1211">
        <v>0</v>
      </c>
      <c r="Z1211">
        <v>0</v>
      </c>
      <c r="AA1211">
        <v>0</v>
      </c>
      <c r="AB1211">
        <v>3750000</v>
      </c>
      <c r="AC1211" t="s">
        <v>664</v>
      </c>
      <c r="AD1211" t="s">
        <v>665</v>
      </c>
      <c r="AE1211" t="s">
        <v>4922</v>
      </c>
      <c r="AF1211" t="s">
        <v>4923</v>
      </c>
      <c r="AG1211" t="s">
        <v>5336</v>
      </c>
      <c r="AH1211" t="s">
        <v>847</v>
      </c>
      <c r="AI1211" t="s">
        <v>754</v>
      </c>
      <c r="AJ1211" t="s">
        <v>1</v>
      </c>
      <c r="AK1211" t="s">
        <v>848</v>
      </c>
      <c r="AL1211" t="s">
        <v>123</v>
      </c>
      <c r="AM1211" t="s">
        <v>165</v>
      </c>
      <c r="AN1211" t="s">
        <v>135</v>
      </c>
    </row>
    <row r="1212" spans="1:40" x14ac:dyDescent="0.3">
      <c r="A1212" t="s">
        <v>728</v>
      </c>
      <c r="B1212" t="s">
        <v>1457</v>
      </c>
      <c r="C1212" t="s">
        <v>729</v>
      </c>
      <c r="D1212" t="s">
        <v>1458</v>
      </c>
      <c r="E1212" t="s">
        <v>841</v>
      </c>
      <c r="F1212" t="s">
        <v>733</v>
      </c>
      <c r="G1212" t="s">
        <v>750</v>
      </c>
      <c r="H1212" t="s">
        <v>1013</v>
      </c>
      <c r="I1212" t="s">
        <v>13</v>
      </c>
      <c r="J1212" t="s">
        <v>751</v>
      </c>
      <c r="K1212" t="s">
        <v>780</v>
      </c>
      <c r="L1212" t="s">
        <v>781</v>
      </c>
      <c r="M1212" t="s">
        <v>878</v>
      </c>
      <c r="N1212" t="s">
        <v>788</v>
      </c>
      <c r="O1212" t="s">
        <v>178</v>
      </c>
      <c r="P1212" t="s">
        <v>789</v>
      </c>
      <c r="Q1212" t="s">
        <v>2</v>
      </c>
      <c r="R1212" t="s">
        <v>1290</v>
      </c>
      <c r="S1212" t="s">
        <v>103</v>
      </c>
      <c r="T1212" t="s">
        <v>732</v>
      </c>
      <c r="U1212" t="s">
        <v>4924</v>
      </c>
      <c r="V1212">
        <v>6000000</v>
      </c>
      <c r="W1212">
        <v>0</v>
      </c>
      <c r="X1212">
        <v>0</v>
      </c>
      <c r="Y1212">
        <v>0</v>
      </c>
      <c r="Z1212">
        <v>0</v>
      </c>
      <c r="AA1212">
        <v>0</v>
      </c>
      <c r="AB1212">
        <v>6000000</v>
      </c>
      <c r="AC1212" t="s">
        <v>664</v>
      </c>
      <c r="AD1212" t="s">
        <v>665</v>
      </c>
      <c r="AE1212" t="s">
        <v>4925</v>
      </c>
      <c r="AF1212" t="s">
        <v>4926</v>
      </c>
      <c r="AG1212" t="s">
        <v>5337</v>
      </c>
      <c r="AH1212" t="s">
        <v>847</v>
      </c>
      <c r="AI1212" t="s">
        <v>754</v>
      </c>
      <c r="AJ1212" t="s">
        <v>1</v>
      </c>
      <c r="AK1212" t="s">
        <v>848</v>
      </c>
      <c r="AL1212" t="s">
        <v>123</v>
      </c>
      <c r="AM1212" t="s">
        <v>165</v>
      </c>
      <c r="AN1212" t="s">
        <v>135</v>
      </c>
    </row>
    <row r="1213" spans="1:40" x14ac:dyDescent="0.3">
      <c r="A1213" t="s">
        <v>728</v>
      </c>
      <c r="B1213" t="s">
        <v>1457</v>
      </c>
      <c r="C1213" t="s">
        <v>729</v>
      </c>
      <c r="D1213" t="s">
        <v>1458</v>
      </c>
      <c r="E1213" t="s">
        <v>841</v>
      </c>
      <c r="F1213" t="s">
        <v>733</v>
      </c>
      <c r="G1213" t="s">
        <v>750</v>
      </c>
      <c r="H1213" t="s">
        <v>1013</v>
      </c>
      <c r="I1213" t="s">
        <v>13</v>
      </c>
      <c r="J1213" t="s">
        <v>751</v>
      </c>
      <c r="K1213" t="s">
        <v>780</v>
      </c>
      <c r="L1213" t="s">
        <v>781</v>
      </c>
      <c r="M1213" t="s">
        <v>878</v>
      </c>
      <c r="N1213" t="s">
        <v>788</v>
      </c>
      <c r="O1213" t="s">
        <v>178</v>
      </c>
      <c r="P1213" t="s">
        <v>789</v>
      </c>
      <c r="Q1213" t="s">
        <v>2</v>
      </c>
      <c r="R1213" t="s">
        <v>1290</v>
      </c>
      <c r="S1213" t="s">
        <v>103</v>
      </c>
      <c r="T1213" t="s">
        <v>732</v>
      </c>
      <c r="U1213" t="s">
        <v>4927</v>
      </c>
      <c r="V1213">
        <v>6000000</v>
      </c>
      <c r="W1213">
        <v>0</v>
      </c>
      <c r="X1213">
        <v>0</v>
      </c>
      <c r="Y1213">
        <v>0</v>
      </c>
      <c r="Z1213">
        <v>0</v>
      </c>
      <c r="AA1213">
        <v>0</v>
      </c>
      <c r="AB1213">
        <v>6000000</v>
      </c>
      <c r="AC1213" t="s">
        <v>664</v>
      </c>
      <c r="AD1213" t="s">
        <v>665</v>
      </c>
      <c r="AE1213" t="s">
        <v>4928</v>
      </c>
      <c r="AF1213" t="s">
        <v>4929</v>
      </c>
      <c r="AG1213" t="s">
        <v>5326</v>
      </c>
      <c r="AH1213" t="s">
        <v>847</v>
      </c>
      <c r="AI1213" t="s">
        <v>754</v>
      </c>
      <c r="AJ1213" t="s">
        <v>1</v>
      </c>
      <c r="AK1213" t="s">
        <v>848</v>
      </c>
      <c r="AL1213" t="s">
        <v>123</v>
      </c>
      <c r="AM1213" t="s">
        <v>165</v>
      </c>
      <c r="AN1213" t="s">
        <v>135</v>
      </c>
    </row>
    <row r="1214" spans="1:40" x14ac:dyDescent="0.3">
      <c r="A1214" t="s">
        <v>728</v>
      </c>
      <c r="B1214" t="s">
        <v>1457</v>
      </c>
      <c r="C1214" t="s">
        <v>729</v>
      </c>
      <c r="D1214" t="s">
        <v>1458</v>
      </c>
      <c r="E1214" t="s">
        <v>841</v>
      </c>
      <c r="F1214" t="s">
        <v>733</v>
      </c>
      <c r="G1214" t="s">
        <v>750</v>
      </c>
      <c r="H1214" t="s">
        <v>1013</v>
      </c>
      <c r="I1214" t="s">
        <v>13</v>
      </c>
      <c r="J1214" t="s">
        <v>751</v>
      </c>
      <c r="K1214" t="s">
        <v>780</v>
      </c>
      <c r="L1214" t="s">
        <v>781</v>
      </c>
      <c r="M1214" t="s">
        <v>878</v>
      </c>
      <c r="N1214" t="s">
        <v>788</v>
      </c>
      <c r="O1214" t="s">
        <v>178</v>
      </c>
      <c r="P1214" t="s">
        <v>789</v>
      </c>
      <c r="Q1214" t="s">
        <v>2</v>
      </c>
      <c r="R1214" t="s">
        <v>1290</v>
      </c>
      <c r="S1214" t="s">
        <v>103</v>
      </c>
      <c r="T1214" t="s">
        <v>732</v>
      </c>
      <c r="U1214" t="s">
        <v>4930</v>
      </c>
      <c r="V1214">
        <v>4000000</v>
      </c>
      <c r="W1214">
        <v>0</v>
      </c>
      <c r="X1214">
        <v>0</v>
      </c>
      <c r="Y1214">
        <v>0</v>
      </c>
      <c r="Z1214">
        <v>0</v>
      </c>
      <c r="AA1214">
        <v>0</v>
      </c>
      <c r="AB1214">
        <v>4000000</v>
      </c>
      <c r="AC1214" t="s">
        <v>664</v>
      </c>
      <c r="AD1214" t="s">
        <v>665</v>
      </c>
      <c r="AE1214" t="s">
        <v>4931</v>
      </c>
      <c r="AF1214" t="s">
        <v>4932</v>
      </c>
      <c r="AG1214" t="s">
        <v>5338</v>
      </c>
      <c r="AH1214" t="s">
        <v>847</v>
      </c>
      <c r="AI1214" t="s">
        <v>754</v>
      </c>
      <c r="AJ1214" t="s">
        <v>1</v>
      </c>
      <c r="AK1214" t="s">
        <v>848</v>
      </c>
      <c r="AL1214" t="s">
        <v>123</v>
      </c>
      <c r="AM1214" t="s">
        <v>165</v>
      </c>
      <c r="AN1214" t="s">
        <v>135</v>
      </c>
    </row>
    <row r="1215" spans="1:40" x14ac:dyDescent="0.3">
      <c r="A1215" t="s">
        <v>728</v>
      </c>
      <c r="B1215" t="s">
        <v>1457</v>
      </c>
      <c r="C1215" t="s">
        <v>729</v>
      </c>
      <c r="D1215" t="s">
        <v>1458</v>
      </c>
      <c r="E1215" t="s">
        <v>841</v>
      </c>
      <c r="F1215" t="s">
        <v>733</v>
      </c>
      <c r="G1215" t="s">
        <v>750</v>
      </c>
      <c r="H1215" t="s">
        <v>1013</v>
      </c>
      <c r="I1215" t="s">
        <v>13</v>
      </c>
      <c r="J1215" t="s">
        <v>751</v>
      </c>
      <c r="K1215" t="s">
        <v>780</v>
      </c>
      <c r="L1215" t="s">
        <v>781</v>
      </c>
      <c r="M1215" t="s">
        <v>878</v>
      </c>
      <c r="N1215" t="s">
        <v>788</v>
      </c>
      <c r="O1215" t="s">
        <v>178</v>
      </c>
      <c r="P1215" t="s">
        <v>789</v>
      </c>
      <c r="Q1215" t="s">
        <v>2</v>
      </c>
      <c r="R1215" t="s">
        <v>1290</v>
      </c>
      <c r="S1215" t="s">
        <v>110</v>
      </c>
      <c r="T1215" t="s">
        <v>735</v>
      </c>
      <c r="U1215" t="s">
        <v>4933</v>
      </c>
      <c r="V1215">
        <v>37528000</v>
      </c>
      <c r="W1215">
        <v>0</v>
      </c>
      <c r="X1215">
        <v>0</v>
      </c>
      <c r="Y1215">
        <v>2280000</v>
      </c>
      <c r="Z1215">
        <v>2280000</v>
      </c>
      <c r="AA1215">
        <v>6.075463653805159E-2</v>
      </c>
      <c r="AB1215">
        <v>35248000</v>
      </c>
      <c r="AC1215" t="s">
        <v>664</v>
      </c>
      <c r="AD1215" t="s">
        <v>666</v>
      </c>
      <c r="AE1215" t="s">
        <v>4934</v>
      </c>
      <c r="AF1215" t="s">
        <v>4935</v>
      </c>
      <c r="AG1215" t="s">
        <v>6011</v>
      </c>
      <c r="AH1215" t="s">
        <v>847</v>
      </c>
      <c r="AI1215" t="s">
        <v>754</v>
      </c>
      <c r="AJ1215" t="s">
        <v>893</v>
      </c>
      <c r="AK1215" t="s">
        <v>848</v>
      </c>
      <c r="AL1215" t="s">
        <v>123</v>
      </c>
      <c r="AM1215" t="s">
        <v>165</v>
      </c>
      <c r="AN1215" t="s">
        <v>135</v>
      </c>
    </row>
    <row r="1216" spans="1:40" x14ac:dyDescent="0.3">
      <c r="A1216" t="s">
        <v>728</v>
      </c>
      <c r="B1216" t="s">
        <v>1457</v>
      </c>
      <c r="C1216" t="s">
        <v>729</v>
      </c>
      <c r="D1216" t="s">
        <v>1458</v>
      </c>
      <c r="E1216" t="s">
        <v>841</v>
      </c>
      <c r="F1216" t="s">
        <v>733</v>
      </c>
      <c r="G1216" t="s">
        <v>750</v>
      </c>
      <c r="H1216" t="s">
        <v>1013</v>
      </c>
      <c r="I1216" t="s">
        <v>13</v>
      </c>
      <c r="J1216" t="s">
        <v>751</v>
      </c>
      <c r="K1216" t="s">
        <v>780</v>
      </c>
      <c r="L1216" t="s">
        <v>781</v>
      </c>
      <c r="M1216" t="s">
        <v>878</v>
      </c>
      <c r="N1216" t="s">
        <v>788</v>
      </c>
      <c r="O1216" t="s">
        <v>178</v>
      </c>
      <c r="P1216" t="s">
        <v>789</v>
      </c>
      <c r="Q1216" t="s">
        <v>2</v>
      </c>
      <c r="R1216" t="s">
        <v>1290</v>
      </c>
      <c r="S1216" t="s">
        <v>104</v>
      </c>
      <c r="T1216" t="s">
        <v>105</v>
      </c>
      <c r="U1216" t="s">
        <v>4936</v>
      </c>
      <c r="V1216">
        <v>3600000</v>
      </c>
      <c r="W1216">
        <v>0</v>
      </c>
      <c r="X1216">
        <v>0</v>
      </c>
      <c r="Y1216">
        <v>0</v>
      </c>
      <c r="Z1216">
        <v>0</v>
      </c>
      <c r="AA1216">
        <v>0</v>
      </c>
      <c r="AB1216">
        <v>3600000</v>
      </c>
      <c r="AC1216" t="s">
        <v>664</v>
      </c>
      <c r="AD1216" t="s">
        <v>667</v>
      </c>
      <c r="AE1216" t="s">
        <v>4937</v>
      </c>
      <c r="AF1216" t="s">
        <v>4938</v>
      </c>
      <c r="AG1216" t="s">
        <v>5278</v>
      </c>
      <c r="AH1216" t="s">
        <v>847</v>
      </c>
      <c r="AI1216" t="s">
        <v>754</v>
      </c>
      <c r="AJ1216" t="s">
        <v>893</v>
      </c>
      <c r="AK1216" t="s">
        <v>848</v>
      </c>
      <c r="AL1216" t="s">
        <v>123</v>
      </c>
      <c r="AM1216" t="s">
        <v>165</v>
      </c>
      <c r="AN1216" t="s">
        <v>135</v>
      </c>
    </row>
    <row r="1217" spans="1:40" x14ac:dyDescent="0.3">
      <c r="A1217" t="s">
        <v>728</v>
      </c>
      <c r="B1217" t="s">
        <v>1457</v>
      </c>
      <c r="C1217" t="s">
        <v>729</v>
      </c>
      <c r="D1217" t="s">
        <v>1458</v>
      </c>
      <c r="E1217" t="s">
        <v>841</v>
      </c>
      <c r="F1217" t="s">
        <v>733</v>
      </c>
      <c r="G1217" t="s">
        <v>750</v>
      </c>
      <c r="H1217" t="s">
        <v>1013</v>
      </c>
      <c r="I1217" t="s">
        <v>13</v>
      </c>
      <c r="J1217" t="s">
        <v>751</v>
      </c>
      <c r="K1217" t="s">
        <v>780</v>
      </c>
      <c r="L1217" t="s">
        <v>781</v>
      </c>
      <c r="M1217" t="s">
        <v>878</v>
      </c>
      <c r="N1217" t="s">
        <v>788</v>
      </c>
      <c r="O1217" t="s">
        <v>178</v>
      </c>
      <c r="P1217" t="s">
        <v>789</v>
      </c>
      <c r="Q1217" t="s">
        <v>108</v>
      </c>
      <c r="R1217" t="s">
        <v>1291</v>
      </c>
      <c r="S1217" t="s">
        <v>103</v>
      </c>
      <c r="T1217" t="s">
        <v>732</v>
      </c>
      <c r="U1217" t="s">
        <v>4939</v>
      </c>
      <c r="V1217">
        <v>3000000</v>
      </c>
      <c r="W1217">
        <v>0</v>
      </c>
      <c r="X1217">
        <v>0</v>
      </c>
      <c r="Y1217">
        <v>0</v>
      </c>
      <c r="Z1217">
        <v>0</v>
      </c>
      <c r="AA1217">
        <v>0</v>
      </c>
      <c r="AB1217">
        <v>3000000</v>
      </c>
      <c r="AC1217" t="s">
        <v>668</v>
      </c>
      <c r="AD1217" t="s">
        <v>669</v>
      </c>
      <c r="AE1217" t="s">
        <v>4940</v>
      </c>
      <c r="AF1217" t="s">
        <v>4941</v>
      </c>
      <c r="AG1217" t="s">
        <v>5336</v>
      </c>
      <c r="AH1217" t="s">
        <v>847</v>
      </c>
      <c r="AI1217" t="s">
        <v>754</v>
      </c>
      <c r="AJ1217" t="s">
        <v>1</v>
      </c>
      <c r="AK1217" t="s">
        <v>848</v>
      </c>
      <c r="AL1217" t="s">
        <v>123</v>
      </c>
      <c r="AM1217" t="s">
        <v>165</v>
      </c>
      <c r="AN1217" t="s">
        <v>135</v>
      </c>
    </row>
    <row r="1218" spans="1:40" x14ac:dyDescent="0.3">
      <c r="A1218" t="s">
        <v>728</v>
      </c>
      <c r="B1218" t="s">
        <v>1457</v>
      </c>
      <c r="C1218" t="s">
        <v>729</v>
      </c>
      <c r="D1218" t="s">
        <v>1458</v>
      </c>
      <c r="E1218" t="s">
        <v>841</v>
      </c>
      <c r="F1218" t="s">
        <v>733</v>
      </c>
      <c r="G1218" t="s">
        <v>750</v>
      </c>
      <c r="H1218" t="s">
        <v>1013</v>
      </c>
      <c r="I1218" t="s">
        <v>13</v>
      </c>
      <c r="J1218" t="s">
        <v>751</v>
      </c>
      <c r="K1218" t="s">
        <v>780</v>
      </c>
      <c r="L1218" t="s">
        <v>781</v>
      </c>
      <c r="M1218" t="s">
        <v>878</v>
      </c>
      <c r="N1218" t="s">
        <v>788</v>
      </c>
      <c r="O1218" t="s">
        <v>178</v>
      </c>
      <c r="P1218" t="s">
        <v>789</v>
      </c>
      <c r="Q1218" t="s">
        <v>108</v>
      </c>
      <c r="R1218" t="s">
        <v>1291</v>
      </c>
      <c r="S1218" t="s">
        <v>103</v>
      </c>
      <c r="T1218" t="s">
        <v>732</v>
      </c>
      <c r="U1218" t="s">
        <v>4942</v>
      </c>
      <c r="V1218">
        <v>6000000</v>
      </c>
      <c r="W1218">
        <v>0</v>
      </c>
      <c r="X1218">
        <v>0</v>
      </c>
      <c r="Y1218">
        <v>1500000</v>
      </c>
      <c r="Z1218">
        <v>1500000</v>
      </c>
      <c r="AA1218">
        <v>0.25</v>
      </c>
      <c r="AB1218">
        <v>4500000</v>
      </c>
      <c r="AC1218" t="s">
        <v>668</v>
      </c>
      <c r="AD1218" t="s">
        <v>669</v>
      </c>
      <c r="AE1218" t="s">
        <v>4943</v>
      </c>
      <c r="AF1218" t="s">
        <v>4944</v>
      </c>
      <c r="AG1218" t="s">
        <v>5337</v>
      </c>
      <c r="AH1218" t="s">
        <v>847</v>
      </c>
      <c r="AI1218" t="s">
        <v>754</v>
      </c>
      <c r="AJ1218" t="s">
        <v>1</v>
      </c>
      <c r="AK1218" t="s">
        <v>848</v>
      </c>
      <c r="AL1218" t="s">
        <v>123</v>
      </c>
      <c r="AM1218" t="s">
        <v>165</v>
      </c>
      <c r="AN1218" t="s">
        <v>135</v>
      </c>
    </row>
    <row r="1219" spans="1:40" x14ac:dyDescent="0.3">
      <c r="A1219" t="s">
        <v>728</v>
      </c>
      <c r="B1219" t="s">
        <v>1457</v>
      </c>
      <c r="C1219" t="s">
        <v>729</v>
      </c>
      <c r="D1219" t="s">
        <v>1458</v>
      </c>
      <c r="E1219" t="s">
        <v>841</v>
      </c>
      <c r="F1219" t="s">
        <v>733</v>
      </c>
      <c r="G1219" t="s">
        <v>750</v>
      </c>
      <c r="H1219" t="s">
        <v>1013</v>
      </c>
      <c r="I1219" t="s">
        <v>13</v>
      </c>
      <c r="J1219" t="s">
        <v>751</v>
      </c>
      <c r="K1219" t="s">
        <v>780</v>
      </c>
      <c r="L1219" t="s">
        <v>781</v>
      </c>
      <c r="M1219" t="s">
        <v>878</v>
      </c>
      <c r="N1219" t="s">
        <v>788</v>
      </c>
      <c r="O1219" t="s">
        <v>178</v>
      </c>
      <c r="P1219" t="s">
        <v>789</v>
      </c>
      <c r="Q1219" t="s">
        <v>108</v>
      </c>
      <c r="R1219" t="s">
        <v>1291</v>
      </c>
      <c r="S1219" t="s">
        <v>103</v>
      </c>
      <c r="T1219" t="s">
        <v>732</v>
      </c>
      <c r="U1219" t="s">
        <v>4945</v>
      </c>
      <c r="V1219">
        <v>6000000</v>
      </c>
      <c r="W1219">
        <v>0</v>
      </c>
      <c r="X1219">
        <v>0</v>
      </c>
      <c r="Y1219">
        <v>1500000</v>
      </c>
      <c r="Z1219">
        <v>1500000</v>
      </c>
      <c r="AA1219">
        <v>0.25</v>
      </c>
      <c r="AB1219">
        <v>4500000</v>
      </c>
      <c r="AC1219" t="s">
        <v>668</v>
      </c>
      <c r="AD1219" t="s">
        <v>669</v>
      </c>
      <c r="AE1219" t="s">
        <v>4946</v>
      </c>
      <c r="AF1219" t="s">
        <v>4947</v>
      </c>
      <c r="AG1219" t="s">
        <v>5326</v>
      </c>
      <c r="AH1219" t="s">
        <v>847</v>
      </c>
      <c r="AI1219" t="s">
        <v>754</v>
      </c>
      <c r="AJ1219" t="s">
        <v>1</v>
      </c>
      <c r="AK1219" t="s">
        <v>848</v>
      </c>
      <c r="AL1219" t="s">
        <v>123</v>
      </c>
      <c r="AM1219" t="s">
        <v>165</v>
      </c>
      <c r="AN1219" t="s">
        <v>135</v>
      </c>
    </row>
    <row r="1220" spans="1:40" x14ac:dyDescent="0.3">
      <c r="A1220" t="s">
        <v>728</v>
      </c>
      <c r="B1220" t="s">
        <v>1457</v>
      </c>
      <c r="C1220" t="s">
        <v>729</v>
      </c>
      <c r="D1220" t="s">
        <v>1458</v>
      </c>
      <c r="E1220" t="s">
        <v>841</v>
      </c>
      <c r="F1220" t="s">
        <v>733</v>
      </c>
      <c r="G1220" t="s">
        <v>750</v>
      </c>
      <c r="H1220" t="s">
        <v>1013</v>
      </c>
      <c r="I1220" t="s">
        <v>13</v>
      </c>
      <c r="J1220" t="s">
        <v>751</v>
      </c>
      <c r="K1220" t="s">
        <v>780</v>
      </c>
      <c r="L1220" t="s">
        <v>781</v>
      </c>
      <c r="M1220" t="s">
        <v>878</v>
      </c>
      <c r="N1220" t="s">
        <v>788</v>
      </c>
      <c r="O1220" t="s">
        <v>178</v>
      </c>
      <c r="P1220" t="s">
        <v>789</v>
      </c>
      <c r="Q1220" t="s">
        <v>108</v>
      </c>
      <c r="R1220" t="s">
        <v>1291</v>
      </c>
      <c r="S1220" t="s">
        <v>103</v>
      </c>
      <c r="T1220" t="s">
        <v>732</v>
      </c>
      <c r="U1220" t="s">
        <v>4948</v>
      </c>
      <c r="V1220">
        <v>4000000</v>
      </c>
      <c r="W1220">
        <v>0</v>
      </c>
      <c r="X1220">
        <v>0</v>
      </c>
      <c r="Y1220">
        <v>1000000</v>
      </c>
      <c r="Z1220">
        <v>1000000</v>
      </c>
      <c r="AA1220">
        <v>0.25</v>
      </c>
      <c r="AB1220">
        <v>3000000</v>
      </c>
      <c r="AC1220" t="s">
        <v>668</v>
      </c>
      <c r="AD1220" t="s">
        <v>669</v>
      </c>
      <c r="AE1220" t="s">
        <v>4949</v>
      </c>
      <c r="AF1220" t="s">
        <v>4950</v>
      </c>
      <c r="AG1220" t="s">
        <v>5338</v>
      </c>
      <c r="AH1220" t="s">
        <v>847</v>
      </c>
      <c r="AI1220" t="s">
        <v>754</v>
      </c>
      <c r="AJ1220" t="s">
        <v>1</v>
      </c>
      <c r="AK1220" t="s">
        <v>848</v>
      </c>
      <c r="AL1220" t="s">
        <v>123</v>
      </c>
      <c r="AM1220" t="s">
        <v>165</v>
      </c>
      <c r="AN1220" t="s">
        <v>135</v>
      </c>
    </row>
    <row r="1221" spans="1:40" x14ac:dyDescent="0.3">
      <c r="A1221" t="s">
        <v>728</v>
      </c>
      <c r="B1221" t="s">
        <v>1457</v>
      </c>
      <c r="C1221" t="s">
        <v>729</v>
      </c>
      <c r="D1221" t="s">
        <v>1458</v>
      </c>
      <c r="E1221" t="s">
        <v>841</v>
      </c>
      <c r="F1221" t="s">
        <v>733</v>
      </c>
      <c r="G1221" t="s">
        <v>750</v>
      </c>
      <c r="H1221" t="s">
        <v>1013</v>
      </c>
      <c r="I1221" t="s">
        <v>13</v>
      </c>
      <c r="J1221" t="s">
        <v>751</v>
      </c>
      <c r="K1221" t="s">
        <v>780</v>
      </c>
      <c r="L1221" t="s">
        <v>781</v>
      </c>
      <c r="M1221" t="s">
        <v>878</v>
      </c>
      <c r="N1221" t="s">
        <v>788</v>
      </c>
      <c r="O1221" t="s">
        <v>178</v>
      </c>
      <c r="P1221" t="s">
        <v>789</v>
      </c>
      <c r="Q1221" t="s">
        <v>108</v>
      </c>
      <c r="R1221" t="s">
        <v>1291</v>
      </c>
      <c r="S1221" t="s">
        <v>110</v>
      </c>
      <c r="T1221" t="s">
        <v>735</v>
      </c>
      <c r="U1221" t="s">
        <v>4951</v>
      </c>
      <c r="V1221">
        <v>32120000</v>
      </c>
      <c r="W1221">
        <v>0</v>
      </c>
      <c r="X1221">
        <v>0</v>
      </c>
      <c r="Y1221">
        <v>0</v>
      </c>
      <c r="Z1221">
        <v>0</v>
      </c>
      <c r="AA1221">
        <v>0</v>
      </c>
      <c r="AB1221">
        <v>32120000</v>
      </c>
      <c r="AC1221" t="s">
        <v>668</v>
      </c>
      <c r="AD1221" t="s">
        <v>670</v>
      </c>
      <c r="AE1221" t="s">
        <v>4952</v>
      </c>
      <c r="AF1221" t="s">
        <v>4953</v>
      </c>
      <c r="AG1221" t="s">
        <v>6012</v>
      </c>
      <c r="AH1221" t="s">
        <v>847</v>
      </c>
      <c r="AI1221" t="s">
        <v>754</v>
      </c>
      <c r="AJ1221" t="s">
        <v>893</v>
      </c>
      <c r="AK1221" t="s">
        <v>848</v>
      </c>
      <c r="AL1221" t="s">
        <v>123</v>
      </c>
      <c r="AM1221" t="s">
        <v>165</v>
      </c>
      <c r="AN1221" t="s">
        <v>135</v>
      </c>
    </row>
    <row r="1222" spans="1:40" x14ac:dyDescent="0.3">
      <c r="A1222" t="s">
        <v>728</v>
      </c>
      <c r="B1222" t="s">
        <v>1457</v>
      </c>
      <c r="C1222" t="s">
        <v>729</v>
      </c>
      <c r="D1222" t="s">
        <v>1458</v>
      </c>
      <c r="E1222" t="s">
        <v>841</v>
      </c>
      <c r="F1222" t="s">
        <v>733</v>
      </c>
      <c r="G1222" t="s">
        <v>750</v>
      </c>
      <c r="H1222" t="s">
        <v>1013</v>
      </c>
      <c r="I1222" t="s">
        <v>13</v>
      </c>
      <c r="J1222" t="s">
        <v>751</v>
      </c>
      <c r="K1222" t="s">
        <v>780</v>
      </c>
      <c r="L1222" t="s">
        <v>781</v>
      </c>
      <c r="M1222" t="s">
        <v>878</v>
      </c>
      <c r="N1222" t="s">
        <v>788</v>
      </c>
      <c r="O1222" t="s">
        <v>178</v>
      </c>
      <c r="P1222" t="s">
        <v>789</v>
      </c>
      <c r="Q1222" t="s">
        <v>108</v>
      </c>
      <c r="R1222" t="s">
        <v>1291</v>
      </c>
      <c r="S1222" t="s">
        <v>104</v>
      </c>
      <c r="T1222" t="s">
        <v>105</v>
      </c>
      <c r="U1222" t="s">
        <v>4954</v>
      </c>
      <c r="V1222">
        <v>1200000</v>
      </c>
      <c r="W1222">
        <v>0</v>
      </c>
      <c r="X1222">
        <v>0</v>
      </c>
      <c r="Y1222">
        <v>0</v>
      </c>
      <c r="Z1222">
        <v>0</v>
      </c>
      <c r="AA1222">
        <v>0</v>
      </c>
      <c r="AB1222">
        <v>1200000</v>
      </c>
      <c r="AC1222" t="s">
        <v>668</v>
      </c>
      <c r="AD1222" t="s">
        <v>671</v>
      </c>
      <c r="AE1222" t="s">
        <v>4955</v>
      </c>
      <c r="AF1222" t="s">
        <v>4956</v>
      </c>
      <c r="AG1222" t="s">
        <v>5278</v>
      </c>
      <c r="AH1222" t="s">
        <v>847</v>
      </c>
      <c r="AI1222" t="s">
        <v>754</v>
      </c>
      <c r="AJ1222" t="s">
        <v>893</v>
      </c>
      <c r="AK1222" t="s">
        <v>848</v>
      </c>
      <c r="AL1222" t="s">
        <v>123</v>
      </c>
      <c r="AM1222" t="s">
        <v>165</v>
      </c>
      <c r="AN1222" t="s">
        <v>135</v>
      </c>
    </row>
    <row r="1223" spans="1:40" x14ac:dyDescent="0.3">
      <c r="A1223" t="s">
        <v>728</v>
      </c>
      <c r="B1223" t="s">
        <v>1457</v>
      </c>
      <c r="C1223" t="s">
        <v>729</v>
      </c>
      <c r="D1223" t="s">
        <v>1458</v>
      </c>
      <c r="E1223" t="s">
        <v>841</v>
      </c>
      <c r="F1223" t="s">
        <v>733</v>
      </c>
      <c r="G1223" t="s">
        <v>750</v>
      </c>
      <c r="H1223" t="s">
        <v>1013</v>
      </c>
      <c r="I1223" t="s">
        <v>13</v>
      </c>
      <c r="J1223" t="s">
        <v>751</v>
      </c>
      <c r="K1223" t="s">
        <v>780</v>
      </c>
      <c r="L1223" t="s">
        <v>781</v>
      </c>
      <c r="M1223" t="s">
        <v>878</v>
      </c>
      <c r="N1223" t="s">
        <v>788</v>
      </c>
      <c r="O1223" t="s">
        <v>178</v>
      </c>
      <c r="P1223" t="s">
        <v>789</v>
      </c>
      <c r="Q1223" t="s">
        <v>109</v>
      </c>
      <c r="R1223" t="s">
        <v>1292</v>
      </c>
      <c r="S1223" t="s">
        <v>103</v>
      </c>
      <c r="T1223" t="s">
        <v>732</v>
      </c>
      <c r="U1223" t="s">
        <v>4957</v>
      </c>
      <c r="V1223">
        <v>3750000</v>
      </c>
      <c r="W1223">
        <v>0</v>
      </c>
      <c r="X1223">
        <v>0</v>
      </c>
      <c r="Y1223">
        <v>0</v>
      </c>
      <c r="Z1223">
        <v>0</v>
      </c>
      <c r="AA1223">
        <v>0</v>
      </c>
      <c r="AB1223">
        <v>3750000</v>
      </c>
      <c r="AC1223" t="s">
        <v>672</v>
      </c>
      <c r="AD1223" t="s">
        <v>673</v>
      </c>
      <c r="AE1223" t="s">
        <v>4958</v>
      </c>
      <c r="AF1223" t="s">
        <v>4959</v>
      </c>
      <c r="AG1223" t="s">
        <v>5336</v>
      </c>
      <c r="AH1223" t="s">
        <v>847</v>
      </c>
      <c r="AI1223" t="s">
        <v>754</v>
      </c>
      <c r="AJ1223" t="s">
        <v>1</v>
      </c>
      <c r="AK1223" t="s">
        <v>848</v>
      </c>
      <c r="AL1223" t="s">
        <v>123</v>
      </c>
      <c r="AM1223" t="s">
        <v>165</v>
      </c>
      <c r="AN1223" t="s">
        <v>135</v>
      </c>
    </row>
    <row r="1224" spans="1:40" x14ac:dyDescent="0.3">
      <c r="A1224" t="s">
        <v>728</v>
      </c>
      <c r="B1224" t="s">
        <v>1457</v>
      </c>
      <c r="C1224" t="s">
        <v>729</v>
      </c>
      <c r="D1224" t="s">
        <v>1458</v>
      </c>
      <c r="E1224" t="s">
        <v>841</v>
      </c>
      <c r="F1224" t="s">
        <v>733</v>
      </c>
      <c r="G1224" t="s">
        <v>750</v>
      </c>
      <c r="H1224" t="s">
        <v>1013</v>
      </c>
      <c r="I1224" t="s">
        <v>13</v>
      </c>
      <c r="J1224" t="s">
        <v>751</v>
      </c>
      <c r="K1224" t="s">
        <v>780</v>
      </c>
      <c r="L1224" t="s">
        <v>781</v>
      </c>
      <c r="M1224" t="s">
        <v>878</v>
      </c>
      <c r="N1224" t="s">
        <v>788</v>
      </c>
      <c r="O1224" t="s">
        <v>178</v>
      </c>
      <c r="P1224" t="s">
        <v>789</v>
      </c>
      <c r="Q1224" t="s">
        <v>109</v>
      </c>
      <c r="R1224" t="s">
        <v>1292</v>
      </c>
      <c r="S1224" t="s">
        <v>103</v>
      </c>
      <c r="T1224" t="s">
        <v>732</v>
      </c>
      <c r="U1224" t="s">
        <v>4960</v>
      </c>
      <c r="V1224">
        <v>9000000</v>
      </c>
      <c r="W1224">
        <v>0</v>
      </c>
      <c r="X1224">
        <v>0</v>
      </c>
      <c r="Y1224">
        <v>0</v>
      </c>
      <c r="Z1224">
        <v>0</v>
      </c>
      <c r="AA1224">
        <v>0</v>
      </c>
      <c r="AB1224">
        <v>9000000</v>
      </c>
      <c r="AC1224" t="s">
        <v>672</v>
      </c>
      <c r="AD1224" t="s">
        <v>673</v>
      </c>
      <c r="AE1224" t="s">
        <v>4961</v>
      </c>
      <c r="AF1224" t="s">
        <v>4962</v>
      </c>
      <c r="AG1224" t="s">
        <v>6013</v>
      </c>
      <c r="AH1224" t="s">
        <v>847</v>
      </c>
      <c r="AI1224" t="s">
        <v>754</v>
      </c>
      <c r="AJ1224" t="s">
        <v>1</v>
      </c>
      <c r="AK1224" t="s">
        <v>848</v>
      </c>
      <c r="AL1224" t="s">
        <v>123</v>
      </c>
      <c r="AM1224" t="s">
        <v>165</v>
      </c>
      <c r="AN1224" t="s">
        <v>135</v>
      </c>
    </row>
    <row r="1225" spans="1:40" x14ac:dyDescent="0.3">
      <c r="A1225" t="s">
        <v>728</v>
      </c>
      <c r="B1225" t="s">
        <v>1457</v>
      </c>
      <c r="C1225" t="s">
        <v>729</v>
      </c>
      <c r="D1225" t="s">
        <v>1458</v>
      </c>
      <c r="E1225" t="s">
        <v>841</v>
      </c>
      <c r="F1225" t="s">
        <v>733</v>
      </c>
      <c r="G1225" t="s">
        <v>750</v>
      </c>
      <c r="H1225" t="s">
        <v>1013</v>
      </c>
      <c r="I1225" t="s">
        <v>13</v>
      </c>
      <c r="J1225" t="s">
        <v>751</v>
      </c>
      <c r="K1225" t="s">
        <v>780</v>
      </c>
      <c r="L1225" t="s">
        <v>781</v>
      </c>
      <c r="M1225" t="s">
        <v>878</v>
      </c>
      <c r="N1225" t="s">
        <v>788</v>
      </c>
      <c r="O1225" t="s">
        <v>178</v>
      </c>
      <c r="P1225" t="s">
        <v>789</v>
      </c>
      <c r="Q1225" t="s">
        <v>109</v>
      </c>
      <c r="R1225" t="s">
        <v>1292</v>
      </c>
      <c r="S1225" t="s">
        <v>103</v>
      </c>
      <c r="T1225" t="s">
        <v>732</v>
      </c>
      <c r="U1225" t="s">
        <v>4963</v>
      </c>
      <c r="V1225">
        <v>6000000</v>
      </c>
      <c r="W1225">
        <v>0</v>
      </c>
      <c r="X1225">
        <v>0</v>
      </c>
      <c r="Y1225">
        <v>0</v>
      </c>
      <c r="Z1225">
        <v>0</v>
      </c>
      <c r="AA1225">
        <v>0</v>
      </c>
      <c r="AB1225">
        <v>6000000</v>
      </c>
      <c r="AC1225" t="s">
        <v>672</v>
      </c>
      <c r="AD1225" t="s">
        <v>673</v>
      </c>
      <c r="AE1225" t="s">
        <v>4964</v>
      </c>
      <c r="AF1225" t="s">
        <v>4965</v>
      </c>
      <c r="AG1225" t="s">
        <v>6014</v>
      </c>
      <c r="AH1225" t="s">
        <v>847</v>
      </c>
      <c r="AI1225" t="s">
        <v>754</v>
      </c>
      <c r="AJ1225" t="s">
        <v>1</v>
      </c>
      <c r="AK1225" t="s">
        <v>848</v>
      </c>
      <c r="AL1225" t="s">
        <v>123</v>
      </c>
      <c r="AM1225" t="s">
        <v>165</v>
      </c>
      <c r="AN1225" t="s">
        <v>135</v>
      </c>
    </row>
    <row r="1226" spans="1:40" x14ac:dyDescent="0.3">
      <c r="A1226" t="s">
        <v>728</v>
      </c>
      <c r="B1226" t="s">
        <v>1457</v>
      </c>
      <c r="C1226" t="s">
        <v>729</v>
      </c>
      <c r="D1226" t="s">
        <v>1458</v>
      </c>
      <c r="E1226" t="s">
        <v>841</v>
      </c>
      <c r="F1226" t="s">
        <v>733</v>
      </c>
      <c r="G1226" t="s">
        <v>750</v>
      </c>
      <c r="H1226" t="s">
        <v>1013</v>
      </c>
      <c r="I1226" t="s">
        <v>13</v>
      </c>
      <c r="J1226" t="s">
        <v>751</v>
      </c>
      <c r="K1226" t="s">
        <v>780</v>
      </c>
      <c r="L1226" t="s">
        <v>781</v>
      </c>
      <c r="M1226" t="s">
        <v>878</v>
      </c>
      <c r="N1226" t="s">
        <v>788</v>
      </c>
      <c r="O1226" t="s">
        <v>178</v>
      </c>
      <c r="P1226" t="s">
        <v>789</v>
      </c>
      <c r="Q1226" t="s">
        <v>109</v>
      </c>
      <c r="R1226" t="s">
        <v>1292</v>
      </c>
      <c r="S1226" t="s">
        <v>103</v>
      </c>
      <c r="T1226" t="s">
        <v>732</v>
      </c>
      <c r="U1226" t="s">
        <v>4966</v>
      </c>
      <c r="V1226">
        <v>6000000</v>
      </c>
      <c r="W1226">
        <v>0</v>
      </c>
      <c r="X1226">
        <v>0</v>
      </c>
      <c r="Y1226">
        <v>0</v>
      </c>
      <c r="Z1226">
        <v>0</v>
      </c>
      <c r="AA1226">
        <v>0</v>
      </c>
      <c r="AB1226">
        <v>6000000</v>
      </c>
      <c r="AC1226" t="s">
        <v>672</v>
      </c>
      <c r="AD1226" t="s">
        <v>673</v>
      </c>
      <c r="AE1226" t="s">
        <v>4967</v>
      </c>
      <c r="AF1226" t="s">
        <v>4968</v>
      </c>
      <c r="AG1226" t="s">
        <v>889</v>
      </c>
      <c r="AH1226" t="s">
        <v>847</v>
      </c>
      <c r="AI1226" t="s">
        <v>754</v>
      </c>
      <c r="AJ1226" t="s">
        <v>1</v>
      </c>
      <c r="AK1226" t="s">
        <v>848</v>
      </c>
      <c r="AL1226" t="s">
        <v>123</v>
      </c>
      <c r="AM1226" t="s">
        <v>165</v>
      </c>
      <c r="AN1226" t="s">
        <v>135</v>
      </c>
    </row>
    <row r="1227" spans="1:40" x14ac:dyDescent="0.3">
      <c r="A1227" t="s">
        <v>728</v>
      </c>
      <c r="B1227" t="s">
        <v>1457</v>
      </c>
      <c r="C1227" t="s">
        <v>729</v>
      </c>
      <c r="D1227" t="s">
        <v>1458</v>
      </c>
      <c r="E1227" t="s">
        <v>841</v>
      </c>
      <c r="F1227" t="s">
        <v>733</v>
      </c>
      <c r="G1227" t="s">
        <v>750</v>
      </c>
      <c r="H1227" t="s">
        <v>1013</v>
      </c>
      <c r="I1227" t="s">
        <v>13</v>
      </c>
      <c r="J1227" t="s">
        <v>751</v>
      </c>
      <c r="K1227" t="s">
        <v>780</v>
      </c>
      <c r="L1227" t="s">
        <v>781</v>
      </c>
      <c r="M1227" t="s">
        <v>878</v>
      </c>
      <c r="N1227" t="s">
        <v>788</v>
      </c>
      <c r="O1227" t="s">
        <v>178</v>
      </c>
      <c r="P1227" t="s">
        <v>789</v>
      </c>
      <c r="Q1227" t="s">
        <v>109</v>
      </c>
      <c r="R1227" t="s">
        <v>1292</v>
      </c>
      <c r="S1227" t="s">
        <v>103</v>
      </c>
      <c r="T1227" t="s">
        <v>732</v>
      </c>
      <c r="U1227" t="s">
        <v>4969</v>
      </c>
      <c r="V1227">
        <v>4000000</v>
      </c>
      <c r="W1227">
        <v>0</v>
      </c>
      <c r="X1227">
        <v>0</v>
      </c>
      <c r="Y1227">
        <v>0</v>
      </c>
      <c r="Z1227">
        <v>0</v>
      </c>
      <c r="AA1227">
        <v>0</v>
      </c>
      <c r="AB1227">
        <v>4000000</v>
      </c>
      <c r="AC1227" t="s">
        <v>672</v>
      </c>
      <c r="AD1227" t="s">
        <v>673</v>
      </c>
      <c r="AE1227" t="s">
        <v>4970</v>
      </c>
      <c r="AF1227" t="s">
        <v>4971</v>
      </c>
      <c r="AG1227" t="s">
        <v>5829</v>
      </c>
      <c r="AH1227" t="s">
        <v>847</v>
      </c>
      <c r="AI1227" t="s">
        <v>754</v>
      </c>
      <c r="AJ1227" t="s">
        <v>1</v>
      </c>
      <c r="AK1227" t="s">
        <v>848</v>
      </c>
      <c r="AL1227" t="s">
        <v>123</v>
      </c>
      <c r="AM1227" t="s">
        <v>165</v>
      </c>
      <c r="AN1227" t="s">
        <v>135</v>
      </c>
    </row>
    <row r="1228" spans="1:40" x14ac:dyDescent="0.3">
      <c r="A1228" t="s">
        <v>728</v>
      </c>
      <c r="B1228" t="s">
        <v>1457</v>
      </c>
      <c r="C1228" t="s">
        <v>729</v>
      </c>
      <c r="D1228" t="s">
        <v>1458</v>
      </c>
      <c r="E1228" t="s">
        <v>841</v>
      </c>
      <c r="F1228" t="s">
        <v>733</v>
      </c>
      <c r="G1228" t="s">
        <v>750</v>
      </c>
      <c r="H1228" t="s">
        <v>1013</v>
      </c>
      <c r="I1228" t="s">
        <v>13</v>
      </c>
      <c r="J1228" t="s">
        <v>751</v>
      </c>
      <c r="K1228" t="s">
        <v>780</v>
      </c>
      <c r="L1228" t="s">
        <v>781</v>
      </c>
      <c r="M1228" t="s">
        <v>878</v>
      </c>
      <c r="N1228" t="s">
        <v>788</v>
      </c>
      <c r="O1228" t="s">
        <v>178</v>
      </c>
      <c r="P1228" t="s">
        <v>789</v>
      </c>
      <c r="Q1228" t="s">
        <v>109</v>
      </c>
      <c r="R1228" t="s">
        <v>1292</v>
      </c>
      <c r="S1228" t="s">
        <v>110</v>
      </c>
      <c r="T1228" t="s">
        <v>735</v>
      </c>
      <c r="U1228" t="s">
        <v>4972</v>
      </c>
      <c r="V1228">
        <v>40320000</v>
      </c>
      <c r="W1228">
        <v>0</v>
      </c>
      <c r="X1228">
        <v>0</v>
      </c>
      <c r="Y1228">
        <v>0</v>
      </c>
      <c r="Z1228">
        <v>0</v>
      </c>
      <c r="AA1228">
        <v>0</v>
      </c>
      <c r="AB1228">
        <v>40320000</v>
      </c>
      <c r="AC1228" t="s">
        <v>672</v>
      </c>
      <c r="AD1228" t="s">
        <v>674</v>
      </c>
      <c r="AE1228" t="s">
        <v>4973</v>
      </c>
      <c r="AF1228" t="s">
        <v>4974</v>
      </c>
      <c r="AG1228" t="s">
        <v>6015</v>
      </c>
      <c r="AH1228" t="s">
        <v>847</v>
      </c>
      <c r="AI1228" t="s">
        <v>754</v>
      </c>
      <c r="AJ1228" t="s">
        <v>893</v>
      </c>
      <c r="AK1228" t="s">
        <v>848</v>
      </c>
      <c r="AL1228" t="s">
        <v>123</v>
      </c>
      <c r="AM1228" t="s">
        <v>165</v>
      </c>
      <c r="AN1228" t="s">
        <v>135</v>
      </c>
    </row>
    <row r="1229" spans="1:40" x14ac:dyDescent="0.3">
      <c r="A1229" t="s">
        <v>728</v>
      </c>
      <c r="B1229" t="s">
        <v>1457</v>
      </c>
      <c r="C1229" t="s">
        <v>729</v>
      </c>
      <c r="D1229" t="s">
        <v>1458</v>
      </c>
      <c r="E1229" t="s">
        <v>841</v>
      </c>
      <c r="F1229" t="s">
        <v>733</v>
      </c>
      <c r="G1229" t="s">
        <v>750</v>
      </c>
      <c r="H1229" t="s">
        <v>1013</v>
      </c>
      <c r="I1229" t="s">
        <v>13</v>
      </c>
      <c r="J1229" t="s">
        <v>751</v>
      </c>
      <c r="K1229" t="s">
        <v>780</v>
      </c>
      <c r="L1229" t="s">
        <v>781</v>
      </c>
      <c r="M1229" t="s">
        <v>878</v>
      </c>
      <c r="N1229" t="s">
        <v>788</v>
      </c>
      <c r="O1229" t="s">
        <v>178</v>
      </c>
      <c r="P1229" t="s">
        <v>789</v>
      </c>
      <c r="Q1229" t="s">
        <v>109</v>
      </c>
      <c r="R1229" t="s">
        <v>1292</v>
      </c>
      <c r="S1229" t="s">
        <v>104</v>
      </c>
      <c r="T1229" t="s">
        <v>105</v>
      </c>
      <c r="U1229" t="s">
        <v>4975</v>
      </c>
      <c r="V1229">
        <v>1800000</v>
      </c>
      <c r="W1229">
        <v>0</v>
      </c>
      <c r="X1229">
        <v>0</v>
      </c>
      <c r="Y1229">
        <v>0</v>
      </c>
      <c r="Z1229">
        <v>0</v>
      </c>
      <c r="AA1229">
        <v>0</v>
      </c>
      <c r="AB1229">
        <v>1800000</v>
      </c>
      <c r="AC1229" t="s">
        <v>672</v>
      </c>
      <c r="AD1229" t="s">
        <v>675</v>
      </c>
      <c r="AE1229" t="s">
        <v>4976</v>
      </c>
      <c r="AF1229" t="s">
        <v>4977</v>
      </c>
      <c r="AG1229" t="s">
        <v>5278</v>
      </c>
      <c r="AH1229" t="s">
        <v>847</v>
      </c>
      <c r="AI1229" t="s">
        <v>754</v>
      </c>
      <c r="AJ1229" t="s">
        <v>893</v>
      </c>
      <c r="AK1229" t="s">
        <v>848</v>
      </c>
      <c r="AL1229" t="s">
        <v>123</v>
      </c>
      <c r="AM1229" t="s">
        <v>165</v>
      </c>
      <c r="AN1229" t="s">
        <v>135</v>
      </c>
    </row>
    <row r="1230" spans="1:40" x14ac:dyDescent="0.3">
      <c r="A1230" t="s">
        <v>728</v>
      </c>
      <c r="B1230" t="s">
        <v>1457</v>
      </c>
      <c r="C1230" t="s">
        <v>729</v>
      </c>
      <c r="D1230" t="s">
        <v>1458</v>
      </c>
      <c r="E1230" t="s">
        <v>841</v>
      </c>
      <c r="F1230" t="s">
        <v>733</v>
      </c>
      <c r="G1230" t="s">
        <v>750</v>
      </c>
      <c r="H1230" t="s">
        <v>1013</v>
      </c>
      <c r="I1230" t="s">
        <v>13</v>
      </c>
      <c r="J1230" t="s">
        <v>751</v>
      </c>
      <c r="K1230" t="s">
        <v>780</v>
      </c>
      <c r="L1230" t="s">
        <v>781</v>
      </c>
      <c r="M1230" t="s">
        <v>878</v>
      </c>
      <c r="N1230" t="s">
        <v>788</v>
      </c>
      <c r="O1230" t="s">
        <v>178</v>
      </c>
      <c r="P1230" t="s">
        <v>789</v>
      </c>
      <c r="Q1230" t="s">
        <v>111</v>
      </c>
      <c r="R1230" t="s">
        <v>1293</v>
      </c>
      <c r="S1230" t="s">
        <v>103</v>
      </c>
      <c r="T1230" t="s">
        <v>732</v>
      </c>
      <c r="U1230" t="s">
        <v>4978</v>
      </c>
      <c r="V1230">
        <v>4500000</v>
      </c>
      <c r="W1230">
        <v>0</v>
      </c>
      <c r="X1230">
        <v>0</v>
      </c>
      <c r="Y1230">
        <v>0</v>
      </c>
      <c r="Z1230">
        <v>0</v>
      </c>
      <c r="AA1230">
        <v>0</v>
      </c>
      <c r="AB1230">
        <v>4500000</v>
      </c>
      <c r="AC1230" t="s">
        <v>676</v>
      </c>
      <c r="AD1230" t="s">
        <v>677</v>
      </c>
      <c r="AE1230" t="s">
        <v>4979</v>
      </c>
      <c r="AF1230" t="s">
        <v>4980</v>
      </c>
      <c r="AG1230" t="s">
        <v>5336</v>
      </c>
      <c r="AH1230" t="s">
        <v>847</v>
      </c>
      <c r="AI1230" t="s">
        <v>754</v>
      </c>
      <c r="AJ1230" t="s">
        <v>1</v>
      </c>
      <c r="AK1230" t="s">
        <v>848</v>
      </c>
      <c r="AL1230" t="s">
        <v>123</v>
      </c>
      <c r="AM1230" t="s">
        <v>165</v>
      </c>
      <c r="AN1230" t="s">
        <v>135</v>
      </c>
    </row>
    <row r="1231" spans="1:40" x14ac:dyDescent="0.3">
      <c r="A1231" t="s">
        <v>728</v>
      </c>
      <c r="B1231" t="s">
        <v>1457</v>
      </c>
      <c r="C1231" t="s">
        <v>729</v>
      </c>
      <c r="D1231" t="s">
        <v>1458</v>
      </c>
      <c r="E1231" t="s">
        <v>841</v>
      </c>
      <c r="F1231" t="s">
        <v>733</v>
      </c>
      <c r="G1231" t="s">
        <v>750</v>
      </c>
      <c r="H1231" t="s">
        <v>1013</v>
      </c>
      <c r="I1231" t="s">
        <v>13</v>
      </c>
      <c r="J1231" t="s">
        <v>751</v>
      </c>
      <c r="K1231" t="s">
        <v>780</v>
      </c>
      <c r="L1231" t="s">
        <v>781</v>
      </c>
      <c r="M1231" t="s">
        <v>878</v>
      </c>
      <c r="N1231" t="s">
        <v>788</v>
      </c>
      <c r="O1231" t="s">
        <v>178</v>
      </c>
      <c r="P1231" t="s">
        <v>789</v>
      </c>
      <c r="Q1231" t="s">
        <v>111</v>
      </c>
      <c r="R1231" t="s">
        <v>1293</v>
      </c>
      <c r="S1231" t="s">
        <v>103</v>
      </c>
      <c r="T1231" t="s">
        <v>732</v>
      </c>
      <c r="U1231" t="s">
        <v>4981</v>
      </c>
      <c r="V1231">
        <v>9000000</v>
      </c>
      <c r="W1231">
        <v>0</v>
      </c>
      <c r="X1231">
        <v>0</v>
      </c>
      <c r="Y1231">
        <v>1495000</v>
      </c>
      <c r="Z1231">
        <v>1495000</v>
      </c>
      <c r="AA1231">
        <v>0.1661111111111111</v>
      </c>
      <c r="AB1231">
        <v>7505000</v>
      </c>
      <c r="AC1231" t="s">
        <v>676</v>
      </c>
      <c r="AD1231" t="s">
        <v>677</v>
      </c>
      <c r="AE1231" t="s">
        <v>4982</v>
      </c>
      <c r="AF1231" t="s">
        <v>4983</v>
      </c>
      <c r="AG1231" t="s">
        <v>6016</v>
      </c>
      <c r="AH1231" t="s">
        <v>847</v>
      </c>
      <c r="AI1231" t="s">
        <v>754</v>
      </c>
      <c r="AJ1231" t="s">
        <v>1</v>
      </c>
      <c r="AK1231" t="s">
        <v>848</v>
      </c>
      <c r="AL1231" t="s">
        <v>123</v>
      </c>
      <c r="AM1231" t="s">
        <v>165</v>
      </c>
      <c r="AN1231" t="s">
        <v>135</v>
      </c>
    </row>
    <row r="1232" spans="1:40" x14ac:dyDescent="0.3">
      <c r="A1232" t="s">
        <v>728</v>
      </c>
      <c r="B1232" t="s">
        <v>1457</v>
      </c>
      <c r="C1232" t="s">
        <v>729</v>
      </c>
      <c r="D1232" t="s">
        <v>1458</v>
      </c>
      <c r="E1232" t="s">
        <v>841</v>
      </c>
      <c r="F1232" t="s">
        <v>733</v>
      </c>
      <c r="G1232" t="s">
        <v>750</v>
      </c>
      <c r="H1232" t="s">
        <v>1013</v>
      </c>
      <c r="I1232" t="s">
        <v>13</v>
      </c>
      <c r="J1232" t="s">
        <v>751</v>
      </c>
      <c r="K1232" t="s">
        <v>780</v>
      </c>
      <c r="L1232" t="s">
        <v>781</v>
      </c>
      <c r="M1232" t="s">
        <v>878</v>
      </c>
      <c r="N1232" t="s">
        <v>788</v>
      </c>
      <c r="O1232" t="s">
        <v>178</v>
      </c>
      <c r="P1232" t="s">
        <v>789</v>
      </c>
      <c r="Q1232" t="s">
        <v>111</v>
      </c>
      <c r="R1232" t="s">
        <v>1293</v>
      </c>
      <c r="S1232" t="s">
        <v>103</v>
      </c>
      <c r="T1232" t="s">
        <v>732</v>
      </c>
      <c r="U1232" t="s">
        <v>4984</v>
      </c>
      <c r="V1232">
        <v>9000000</v>
      </c>
      <c r="W1232">
        <v>0</v>
      </c>
      <c r="X1232">
        <v>0</v>
      </c>
      <c r="Y1232">
        <v>1450000</v>
      </c>
      <c r="Z1232">
        <v>1450000</v>
      </c>
      <c r="AA1232">
        <v>0.16111111111111112</v>
      </c>
      <c r="AB1232">
        <v>7550000</v>
      </c>
      <c r="AC1232" t="s">
        <v>676</v>
      </c>
      <c r="AD1232" t="s">
        <v>677</v>
      </c>
      <c r="AE1232" t="s">
        <v>4985</v>
      </c>
      <c r="AF1232" t="s">
        <v>4986</v>
      </c>
      <c r="AG1232" t="s">
        <v>5326</v>
      </c>
      <c r="AH1232" t="s">
        <v>847</v>
      </c>
      <c r="AI1232" t="s">
        <v>754</v>
      </c>
      <c r="AJ1232" t="s">
        <v>1</v>
      </c>
      <c r="AK1232" t="s">
        <v>848</v>
      </c>
      <c r="AL1232" t="s">
        <v>123</v>
      </c>
      <c r="AM1232" t="s">
        <v>165</v>
      </c>
      <c r="AN1232" t="s">
        <v>135</v>
      </c>
    </row>
    <row r="1233" spans="1:40" x14ac:dyDescent="0.3">
      <c r="A1233" t="s">
        <v>728</v>
      </c>
      <c r="B1233" t="s">
        <v>1457</v>
      </c>
      <c r="C1233" t="s">
        <v>729</v>
      </c>
      <c r="D1233" t="s">
        <v>1458</v>
      </c>
      <c r="E1233" t="s">
        <v>841</v>
      </c>
      <c r="F1233" t="s">
        <v>733</v>
      </c>
      <c r="G1233" t="s">
        <v>750</v>
      </c>
      <c r="H1233" t="s">
        <v>1013</v>
      </c>
      <c r="I1233" t="s">
        <v>13</v>
      </c>
      <c r="J1233" t="s">
        <v>751</v>
      </c>
      <c r="K1233" t="s">
        <v>780</v>
      </c>
      <c r="L1233" t="s">
        <v>781</v>
      </c>
      <c r="M1233" t="s">
        <v>878</v>
      </c>
      <c r="N1233" t="s">
        <v>788</v>
      </c>
      <c r="O1233" t="s">
        <v>178</v>
      </c>
      <c r="P1233" t="s">
        <v>789</v>
      </c>
      <c r="Q1233" t="s">
        <v>111</v>
      </c>
      <c r="R1233" t="s">
        <v>1293</v>
      </c>
      <c r="S1233" t="s">
        <v>103</v>
      </c>
      <c r="T1233" t="s">
        <v>732</v>
      </c>
      <c r="U1233" t="s">
        <v>4987</v>
      </c>
      <c r="V1233">
        <v>6000000</v>
      </c>
      <c r="W1233">
        <v>0</v>
      </c>
      <c r="X1233">
        <v>0</v>
      </c>
      <c r="Y1233">
        <v>1000000</v>
      </c>
      <c r="Z1233">
        <v>1000000</v>
      </c>
      <c r="AA1233">
        <v>0.16666666666666666</v>
      </c>
      <c r="AB1233">
        <v>5000000</v>
      </c>
      <c r="AC1233" t="s">
        <v>676</v>
      </c>
      <c r="AD1233" t="s">
        <v>677</v>
      </c>
      <c r="AE1233" t="s">
        <v>4988</v>
      </c>
      <c r="AF1233" t="s">
        <v>4989</v>
      </c>
      <c r="AG1233" t="s">
        <v>5338</v>
      </c>
      <c r="AH1233" t="s">
        <v>847</v>
      </c>
      <c r="AI1233" t="s">
        <v>754</v>
      </c>
      <c r="AJ1233" t="s">
        <v>1</v>
      </c>
      <c r="AK1233" t="s">
        <v>848</v>
      </c>
      <c r="AL1233" t="s">
        <v>123</v>
      </c>
      <c r="AM1233" t="s">
        <v>165</v>
      </c>
      <c r="AN1233" t="s">
        <v>135</v>
      </c>
    </row>
    <row r="1234" spans="1:40" x14ac:dyDescent="0.3">
      <c r="A1234" t="s">
        <v>728</v>
      </c>
      <c r="B1234" t="s">
        <v>1457</v>
      </c>
      <c r="C1234" t="s">
        <v>729</v>
      </c>
      <c r="D1234" t="s">
        <v>1458</v>
      </c>
      <c r="E1234" t="s">
        <v>841</v>
      </c>
      <c r="F1234" t="s">
        <v>733</v>
      </c>
      <c r="G1234" t="s">
        <v>750</v>
      </c>
      <c r="H1234" t="s">
        <v>1013</v>
      </c>
      <c r="I1234" t="s">
        <v>13</v>
      </c>
      <c r="J1234" t="s">
        <v>751</v>
      </c>
      <c r="K1234" t="s">
        <v>780</v>
      </c>
      <c r="L1234" t="s">
        <v>781</v>
      </c>
      <c r="M1234" t="s">
        <v>878</v>
      </c>
      <c r="N1234" t="s">
        <v>788</v>
      </c>
      <c r="O1234" t="s">
        <v>178</v>
      </c>
      <c r="P1234" t="s">
        <v>789</v>
      </c>
      <c r="Q1234" t="s">
        <v>111</v>
      </c>
      <c r="R1234" t="s">
        <v>1293</v>
      </c>
      <c r="S1234" t="s">
        <v>110</v>
      </c>
      <c r="T1234" t="s">
        <v>735</v>
      </c>
      <c r="U1234" t="s">
        <v>4990</v>
      </c>
      <c r="V1234">
        <v>21379000</v>
      </c>
      <c r="W1234">
        <v>0</v>
      </c>
      <c r="X1234">
        <v>0</v>
      </c>
      <c r="Y1234">
        <v>2015000</v>
      </c>
      <c r="Z1234">
        <v>2015000</v>
      </c>
      <c r="AA1234">
        <v>9.4251368165021748E-2</v>
      </c>
      <c r="AB1234">
        <v>19364000</v>
      </c>
      <c r="AC1234" t="s">
        <v>676</v>
      </c>
      <c r="AD1234" t="s">
        <v>678</v>
      </c>
      <c r="AE1234" t="s">
        <v>4991</v>
      </c>
      <c r="AF1234" t="s">
        <v>4992</v>
      </c>
      <c r="AG1234" t="s">
        <v>6017</v>
      </c>
      <c r="AH1234" t="s">
        <v>847</v>
      </c>
      <c r="AI1234" t="s">
        <v>754</v>
      </c>
      <c r="AJ1234" t="s">
        <v>893</v>
      </c>
      <c r="AK1234" t="s">
        <v>848</v>
      </c>
      <c r="AL1234" t="s">
        <v>123</v>
      </c>
      <c r="AM1234" t="s">
        <v>165</v>
      </c>
      <c r="AN1234" t="s">
        <v>135</v>
      </c>
    </row>
    <row r="1235" spans="1:40" x14ac:dyDescent="0.3">
      <c r="A1235" t="s">
        <v>728</v>
      </c>
      <c r="B1235" t="s">
        <v>1457</v>
      </c>
      <c r="C1235" t="s">
        <v>729</v>
      </c>
      <c r="D1235" t="s">
        <v>1458</v>
      </c>
      <c r="E1235" t="s">
        <v>841</v>
      </c>
      <c r="F1235" t="s">
        <v>733</v>
      </c>
      <c r="G1235" t="s">
        <v>750</v>
      </c>
      <c r="H1235" t="s">
        <v>1013</v>
      </c>
      <c r="I1235" t="s">
        <v>13</v>
      </c>
      <c r="J1235" t="s">
        <v>751</v>
      </c>
      <c r="K1235" t="s">
        <v>780</v>
      </c>
      <c r="L1235" t="s">
        <v>781</v>
      </c>
      <c r="M1235" t="s">
        <v>878</v>
      </c>
      <c r="N1235" t="s">
        <v>788</v>
      </c>
      <c r="O1235" t="s">
        <v>178</v>
      </c>
      <c r="P1235" t="s">
        <v>789</v>
      </c>
      <c r="Q1235" t="s">
        <v>111</v>
      </c>
      <c r="R1235" t="s">
        <v>1293</v>
      </c>
      <c r="S1235" t="s">
        <v>104</v>
      </c>
      <c r="T1235" t="s">
        <v>105</v>
      </c>
      <c r="U1235" t="s">
        <v>4993</v>
      </c>
      <c r="V1235">
        <v>1500000</v>
      </c>
      <c r="W1235">
        <v>0</v>
      </c>
      <c r="X1235">
        <v>0</v>
      </c>
      <c r="Y1235">
        <v>0</v>
      </c>
      <c r="Z1235">
        <v>0</v>
      </c>
      <c r="AA1235">
        <v>0</v>
      </c>
      <c r="AB1235">
        <v>1500000</v>
      </c>
      <c r="AC1235" t="s">
        <v>676</v>
      </c>
      <c r="AD1235" t="s">
        <v>679</v>
      </c>
      <c r="AE1235" t="s">
        <v>4994</v>
      </c>
      <c r="AF1235" t="s">
        <v>4995</v>
      </c>
      <c r="AG1235" t="s">
        <v>5278</v>
      </c>
      <c r="AH1235" t="s">
        <v>847</v>
      </c>
      <c r="AI1235" t="s">
        <v>754</v>
      </c>
      <c r="AJ1235" t="s">
        <v>893</v>
      </c>
      <c r="AK1235" t="s">
        <v>848</v>
      </c>
      <c r="AL1235" t="s">
        <v>123</v>
      </c>
      <c r="AM1235" t="s">
        <v>165</v>
      </c>
      <c r="AN1235" t="s">
        <v>135</v>
      </c>
    </row>
    <row r="1236" spans="1:40" x14ac:dyDescent="0.3">
      <c r="A1236" t="s">
        <v>728</v>
      </c>
      <c r="B1236" t="s">
        <v>1457</v>
      </c>
      <c r="C1236" t="s">
        <v>729</v>
      </c>
      <c r="D1236" t="s">
        <v>1458</v>
      </c>
      <c r="E1236" t="s">
        <v>841</v>
      </c>
      <c r="F1236" t="s">
        <v>733</v>
      </c>
      <c r="G1236" t="s">
        <v>750</v>
      </c>
      <c r="H1236" t="s">
        <v>1013</v>
      </c>
      <c r="I1236" t="s">
        <v>13</v>
      </c>
      <c r="J1236" t="s">
        <v>751</v>
      </c>
      <c r="K1236" t="s">
        <v>780</v>
      </c>
      <c r="L1236" t="s">
        <v>781</v>
      </c>
      <c r="M1236" t="s">
        <v>878</v>
      </c>
      <c r="N1236" t="s">
        <v>788</v>
      </c>
      <c r="O1236" t="s">
        <v>178</v>
      </c>
      <c r="P1236" t="s">
        <v>789</v>
      </c>
      <c r="Q1236" t="s">
        <v>116</v>
      </c>
      <c r="R1236" t="s">
        <v>1294</v>
      </c>
      <c r="S1236" t="s">
        <v>103</v>
      </c>
      <c r="T1236" t="s">
        <v>732</v>
      </c>
      <c r="U1236" t="s">
        <v>4996</v>
      </c>
      <c r="V1236">
        <v>3750000</v>
      </c>
      <c r="W1236">
        <v>0</v>
      </c>
      <c r="X1236">
        <v>0</v>
      </c>
      <c r="Y1236">
        <v>748000</v>
      </c>
      <c r="Z1236">
        <v>748000</v>
      </c>
      <c r="AA1236">
        <v>0.19946666666666665</v>
      </c>
      <c r="AB1236">
        <v>3002000</v>
      </c>
      <c r="AC1236" t="s">
        <v>680</v>
      </c>
      <c r="AD1236" t="s">
        <v>681</v>
      </c>
      <c r="AE1236" t="s">
        <v>4997</v>
      </c>
      <c r="AF1236" t="s">
        <v>4998</v>
      </c>
      <c r="AG1236" t="s">
        <v>5336</v>
      </c>
      <c r="AH1236" t="s">
        <v>847</v>
      </c>
      <c r="AI1236" t="s">
        <v>754</v>
      </c>
      <c r="AJ1236" t="s">
        <v>1</v>
      </c>
      <c r="AK1236" t="s">
        <v>848</v>
      </c>
      <c r="AL1236" t="s">
        <v>123</v>
      </c>
      <c r="AM1236" t="s">
        <v>165</v>
      </c>
      <c r="AN1236" t="s">
        <v>135</v>
      </c>
    </row>
    <row r="1237" spans="1:40" x14ac:dyDescent="0.3">
      <c r="A1237" t="s">
        <v>728</v>
      </c>
      <c r="B1237" t="s">
        <v>1457</v>
      </c>
      <c r="C1237" t="s">
        <v>729</v>
      </c>
      <c r="D1237" t="s">
        <v>1458</v>
      </c>
      <c r="E1237" t="s">
        <v>841</v>
      </c>
      <c r="F1237" t="s">
        <v>733</v>
      </c>
      <c r="G1237" t="s">
        <v>750</v>
      </c>
      <c r="H1237" t="s">
        <v>1013</v>
      </c>
      <c r="I1237" t="s">
        <v>13</v>
      </c>
      <c r="J1237" t="s">
        <v>751</v>
      </c>
      <c r="K1237" t="s">
        <v>780</v>
      </c>
      <c r="L1237" t="s">
        <v>781</v>
      </c>
      <c r="M1237" t="s">
        <v>878</v>
      </c>
      <c r="N1237" t="s">
        <v>788</v>
      </c>
      <c r="O1237" t="s">
        <v>178</v>
      </c>
      <c r="P1237" t="s">
        <v>789</v>
      </c>
      <c r="Q1237" t="s">
        <v>116</v>
      </c>
      <c r="R1237" t="s">
        <v>1294</v>
      </c>
      <c r="S1237" t="s">
        <v>103</v>
      </c>
      <c r="T1237" t="s">
        <v>732</v>
      </c>
      <c r="U1237" t="s">
        <v>4999</v>
      </c>
      <c r="V1237">
        <v>9000000</v>
      </c>
      <c r="W1237">
        <v>0</v>
      </c>
      <c r="X1237">
        <v>0</v>
      </c>
      <c r="Y1237">
        <v>1497500</v>
      </c>
      <c r="Z1237">
        <v>1497500</v>
      </c>
      <c r="AA1237">
        <v>0.16638888888888889</v>
      </c>
      <c r="AB1237">
        <v>7502500</v>
      </c>
      <c r="AC1237" t="s">
        <v>680</v>
      </c>
      <c r="AD1237" t="s">
        <v>681</v>
      </c>
      <c r="AE1237" t="s">
        <v>5000</v>
      </c>
      <c r="AF1237" t="s">
        <v>5001</v>
      </c>
      <c r="AG1237" t="s">
        <v>6016</v>
      </c>
      <c r="AH1237" t="s">
        <v>847</v>
      </c>
      <c r="AI1237" t="s">
        <v>754</v>
      </c>
      <c r="AJ1237" t="s">
        <v>1</v>
      </c>
      <c r="AK1237" t="s">
        <v>848</v>
      </c>
      <c r="AL1237" t="s">
        <v>123</v>
      </c>
      <c r="AM1237" t="s">
        <v>165</v>
      </c>
      <c r="AN1237" t="s">
        <v>135</v>
      </c>
    </row>
    <row r="1238" spans="1:40" x14ac:dyDescent="0.3">
      <c r="A1238" t="s">
        <v>728</v>
      </c>
      <c r="B1238" t="s">
        <v>1457</v>
      </c>
      <c r="C1238" t="s">
        <v>729</v>
      </c>
      <c r="D1238" t="s">
        <v>1458</v>
      </c>
      <c r="E1238" t="s">
        <v>841</v>
      </c>
      <c r="F1238" t="s">
        <v>733</v>
      </c>
      <c r="G1238" t="s">
        <v>750</v>
      </c>
      <c r="H1238" t="s">
        <v>1013</v>
      </c>
      <c r="I1238" t="s">
        <v>13</v>
      </c>
      <c r="J1238" t="s">
        <v>751</v>
      </c>
      <c r="K1238" t="s">
        <v>780</v>
      </c>
      <c r="L1238" t="s">
        <v>781</v>
      </c>
      <c r="M1238" t="s">
        <v>878</v>
      </c>
      <c r="N1238" t="s">
        <v>788</v>
      </c>
      <c r="O1238" t="s">
        <v>178</v>
      </c>
      <c r="P1238" t="s">
        <v>789</v>
      </c>
      <c r="Q1238" t="s">
        <v>116</v>
      </c>
      <c r="R1238" t="s">
        <v>1294</v>
      </c>
      <c r="S1238" t="s">
        <v>103</v>
      </c>
      <c r="T1238" t="s">
        <v>732</v>
      </c>
      <c r="U1238" t="s">
        <v>5002</v>
      </c>
      <c r="V1238">
        <v>9000000</v>
      </c>
      <c r="W1238">
        <v>0</v>
      </c>
      <c r="X1238">
        <v>0</v>
      </c>
      <c r="Y1238">
        <v>1450000</v>
      </c>
      <c r="Z1238">
        <v>1450000</v>
      </c>
      <c r="AA1238">
        <v>0.16111111111111112</v>
      </c>
      <c r="AB1238">
        <v>7550000</v>
      </c>
      <c r="AC1238" t="s">
        <v>680</v>
      </c>
      <c r="AD1238" t="s">
        <v>681</v>
      </c>
      <c r="AE1238" t="s">
        <v>5003</v>
      </c>
      <c r="AF1238" t="s">
        <v>5004</v>
      </c>
      <c r="AG1238" t="s">
        <v>5326</v>
      </c>
      <c r="AH1238" t="s">
        <v>847</v>
      </c>
      <c r="AI1238" t="s">
        <v>754</v>
      </c>
      <c r="AJ1238" t="s">
        <v>1</v>
      </c>
      <c r="AK1238" t="s">
        <v>848</v>
      </c>
      <c r="AL1238" t="s">
        <v>123</v>
      </c>
      <c r="AM1238" t="s">
        <v>165</v>
      </c>
      <c r="AN1238" t="s">
        <v>135</v>
      </c>
    </row>
    <row r="1239" spans="1:40" x14ac:dyDescent="0.3">
      <c r="A1239" t="s">
        <v>728</v>
      </c>
      <c r="B1239" t="s">
        <v>1457</v>
      </c>
      <c r="C1239" t="s">
        <v>729</v>
      </c>
      <c r="D1239" t="s">
        <v>1458</v>
      </c>
      <c r="E1239" t="s">
        <v>841</v>
      </c>
      <c r="F1239" t="s">
        <v>733</v>
      </c>
      <c r="G1239" t="s">
        <v>750</v>
      </c>
      <c r="H1239" t="s">
        <v>1013</v>
      </c>
      <c r="I1239" t="s">
        <v>13</v>
      </c>
      <c r="J1239" t="s">
        <v>751</v>
      </c>
      <c r="K1239" t="s">
        <v>780</v>
      </c>
      <c r="L1239" t="s">
        <v>781</v>
      </c>
      <c r="M1239" t="s">
        <v>878</v>
      </c>
      <c r="N1239" t="s">
        <v>788</v>
      </c>
      <c r="O1239" t="s">
        <v>178</v>
      </c>
      <c r="P1239" t="s">
        <v>789</v>
      </c>
      <c r="Q1239" t="s">
        <v>116</v>
      </c>
      <c r="R1239" t="s">
        <v>1294</v>
      </c>
      <c r="S1239" t="s">
        <v>103</v>
      </c>
      <c r="T1239" t="s">
        <v>732</v>
      </c>
      <c r="U1239" t="s">
        <v>5005</v>
      </c>
      <c r="V1239">
        <v>6000000</v>
      </c>
      <c r="W1239">
        <v>0</v>
      </c>
      <c r="X1239">
        <v>0</v>
      </c>
      <c r="Y1239">
        <v>1000000</v>
      </c>
      <c r="Z1239">
        <v>1000000</v>
      </c>
      <c r="AA1239">
        <v>0.16666666666666666</v>
      </c>
      <c r="AB1239">
        <v>5000000</v>
      </c>
      <c r="AC1239" t="s">
        <v>680</v>
      </c>
      <c r="AD1239" t="s">
        <v>681</v>
      </c>
      <c r="AE1239" t="s">
        <v>5006</v>
      </c>
      <c r="AF1239" t="s">
        <v>5007</v>
      </c>
      <c r="AG1239" t="s">
        <v>5338</v>
      </c>
      <c r="AH1239" t="s">
        <v>847</v>
      </c>
      <c r="AI1239" t="s">
        <v>754</v>
      </c>
      <c r="AJ1239" t="s">
        <v>1</v>
      </c>
      <c r="AK1239" t="s">
        <v>848</v>
      </c>
      <c r="AL1239" t="s">
        <v>123</v>
      </c>
      <c r="AM1239" t="s">
        <v>165</v>
      </c>
      <c r="AN1239" t="s">
        <v>135</v>
      </c>
    </row>
    <row r="1240" spans="1:40" x14ac:dyDescent="0.3">
      <c r="A1240" t="s">
        <v>728</v>
      </c>
      <c r="B1240" t="s">
        <v>1457</v>
      </c>
      <c r="C1240" t="s">
        <v>729</v>
      </c>
      <c r="D1240" t="s">
        <v>1458</v>
      </c>
      <c r="E1240" t="s">
        <v>841</v>
      </c>
      <c r="F1240" t="s">
        <v>733</v>
      </c>
      <c r="G1240" t="s">
        <v>750</v>
      </c>
      <c r="H1240" t="s">
        <v>1013</v>
      </c>
      <c r="I1240" t="s">
        <v>13</v>
      </c>
      <c r="J1240" t="s">
        <v>751</v>
      </c>
      <c r="K1240" t="s">
        <v>780</v>
      </c>
      <c r="L1240" t="s">
        <v>781</v>
      </c>
      <c r="M1240" t="s">
        <v>878</v>
      </c>
      <c r="N1240" t="s">
        <v>788</v>
      </c>
      <c r="O1240" t="s">
        <v>178</v>
      </c>
      <c r="P1240" t="s">
        <v>789</v>
      </c>
      <c r="Q1240" t="s">
        <v>116</v>
      </c>
      <c r="R1240" t="s">
        <v>1294</v>
      </c>
      <c r="S1240" t="s">
        <v>110</v>
      </c>
      <c r="T1240" t="s">
        <v>735</v>
      </c>
      <c r="U1240" t="s">
        <v>5008</v>
      </c>
      <c r="V1240">
        <v>35003000</v>
      </c>
      <c r="W1240">
        <v>0</v>
      </c>
      <c r="X1240">
        <v>0</v>
      </c>
      <c r="Y1240">
        <v>3265000</v>
      </c>
      <c r="Z1240">
        <v>3265000</v>
      </c>
      <c r="AA1240">
        <v>9.3277719052652627E-2</v>
      </c>
      <c r="AB1240">
        <v>31738000</v>
      </c>
      <c r="AC1240" t="s">
        <v>680</v>
      </c>
      <c r="AD1240" t="s">
        <v>682</v>
      </c>
      <c r="AE1240" t="s">
        <v>5009</v>
      </c>
      <c r="AF1240" t="s">
        <v>5010</v>
      </c>
      <c r="AG1240" t="s">
        <v>6018</v>
      </c>
      <c r="AH1240" t="s">
        <v>847</v>
      </c>
      <c r="AI1240" t="s">
        <v>754</v>
      </c>
      <c r="AJ1240" t="s">
        <v>893</v>
      </c>
      <c r="AK1240" t="s">
        <v>848</v>
      </c>
      <c r="AL1240" t="s">
        <v>123</v>
      </c>
      <c r="AM1240" t="s">
        <v>165</v>
      </c>
      <c r="AN1240" t="s">
        <v>135</v>
      </c>
    </row>
    <row r="1241" spans="1:40" x14ac:dyDescent="0.3">
      <c r="A1241" t="s">
        <v>728</v>
      </c>
      <c r="B1241" t="s">
        <v>1457</v>
      </c>
      <c r="C1241" t="s">
        <v>729</v>
      </c>
      <c r="D1241" t="s">
        <v>1458</v>
      </c>
      <c r="E1241" t="s">
        <v>841</v>
      </c>
      <c r="F1241" t="s">
        <v>733</v>
      </c>
      <c r="G1241" t="s">
        <v>750</v>
      </c>
      <c r="H1241" t="s">
        <v>1013</v>
      </c>
      <c r="I1241" t="s">
        <v>13</v>
      </c>
      <c r="J1241" t="s">
        <v>751</v>
      </c>
      <c r="K1241" t="s">
        <v>780</v>
      </c>
      <c r="L1241" t="s">
        <v>781</v>
      </c>
      <c r="M1241" t="s">
        <v>878</v>
      </c>
      <c r="N1241" t="s">
        <v>788</v>
      </c>
      <c r="O1241" t="s">
        <v>178</v>
      </c>
      <c r="P1241" t="s">
        <v>789</v>
      </c>
      <c r="Q1241" t="s">
        <v>116</v>
      </c>
      <c r="R1241" t="s">
        <v>1294</v>
      </c>
      <c r="S1241" t="s">
        <v>104</v>
      </c>
      <c r="T1241" t="s">
        <v>105</v>
      </c>
      <c r="U1241" t="s">
        <v>5011</v>
      </c>
      <c r="V1241">
        <v>1800000</v>
      </c>
      <c r="W1241">
        <v>1800000</v>
      </c>
      <c r="X1241">
        <v>0</v>
      </c>
      <c r="Y1241">
        <v>0</v>
      </c>
      <c r="Z1241">
        <v>0</v>
      </c>
      <c r="AA1241">
        <v>0</v>
      </c>
      <c r="AB1241">
        <v>0</v>
      </c>
      <c r="AC1241" t="s">
        <v>680</v>
      </c>
      <c r="AD1241" t="s">
        <v>683</v>
      </c>
      <c r="AE1241" t="s">
        <v>5012</v>
      </c>
      <c r="AF1241" t="s">
        <v>5013</v>
      </c>
      <c r="AG1241" t="s">
        <v>5278</v>
      </c>
      <c r="AH1241" t="s">
        <v>847</v>
      </c>
      <c r="AI1241" t="s">
        <v>754</v>
      </c>
      <c r="AJ1241" t="s">
        <v>893</v>
      </c>
      <c r="AK1241" t="s">
        <v>848</v>
      </c>
      <c r="AL1241" t="s">
        <v>123</v>
      </c>
      <c r="AM1241" t="s">
        <v>165</v>
      </c>
      <c r="AN1241" t="s">
        <v>135</v>
      </c>
    </row>
    <row r="1242" spans="1:40" x14ac:dyDescent="0.3">
      <c r="A1242" t="s">
        <v>728</v>
      </c>
      <c r="B1242" t="s">
        <v>1457</v>
      </c>
      <c r="C1242" t="s">
        <v>729</v>
      </c>
      <c r="D1242" t="s">
        <v>1458</v>
      </c>
      <c r="E1242" t="s">
        <v>841</v>
      </c>
      <c r="F1242" t="s">
        <v>733</v>
      </c>
      <c r="G1242" t="s">
        <v>750</v>
      </c>
      <c r="H1242" t="s">
        <v>1013</v>
      </c>
      <c r="I1242" t="s">
        <v>13</v>
      </c>
      <c r="J1242" t="s">
        <v>751</v>
      </c>
      <c r="K1242" t="s">
        <v>780</v>
      </c>
      <c r="L1242" t="s">
        <v>781</v>
      </c>
      <c r="M1242" t="s">
        <v>878</v>
      </c>
      <c r="N1242" t="s">
        <v>788</v>
      </c>
      <c r="O1242" t="s">
        <v>178</v>
      </c>
      <c r="P1242" t="s">
        <v>789</v>
      </c>
      <c r="Q1242" t="s">
        <v>166</v>
      </c>
      <c r="R1242" t="s">
        <v>1295</v>
      </c>
      <c r="S1242" t="s">
        <v>103</v>
      </c>
      <c r="T1242" t="s">
        <v>732</v>
      </c>
      <c r="U1242" t="s">
        <v>5014</v>
      </c>
      <c r="V1242">
        <v>9000000</v>
      </c>
      <c r="W1242">
        <v>0</v>
      </c>
      <c r="X1242">
        <v>0</v>
      </c>
      <c r="Y1242">
        <v>0</v>
      </c>
      <c r="Z1242">
        <v>0</v>
      </c>
      <c r="AA1242">
        <v>0</v>
      </c>
      <c r="AB1242">
        <v>9000000</v>
      </c>
      <c r="AC1242" t="s">
        <v>684</v>
      </c>
      <c r="AD1242" t="s">
        <v>685</v>
      </c>
      <c r="AE1242" t="s">
        <v>5015</v>
      </c>
      <c r="AF1242" t="s">
        <v>5016</v>
      </c>
      <c r="AG1242" t="s">
        <v>5336</v>
      </c>
      <c r="AH1242" t="s">
        <v>847</v>
      </c>
      <c r="AI1242" t="s">
        <v>754</v>
      </c>
      <c r="AJ1242" t="s">
        <v>1</v>
      </c>
      <c r="AK1242" t="s">
        <v>848</v>
      </c>
      <c r="AL1242" t="s">
        <v>123</v>
      </c>
      <c r="AM1242" t="s">
        <v>165</v>
      </c>
      <c r="AN1242" t="s">
        <v>135</v>
      </c>
    </row>
    <row r="1243" spans="1:40" x14ac:dyDescent="0.3">
      <c r="A1243" t="s">
        <v>728</v>
      </c>
      <c r="B1243" t="s">
        <v>1457</v>
      </c>
      <c r="C1243" t="s">
        <v>729</v>
      </c>
      <c r="D1243" t="s">
        <v>1458</v>
      </c>
      <c r="E1243" t="s">
        <v>841</v>
      </c>
      <c r="F1243" t="s">
        <v>733</v>
      </c>
      <c r="G1243" t="s">
        <v>750</v>
      </c>
      <c r="H1243" t="s">
        <v>1013</v>
      </c>
      <c r="I1243" t="s">
        <v>13</v>
      </c>
      <c r="J1243" t="s">
        <v>751</v>
      </c>
      <c r="K1243" t="s">
        <v>780</v>
      </c>
      <c r="L1243" t="s">
        <v>781</v>
      </c>
      <c r="M1243" t="s">
        <v>878</v>
      </c>
      <c r="N1243" t="s">
        <v>788</v>
      </c>
      <c r="O1243" t="s">
        <v>178</v>
      </c>
      <c r="P1243" t="s">
        <v>789</v>
      </c>
      <c r="Q1243" t="s">
        <v>166</v>
      </c>
      <c r="R1243" t="s">
        <v>1295</v>
      </c>
      <c r="S1243" t="s">
        <v>103</v>
      </c>
      <c r="T1243" t="s">
        <v>732</v>
      </c>
      <c r="U1243" t="s">
        <v>5017</v>
      </c>
      <c r="V1243">
        <v>1500000</v>
      </c>
      <c r="W1243">
        <v>0</v>
      </c>
      <c r="X1243">
        <v>0</v>
      </c>
      <c r="Y1243">
        <v>0</v>
      </c>
      <c r="Z1243">
        <v>0</v>
      </c>
      <c r="AA1243">
        <v>0</v>
      </c>
      <c r="AB1243">
        <v>1500000</v>
      </c>
      <c r="AC1243" t="s">
        <v>684</v>
      </c>
      <c r="AD1243" t="s">
        <v>685</v>
      </c>
      <c r="AE1243" t="s">
        <v>5018</v>
      </c>
      <c r="AF1243" t="s">
        <v>5019</v>
      </c>
      <c r="AG1243" t="s">
        <v>6016</v>
      </c>
      <c r="AH1243" t="s">
        <v>847</v>
      </c>
      <c r="AI1243" t="s">
        <v>754</v>
      </c>
      <c r="AJ1243" t="s">
        <v>1</v>
      </c>
      <c r="AK1243" t="s">
        <v>848</v>
      </c>
      <c r="AL1243" t="s">
        <v>123</v>
      </c>
      <c r="AM1243" t="s">
        <v>165</v>
      </c>
      <c r="AN1243" t="s">
        <v>135</v>
      </c>
    </row>
    <row r="1244" spans="1:40" x14ac:dyDescent="0.3">
      <c r="A1244" t="s">
        <v>728</v>
      </c>
      <c r="B1244" t="s">
        <v>1457</v>
      </c>
      <c r="C1244" t="s">
        <v>729</v>
      </c>
      <c r="D1244" t="s">
        <v>1458</v>
      </c>
      <c r="E1244" t="s">
        <v>841</v>
      </c>
      <c r="F1244" t="s">
        <v>733</v>
      </c>
      <c r="G1244" t="s">
        <v>750</v>
      </c>
      <c r="H1244" t="s">
        <v>1013</v>
      </c>
      <c r="I1244" t="s">
        <v>13</v>
      </c>
      <c r="J1244" t="s">
        <v>751</v>
      </c>
      <c r="K1244" t="s">
        <v>780</v>
      </c>
      <c r="L1244" t="s">
        <v>781</v>
      </c>
      <c r="M1244" t="s">
        <v>878</v>
      </c>
      <c r="N1244" t="s">
        <v>788</v>
      </c>
      <c r="O1244" t="s">
        <v>178</v>
      </c>
      <c r="P1244" t="s">
        <v>789</v>
      </c>
      <c r="Q1244" t="s">
        <v>166</v>
      </c>
      <c r="R1244" t="s">
        <v>1295</v>
      </c>
      <c r="S1244" t="s">
        <v>103</v>
      </c>
      <c r="T1244" t="s">
        <v>732</v>
      </c>
      <c r="U1244" t="s">
        <v>5020</v>
      </c>
      <c r="V1244">
        <v>1500000</v>
      </c>
      <c r="W1244">
        <v>0</v>
      </c>
      <c r="X1244">
        <v>0</v>
      </c>
      <c r="Y1244">
        <v>0</v>
      </c>
      <c r="Z1244">
        <v>0</v>
      </c>
      <c r="AA1244">
        <v>0</v>
      </c>
      <c r="AB1244">
        <v>1500000</v>
      </c>
      <c r="AC1244" t="s">
        <v>684</v>
      </c>
      <c r="AD1244" t="s">
        <v>685</v>
      </c>
      <c r="AE1244" t="s">
        <v>5021</v>
      </c>
      <c r="AF1244" t="s">
        <v>5022</v>
      </c>
      <c r="AG1244" t="s">
        <v>5326</v>
      </c>
      <c r="AH1244" t="s">
        <v>847</v>
      </c>
      <c r="AI1244" t="s">
        <v>754</v>
      </c>
      <c r="AJ1244" t="s">
        <v>1</v>
      </c>
      <c r="AK1244" t="s">
        <v>848</v>
      </c>
      <c r="AL1244" t="s">
        <v>123</v>
      </c>
      <c r="AM1244" t="s">
        <v>165</v>
      </c>
      <c r="AN1244" t="s">
        <v>135</v>
      </c>
    </row>
    <row r="1245" spans="1:40" x14ac:dyDescent="0.3">
      <c r="A1245" t="s">
        <v>728</v>
      </c>
      <c r="B1245" t="s">
        <v>1457</v>
      </c>
      <c r="C1245" t="s">
        <v>729</v>
      </c>
      <c r="D1245" t="s">
        <v>1458</v>
      </c>
      <c r="E1245" t="s">
        <v>841</v>
      </c>
      <c r="F1245" t="s">
        <v>733</v>
      </c>
      <c r="G1245" t="s">
        <v>750</v>
      </c>
      <c r="H1245" t="s">
        <v>1013</v>
      </c>
      <c r="I1245" t="s">
        <v>13</v>
      </c>
      <c r="J1245" t="s">
        <v>751</v>
      </c>
      <c r="K1245" t="s">
        <v>780</v>
      </c>
      <c r="L1245" t="s">
        <v>781</v>
      </c>
      <c r="M1245" t="s">
        <v>878</v>
      </c>
      <c r="N1245" t="s">
        <v>788</v>
      </c>
      <c r="O1245" t="s">
        <v>178</v>
      </c>
      <c r="P1245" t="s">
        <v>789</v>
      </c>
      <c r="Q1245" t="s">
        <v>166</v>
      </c>
      <c r="R1245" t="s">
        <v>1295</v>
      </c>
      <c r="S1245" t="s">
        <v>103</v>
      </c>
      <c r="T1245" t="s">
        <v>732</v>
      </c>
      <c r="U1245" t="s">
        <v>5023</v>
      </c>
      <c r="V1245">
        <v>1000000</v>
      </c>
      <c r="W1245">
        <v>0</v>
      </c>
      <c r="X1245">
        <v>0</v>
      </c>
      <c r="Y1245">
        <v>0</v>
      </c>
      <c r="Z1245">
        <v>0</v>
      </c>
      <c r="AA1245">
        <v>0</v>
      </c>
      <c r="AB1245">
        <v>1000000</v>
      </c>
      <c r="AC1245" t="s">
        <v>684</v>
      </c>
      <c r="AD1245" t="s">
        <v>685</v>
      </c>
      <c r="AE1245" t="s">
        <v>5024</v>
      </c>
      <c r="AF1245" t="s">
        <v>5025</v>
      </c>
      <c r="AG1245" t="s">
        <v>5338</v>
      </c>
      <c r="AH1245" t="s">
        <v>847</v>
      </c>
      <c r="AI1245" t="s">
        <v>754</v>
      </c>
      <c r="AJ1245" t="s">
        <v>1</v>
      </c>
      <c r="AK1245" t="s">
        <v>848</v>
      </c>
      <c r="AL1245" t="s">
        <v>123</v>
      </c>
      <c r="AM1245" t="s">
        <v>165</v>
      </c>
      <c r="AN1245" t="s">
        <v>135</v>
      </c>
    </row>
    <row r="1246" spans="1:40" x14ac:dyDescent="0.3">
      <c r="A1246" t="s">
        <v>728</v>
      </c>
      <c r="B1246" t="s">
        <v>1457</v>
      </c>
      <c r="C1246" t="s">
        <v>729</v>
      </c>
      <c r="D1246" t="s">
        <v>1458</v>
      </c>
      <c r="E1246" t="s">
        <v>841</v>
      </c>
      <c r="F1246" t="s">
        <v>733</v>
      </c>
      <c r="G1246" t="s">
        <v>750</v>
      </c>
      <c r="H1246" t="s">
        <v>1013</v>
      </c>
      <c r="I1246" t="s">
        <v>13</v>
      </c>
      <c r="J1246" t="s">
        <v>751</v>
      </c>
      <c r="K1246" t="s">
        <v>780</v>
      </c>
      <c r="L1246" t="s">
        <v>781</v>
      </c>
      <c r="M1246" t="s">
        <v>878</v>
      </c>
      <c r="N1246" t="s">
        <v>788</v>
      </c>
      <c r="O1246" t="s">
        <v>178</v>
      </c>
      <c r="P1246" t="s">
        <v>789</v>
      </c>
      <c r="Q1246" t="s">
        <v>166</v>
      </c>
      <c r="R1246" t="s">
        <v>1295</v>
      </c>
      <c r="S1246" t="s">
        <v>113</v>
      </c>
      <c r="T1246" t="s">
        <v>734</v>
      </c>
      <c r="U1246" t="s">
        <v>5026</v>
      </c>
      <c r="V1246">
        <v>10000000</v>
      </c>
      <c r="W1246">
        <v>0</v>
      </c>
      <c r="X1246">
        <v>0</v>
      </c>
      <c r="Y1246">
        <v>0</v>
      </c>
      <c r="Z1246">
        <v>0</v>
      </c>
      <c r="AA1246">
        <v>0</v>
      </c>
      <c r="AB1246">
        <v>10000000</v>
      </c>
      <c r="AC1246" t="s">
        <v>684</v>
      </c>
      <c r="AD1246" t="s">
        <v>1411</v>
      </c>
      <c r="AE1246" t="s">
        <v>5027</v>
      </c>
      <c r="AF1246" t="s">
        <v>5028</v>
      </c>
      <c r="AG1246" t="s">
        <v>5339</v>
      </c>
      <c r="AH1246" t="s">
        <v>847</v>
      </c>
      <c r="AI1246" t="s">
        <v>754</v>
      </c>
      <c r="AJ1246" t="s">
        <v>891</v>
      </c>
      <c r="AK1246" t="s">
        <v>848</v>
      </c>
      <c r="AL1246" t="s">
        <v>123</v>
      </c>
      <c r="AM1246" t="s">
        <v>165</v>
      </c>
      <c r="AN1246" t="s">
        <v>135</v>
      </c>
    </row>
    <row r="1247" spans="1:40" x14ac:dyDescent="0.3">
      <c r="A1247" t="s">
        <v>728</v>
      </c>
      <c r="B1247" t="s">
        <v>1457</v>
      </c>
      <c r="C1247" t="s">
        <v>729</v>
      </c>
      <c r="D1247" t="s">
        <v>1458</v>
      </c>
      <c r="E1247" t="s">
        <v>841</v>
      </c>
      <c r="F1247" t="s">
        <v>733</v>
      </c>
      <c r="G1247" t="s">
        <v>750</v>
      </c>
      <c r="H1247" t="s">
        <v>1013</v>
      </c>
      <c r="I1247" t="s">
        <v>13</v>
      </c>
      <c r="J1247" t="s">
        <v>751</v>
      </c>
      <c r="K1247" t="s">
        <v>780</v>
      </c>
      <c r="L1247" t="s">
        <v>781</v>
      </c>
      <c r="M1247" t="s">
        <v>878</v>
      </c>
      <c r="N1247" t="s">
        <v>788</v>
      </c>
      <c r="O1247" t="s">
        <v>178</v>
      </c>
      <c r="P1247" t="s">
        <v>789</v>
      </c>
      <c r="Q1247" t="s">
        <v>166</v>
      </c>
      <c r="R1247" t="s">
        <v>1295</v>
      </c>
      <c r="S1247" t="s">
        <v>110</v>
      </c>
      <c r="T1247" t="s">
        <v>735</v>
      </c>
      <c r="U1247" t="s">
        <v>5029</v>
      </c>
      <c r="V1247">
        <v>127000000</v>
      </c>
      <c r="W1247">
        <v>0</v>
      </c>
      <c r="X1247">
        <v>0</v>
      </c>
      <c r="Y1247">
        <v>0</v>
      </c>
      <c r="Z1247">
        <v>0</v>
      </c>
      <c r="AA1247">
        <v>0</v>
      </c>
      <c r="AB1247">
        <v>127000000</v>
      </c>
      <c r="AC1247" t="s">
        <v>684</v>
      </c>
      <c r="AD1247" t="s">
        <v>686</v>
      </c>
      <c r="AE1247" t="s">
        <v>5030</v>
      </c>
      <c r="AF1247" t="s">
        <v>5031</v>
      </c>
      <c r="AG1247" t="s">
        <v>6019</v>
      </c>
      <c r="AH1247" t="s">
        <v>847</v>
      </c>
      <c r="AI1247" t="s">
        <v>754</v>
      </c>
      <c r="AJ1247" t="s">
        <v>893</v>
      </c>
      <c r="AK1247" t="s">
        <v>848</v>
      </c>
      <c r="AL1247" t="s">
        <v>123</v>
      </c>
      <c r="AM1247" t="s">
        <v>165</v>
      </c>
      <c r="AN1247" t="s">
        <v>135</v>
      </c>
    </row>
    <row r="1248" spans="1:40" x14ac:dyDescent="0.3">
      <c r="A1248" t="s">
        <v>728</v>
      </c>
      <c r="B1248" t="s">
        <v>1457</v>
      </c>
      <c r="C1248" t="s">
        <v>729</v>
      </c>
      <c r="D1248" t="s">
        <v>1458</v>
      </c>
      <c r="E1248" t="s">
        <v>841</v>
      </c>
      <c r="F1248" t="s">
        <v>733</v>
      </c>
      <c r="G1248" t="s">
        <v>750</v>
      </c>
      <c r="H1248" t="s">
        <v>1013</v>
      </c>
      <c r="I1248" t="s">
        <v>13</v>
      </c>
      <c r="J1248" t="s">
        <v>751</v>
      </c>
      <c r="K1248" t="s">
        <v>780</v>
      </c>
      <c r="L1248" t="s">
        <v>781</v>
      </c>
      <c r="M1248" t="s">
        <v>878</v>
      </c>
      <c r="N1248" t="s">
        <v>788</v>
      </c>
      <c r="O1248" t="s">
        <v>178</v>
      </c>
      <c r="P1248" t="s">
        <v>789</v>
      </c>
      <c r="Q1248" t="s">
        <v>167</v>
      </c>
      <c r="R1248" t="s">
        <v>767</v>
      </c>
      <c r="S1248" t="s">
        <v>103</v>
      </c>
      <c r="T1248" t="s">
        <v>732</v>
      </c>
      <c r="U1248" t="s">
        <v>5032</v>
      </c>
      <c r="V1248">
        <v>7500000</v>
      </c>
      <c r="W1248">
        <v>0</v>
      </c>
      <c r="X1248">
        <v>0</v>
      </c>
      <c r="Y1248">
        <v>0</v>
      </c>
      <c r="Z1248">
        <v>0</v>
      </c>
      <c r="AA1248">
        <v>0</v>
      </c>
      <c r="AB1248">
        <v>7500000</v>
      </c>
      <c r="AC1248" t="s">
        <v>835</v>
      </c>
      <c r="AD1248" t="s">
        <v>1412</v>
      </c>
      <c r="AE1248" t="s">
        <v>5033</v>
      </c>
      <c r="AF1248" t="s">
        <v>5034</v>
      </c>
      <c r="AG1248" t="s">
        <v>5336</v>
      </c>
      <c r="AH1248" t="s">
        <v>847</v>
      </c>
      <c r="AI1248" t="s">
        <v>754</v>
      </c>
      <c r="AJ1248" t="s">
        <v>1</v>
      </c>
      <c r="AK1248" t="s">
        <v>848</v>
      </c>
      <c r="AL1248" t="s">
        <v>123</v>
      </c>
      <c r="AM1248" t="s">
        <v>124</v>
      </c>
      <c r="AN1248" t="s">
        <v>125</v>
      </c>
    </row>
    <row r="1249" spans="1:40" x14ac:dyDescent="0.3">
      <c r="A1249" t="s">
        <v>728</v>
      </c>
      <c r="B1249" t="s">
        <v>1457</v>
      </c>
      <c r="C1249" t="s">
        <v>729</v>
      </c>
      <c r="D1249" t="s">
        <v>1458</v>
      </c>
      <c r="E1249" t="s">
        <v>841</v>
      </c>
      <c r="F1249" t="s">
        <v>733</v>
      </c>
      <c r="G1249" t="s">
        <v>750</v>
      </c>
      <c r="H1249" t="s">
        <v>1013</v>
      </c>
      <c r="I1249" t="s">
        <v>13</v>
      </c>
      <c r="J1249" t="s">
        <v>751</v>
      </c>
      <c r="K1249" t="s">
        <v>780</v>
      </c>
      <c r="L1249" t="s">
        <v>781</v>
      </c>
      <c r="M1249" t="s">
        <v>878</v>
      </c>
      <c r="N1249" t="s">
        <v>788</v>
      </c>
      <c r="O1249" t="s">
        <v>178</v>
      </c>
      <c r="P1249" t="s">
        <v>789</v>
      </c>
      <c r="Q1249" t="s">
        <v>167</v>
      </c>
      <c r="R1249" t="s">
        <v>767</v>
      </c>
      <c r="S1249" t="s">
        <v>103</v>
      </c>
      <c r="T1249" t="s">
        <v>732</v>
      </c>
      <c r="U1249" t="s">
        <v>5035</v>
      </c>
      <c r="V1249">
        <v>3000000</v>
      </c>
      <c r="W1249">
        <v>0</v>
      </c>
      <c r="X1249">
        <v>0</v>
      </c>
      <c r="Y1249">
        <v>0</v>
      </c>
      <c r="Z1249">
        <v>0</v>
      </c>
      <c r="AA1249">
        <v>0</v>
      </c>
      <c r="AB1249">
        <v>3000000</v>
      </c>
      <c r="AC1249" t="s">
        <v>835</v>
      </c>
      <c r="AD1249" t="s">
        <v>1412</v>
      </c>
      <c r="AE1249" t="s">
        <v>5036</v>
      </c>
      <c r="AF1249" t="s">
        <v>5037</v>
      </c>
      <c r="AG1249" t="s">
        <v>6016</v>
      </c>
      <c r="AH1249" t="s">
        <v>847</v>
      </c>
      <c r="AI1249" t="s">
        <v>754</v>
      </c>
      <c r="AJ1249" t="s">
        <v>1</v>
      </c>
      <c r="AK1249" t="s">
        <v>848</v>
      </c>
      <c r="AL1249" t="s">
        <v>123</v>
      </c>
      <c r="AM1249" t="s">
        <v>124</v>
      </c>
      <c r="AN1249" t="s">
        <v>125</v>
      </c>
    </row>
    <row r="1250" spans="1:40" x14ac:dyDescent="0.3">
      <c r="A1250" t="s">
        <v>728</v>
      </c>
      <c r="B1250" t="s">
        <v>1457</v>
      </c>
      <c r="C1250" t="s">
        <v>729</v>
      </c>
      <c r="D1250" t="s">
        <v>1458</v>
      </c>
      <c r="E1250" t="s">
        <v>841</v>
      </c>
      <c r="F1250" t="s">
        <v>733</v>
      </c>
      <c r="G1250" t="s">
        <v>750</v>
      </c>
      <c r="H1250" t="s">
        <v>1013</v>
      </c>
      <c r="I1250" t="s">
        <v>13</v>
      </c>
      <c r="J1250" t="s">
        <v>751</v>
      </c>
      <c r="K1250" t="s">
        <v>780</v>
      </c>
      <c r="L1250" t="s">
        <v>781</v>
      </c>
      <c r="M1250" t="s">
        <v>878</v>
      </c>
      <c r="N1250" t="s">
        <v>788</v>
      </c>
      <c r="O1250" t="s">
        <v>178</v>
      </c>
      <c r="P1250" t="s">
        <v>789</v>
      </c>
      <c r="Q1250" t="s">
        <v>167</v>
      </c>
      <c r="R1250" t="s">
        <v>767</v>
      </c>
      <c r="S1250" t="s">
        <v>103</v>
      </c>
      <c r="T1250" t="s">
        <v>732</v>
      </c>
      <c r="U1250" t="s">
        <v>5038</v>
      </c>
      <c r="V1250">
        <v>3000000</v>
      </c>
      <c r="W1250">
        <v>0</v>
      </c>
      <c r="X1250">
        <v>0</v>
      </c>
      <c r="Y1250">
        <v>0</v>
      </c>
      <c r="Z1250">
        <v>0</v>
      </c>
      <c r="AA1250">
        <v>0</v>
      </c>
      <c r="AB1250">
        <v>3000000</v>
      </c>
      <c r="AC1250" t="s">
        <v>835</v>
      </c>
      <c r="AD1250" t="s">
        <v>1412</v>
      </c>
      <c r="AE1250" t="s">
        <v>5039</v>
      </c>
      <c r="AF1250" t="s">
        <v>5040</v>
      </c>
      <c r="AG1250" t="s">
        <v>5326</v>
      </c>
      <c r="AH1250" t="s">
        <v>847</v>
      </c>
      <c r="AI1250" t="s">
        <v>754</v>
      </c>
      <c r="AJ1250" t="s">
        <v>1</v>
      </c>
      <c r="AK1250" t="s">
        <v>848</v>
      </c>
      <c r="AL1250" t="s">
        <v>123</v>
      </c>
      <c r="AM1250" t="s">
        <v>124</v>
      </c>
      <c r="AN1250" t="s">
        <v>125</v>
      </c>
    </row>
    <row r="1251" spans="1:40" x14ac:dyDescent="0.3">
      <c r="A1251" t="s">
        <v>728</v>
      </c>
      <c r="B1251" t="s">
        <v>1457</v>
      </c>
      <c r="C1251" t="s">
        <v>729</v>
      </c>
      <c r="D1251" t="s">
        <v>1458</v>
      </c>
      <c r="E1251" t="s">
        <v>841</v>
      </c>
      <c r="F1251" t="s">
        <v>733</v>
      </c>
      <c r="G1251" t="s">
        <v>750</v>
      </c>
      <c r="H1251" t="s">
        <v>1013</v>
      </c>
      <c r="I1251" t="s">
        <v>13</v>
      </c>
      <c r="J1251" t="s">
        <v>751</v>
      </c>
      <c r="K1251" t="s">
        <v>780</v>
      </c>
      <c r="L1251" t="s">
        <v>781</v>
      </c>
      <c r="M1251" t="s">
        <v>878</v>
      </c>
      <c r="N1251" t="s">
        <v>788</v>
      </c>
      <c r="O1251" t="s">
        <v>178</v>
      </c>
      <c r="P1251" t="s">
        <v>789</v>
      </c>
      <c r="Q1251" t="s">
        <v>167</v>
      </c>
      <c r="R1251" t="s">
        <v>767</v>
      </c>
      <c r="S1251" t="s">
        <v>103</v>
      </c>
      <c r="T1251" t="s">
        <v>732</v>
      </c>
      <c r="U1251" t="s">
        <v>5041</v>
      </c>
      <c r="V1251">
        <v>2000000</v>
      </c>
      <c r="W1251">
        <v>0</v>
      </c>
      <c r="X1251">
        <v>0</v>
      </c>
      <c r="Y1251">
        <v>0</v>
      </c>
      <c r="Z1251">
        <v>0</v>
      </c>
      <c r="AA1251">
        <v>0</v>
      </c>
      <c r="AB1251">
        <v>2000000</v>
      </c>
      <c r="AC1251" t="s">
        <v>835</v>
      </c>
      <c r="AD1251" t="s">
        <v>1412</v>
      </c>
      <c r="AE1251" t="s">
        <v>5042</v>
      </c>
      <c r="AF1251" t="s">
        <v>5043</v>
      </c>
      <c r="AG1251" t="s">
        <v>5338</v>
      </c>
      <c r="AH1251" t="s">
        <v>847</v>
      </c>
      <c r="AI1251" t="s">
        <v>754</v>
      </c>
      <c r="AJ1251" t="s">
        <v>1</v>
      </c>
      <c r="AK1251" t="s">
        <v>848</v>
      </c>
      <c r="AL1251" t="s">
        <v>123</v>
      </c>
      <c r="AM1251" t="s">
        <v>124</v>
      </c>
      <c r="AN1251" t="s">
        <v>125</v>
      </c>
    </row>
    <row r="1252" spans="1:40" x14ac:dyDescent="0.3">
      <c r="A1252" t="s">
        <v>728</v>
      </c>
      <c r="B1252" t="s">
        <v>1457</v>
      </c>
      <c r="C1252" t="s">
        <v>729</v>
      </c>
      <c r="D1252" t="s">
        <v>1458</v>
      </c>
      <c r="E1252" t="s">
        <v>841</v>
      </c>
      <c r="F1252" t="s">
        <v>733</v>
      </c>
      <c r="G1252" t="s">
        <v>750</v>
      </c>
      <c r="H1252" t="s">
        <v>1013</v>
      </c>
      <c r="I1252" t="s">
        <v>13</v>
      </c>
      <c r="J1252" t="s">
        <v>751</v>
      </c>
      <c r="K1252" t="s">
        <v>780</v>
      </c>
      <c r="L1252" t="s">
        <v>781</v>
      </c>
      <c r="M1252" t="s">
        <v>878</v>
      </c>
      <c r="N1252" t="s">
        <v>788</v>
      </c>
      <c r="O1252" t="s">
        <v>178</v>
      </c>
      <c r="P1252" t="s">
        <v>789</v>
      </c>
      <c r="Q1252" t="s">
        <v>167</v>
      </c>
      <c r="R1252" t="s">
        <v>767</v>
      </c>
      <c r="S1252" t="s">
        <v>113</v>
      </c>
      <c r="T1252" t="s">
        <v>734</v>
      </c>
      <c r="U1252" t="s">
        <v>5044</v>
      </c>
      <c r="V1252">
        <v>20000000</v>
      </c>
      <c r="W1252">
        <v>0</v>
      </c>
      <c r="X1252">
        <v>0</v>
      </c>
      <c r="Y1252">
        <v>0</v>
      </c>
      <c r="Z1252">
        <v>0</v>
      </c>
      <c r="AA1252">
        <v>0</v>
      </c>
      <c r="AB1252">
        <v>20000000</v>
      </c>
      <c r="AC1252" t="s">
        <v>835</v>
      </c>
      <c r="AD1252" t="s">
        <v>1413</v>
      </c>
      <c r="AE1252" t="s">
        <v>5045</v>
      </c>
      <c r="AF1252" t="s">
        <v>5046</v>
      </c>
      <c r="AG1252" t="s">
        <v>5339</v>
      </c>
      <c r="AH1252" t="s">
        <v>847</v>
      </c>
      <c r="AI1252" t="s">
        <v>754</v>
      </c>
      <c r="AJ1252" t="s">
        <v>891</v>
      </c>
      <c r="AK1252" t="s">
        <v>848</v>
      </c>
      <c r="AL1252" t="s">
        <v>123</v>
      </c>
      <c r="AM1252" t="s">
        <v>124</v>
      </c>
      <c r="AN1252" t="s">
        <v>125</v>
      </c>
    </row>
    <row r="1253" spans="1:40" x14ac:dyDescent="0.3">
      <c r="A1253" t="s">
        <v>728</v>
      </c>
      <c r="B1253" t="s">
        <v>1457</v>
      </c>
      <c r="C1253" t="s">
        <v>729</v>
      </c>
      <c r="D1253" t="s">
        <v>1458</v>
      </c>
      <c r="E1253" t="s">
        <v>841</v>
      </c>
      <c r="F1253" t="s">
        <v>733</v>
      </c>
      <c r="G1253" t="s">
        <v>750</v>
      </c>
      <c r="H1253" t="s">
        <v>1013</v>
      </c>
      <c r="I1253" t="s">
        <v>13</v>
      </c>
      <c r="J1253" t="s">
        <v>751</v>
      </c>
      <c r="K1253" t="s">
        <v>780</v>
      </c>
      <c r="L1253" t="s">
        <v>781</v>
      </c>
      <c r="M1253" t="s">
        <v>878</v>
      </c>
      <c r="N1253" t="s">
        <v>788</v>
      </c>
      <c r="O1253" t="s">
        <v>178</v>
      </c>
      <c r="P1253" t="s">
        <v>789</v>
      </c>
      <c r="Q1253" t="s">
        <v>167</v>
      </c>
      <c r="R1253" t="s">
        <v>767</v>
      </c>
      <c r="S1253" t="s">
        <v>110</v>
      </c>
      <c r="T1253" t="s">
        <v>735</v>
      </c>
      <c r="U1253" t="s">
        <v>5047</v>
      </c>
      <c r="V1253">
        <v>43303000</v>
      </c>
      <c r="W1253">
        <v>0</v>
      </c>
      <c r="X1253">
        <v>0</v>
      </c>
      <c r="Y1253">
        <v>1440000</v>
      </c>
      <c r="Z1253">
        <v>1440000</v>
      </c>
      <c r="AA1253">
        <v>3.3254047063713828E-2</v>
      </c>
      <c r="AB1253">
        <v>41863000</v>
      </c>
      <c r="AC1253" t="s">
        <v>835</v>
      </c>
      <c r="AD1253" t="s">
        <v>1414</v>
      </c>
      <c r="AE1253" t="s">
        <v>5048</v>
      </c>
      <c r="AF1253" t="s">
        <v>5049</v>
      </c>
      <c r="AG1253" t="s">
        <v>6020</v>
      </c>
      <c r="AH1253" t="s">
        <v>847</v>
      </c>
      <c r="AI1253" t="s">
        <v>754</v>
      </c>
      <c r="AJ1253" t="s">
        <v>893</v>
      </c>
      <c r="AK1253" t="s">
        <v>848</v>
      </c>
      <c r="AL1253" t="s">
        <v>123</v>
      </c>
      <c r="AM1253" t="s">
        <v>124</v>
      </c>
      <c r="AN1253" t="s">
        <v>125</v>
      </c>
    </row>
    <row r="1254" spans="1:40" x14ac:dyDescent="0.3">
      <c r="A1254" t="s">
        <v>728</v>
      </c>
      <c r="B1254" t="s">
        <v>1457</v>
      </c>
      <c r="C1254" t="s">
        <v>729</v>
      </c>
      <c r="D1254" t="s">
        <v>1458</v>
      </c>
      <c r="E1254" t="s">
        <v>841</v>
      </c>
      <c r="F1254" t="s">
        <v>733</v>
      </c>
      <c r="G1254" t="s">
        <v>750</v>
      </c>
      <c r="H1254" t="s">
        <v>1013</v>
      </c>
      <c r="I1254" t="s">
        <v>13</v>
      </c>
      <c r="J1254" t="s">
        <v>751</v>
      </c>
      <c r="K1254" t="s">
        <v>780</v>
      </c>
      <c r="L1254" t="s">
        <v>781</v>
      </c>
      <c r="M1254" t="s">
        <v>938</v>
      </c>
      <c r="N1254" t="s">
        <v>939</v>
      </c>
      <c r="O1254" t="s">
        <v>177</v>
      </c>
      <c r="P1254" t="s">
        <v>940</v>
      </c>
      <c r="Q1254" t="s">
        <v>2</v>
      </c>
      <c r="R1254" t="s">
        <v>993</v>
      </c>
      <c r="S1254" t="s">
        <v>103</v>
      </c>
      <c r="T1254" t="s">
        <v>732</v>
      </c>
      <c r="U1254" t="s">
        <v>5050</v>
      </c>
      <c r="V1254">
        <v>2550000</v>
      </c>
      <c r="W1254">
        <v>0</v>
      </c>
      <c r="X1254">
        <v>0</v>
      </c>
      <c r="Y1254">
        <v>0</v>
      </c>
      <c r="Z1254">
        <v>0</v>
      </c>
      <c r="AA1254">
        <v>0</v>
      </c>
      <c r="AB1254">
        <v>2550000</v>
      </c>
      <c r="AC1254" t="s">
        <v>687</v>
      </c>
      <c r="AD1254" t="s">
        <v>688</v>
      </c>
      <c r="AE1254" t="s">
        <v>5051</v>
      </c>
      <c r="AF1254" t="s">
        <v>5052</v>
      </c>
      <c r="AG1254" t="s">
        <v>6021</v>
      </c>
      <c r="AH1254" t="s">
        <v>847</v>
      </c>
      <c r="AI1254" t="s">
        <v>754</v>
      </c>
      <c r="AJ1254" t="s">
        <v>1</v>
      </c>
      <c r="AK1254" t="s">
        <v>848</v>
      </c>
      <c r="AL1254" t="s">
        <v>846</v>
      </c>
    </row>
    <row r="1255" spans="1:40" x14ac:dyDescent="0.3">
      <c r="A1255" t="s">
        <v>728</v>
      </c>
      <c r="B1255" t="s">
        <v>1457</v>
      </c>
      <c r="C1255" t="s">
        <v>729</v>
      </c>
      <c r="D1255" t="s">
        <v>1458</v>
      </c>
      <c r="E1255" t="s">
        <v>841</v>
      </c>
      <c r="F1255" t="s">
        <v>733</v>
      </c>
      <c r="G1255" t="s">
        <v>750</v>
      </c>
      <c r="H1255" t="s">
        <v>1013</v>
      </c>
      <c r="I1255" t="s">
        <v>13</v>
      </c>
      <c r="J1255" t="s">
        <v>751</v>
      </c>
      <c r="K1255" t="s">
        <v>780</v>
      </c>
      <c r="L1255" t="s">
        <v>781</v>
      </c>
      <c r="M1255" t="s">
        <v>938</v>
      </c>
      <c r="N1255" t="s">
        <v>939</v>
      </c>
      <c r="O1255" t="s">
        <v>177</v>
      </c>
      <c r="P1255" t="s">
        <v>940</v>
      </c>
      <c r="Q1255" t="s">
        <v>2</v>
      </c>
      <c r="R1255" t="s">
        <v>993</v>
      </c>
      <c r="S1255" t="s">
        <v>130</v>
      </c>
      <c r="T1255" t="s">
        <v>748</v>
      </c>
      <c r="U1255" t="s">
        <v>5053</v>
      </c>
      <c r="V1255">
        <v>12000000</v>
      </c>
      <c r="W1255">
        <v>0</v>
      </c>
      <c r="X1255">
        <v>0</v>
      </c>
      <c r="Y1255">
        <v>0</v>
      </c>
      <c r="Z1255">
        <v>0</v>
      </c>
      <c r="AA1255">
        <v>0</v>
      </c>
      <c r="AB1255">
        <v>12000000</v>
      </c>
      <c r="AC1255" t="s">
        <v>687</v>
      </c>
      <c r="AD1255" t="s">
        <v>689</v>
      </c>
      <c r="AE1255" t="s">
        <v>5054</v>
      </c>
      <c r="AF1255" t="s">
        <v>5055</v>
      </c>
      <c r="AG1255" t="s">
        <v>5257</v>
      </c>
      <c r="AH1255" t="s">
        <v>847</v>
      </c>
      <c r="AI1255" t="s">
        <v>754</v>
      </c>
      <c r="AJ1255" t="s">
        <v>901</v>
      </c>
      <c r="AK1255" t="s">
        <v>848</v>
      </c>
      <c r="AL1255" t="s">
        <v>846</v>
      </c>
    </row>
    <row r="1256" spans="1:40" x14ac:dyDescent="0.3">
      <c r="A1256" t="s">
        <v>728</v>
      </c>
      <c r="B1256" t="s">
        <v>1457</v>
      </c>
      <c r="C1256" t="s">
        <v>729</v>
      </c>
      <c r="D1256" t="s">
        <v>1458</v>
      </c>
      <c r="E1256" t="s">
        <v>841</v>
      </c>
      <c r="F1256" t="s">
        <v>733</v>
      </c>
      <c r="G1256" t="s">
        <v>750</v>
      </c>
      <c r="H1256" t="s">
        <v>1013</v>
      </c>
      <c r="I1256" t="s">
        <v>13</v>
      </c>
      <c r="J1256" t="s">
        <v>751</v>
      </c>
      <c r="K1256" t="s">
        <v>780</v>
      </c>
      <c r="L1256" t="s">
        <v>781</v>
      </c>
      <c r="M1256" t="s">
        <v>938</v>
      </c>
      <c r="N1256" t="s">
        <v>939</v>
      </c>
      <c r="O1256" t="s">
        <v>177</v>
      </c>
      <c r="P1256" t="s">
        <v>940</v>
      </c>
      <c r="Q1256" t="s">
        <v>2</v>
      </c>
      <c r="R1256" t="s">
        <v>993</v>
      </c>
      <c r="S1256" t="s">
        <v>130</v>
      </c>
      <c r="T1256" t="s">
        <v>748</v>
      </c>
      <c r="U1256" t="s">
        <v>5056</v>
      </c>
      <c r="V1256">
        <v>12000000</v>
      </c>
      <c r="W1256">
        <v>0</v>
      </c>
      <c r="X1256">
        <v>0</v>
      </c>
      <c r="Y1256">
        <v>0</v>
      </c>
      <c r="Z1256">
        <v>0</v>
      </c>
      <c r="AA1256">
        <v>0</v>
      </c>
      <c r="AB1256">
        <v>12000000</v>
      </c>
      <c r="AC1256" t="s">
        <v>687</v>
      </c>
      <c r="AD1256" t="s">
        <v>689</v>
      </c>
      <c r="AE1256" t="s">
        <v>5057</v>
      </c>
      <c r="AF1256" t="s">
        <v>5058</v>
      </c>
      <c r="AG1256" t="s">
        <v>5258</v>
      </c>
      <c r="AH1256" t="s">
        <v>847</v>
      </c>
      <c r="AI1256" t="s">
        <v>754</v>
      </c>
      <c r="AJ1256" t="s">
        <v>901</v>
      </c>
      <c r="AK1256" t="s">
        <v>848</v>
      </c>
      <c r="AL1256" t="s">
        <v>846</v>
      </c>
    </row>
    <row r="1257" spans="1:40" x14ac:dyDescent="0.3">
      <c r="A1257" t="s">
        <v>728</v>
      </c>
      <c r="B1257" t="s">
        <v>1457</v>
      </c>
      <c r="C1257" t="s">
        <v>729</v>
      </c>
      <c r="D1257" t="s">
        <v>1458</v>
      </c>
      <c r="E1257" t="s">
        <v>841</v>
      </c>
      <c r="F1257" t="s">
        <v>733</v>
      </c>
      <c r="G1257" t="s">
        <v>750</v>
      </c>
      <c r="H1257" t="s">
        <v>1013</v>
      </c>
      <c r="I1257" t="s">
        <v>13</v>
      </c>
      <c r="J1257" t="s">
        <v>751</v>
      </c>
      <c r="K1257" t="s">
        <v>780</v>
      </c>
      <c r="L1257" t="s">
        <v>781</v>
      </c>
      <c r="M1257" t="s">
        <v>938</v>
      </c>
      <c r="N1257" t="s">
        <v>939</v>
      </c>
      <c r="O1257" t="s">
        <v>177</v>
      </c>
      <c r="P1257" t="s">
        <v>940</v>
      </c>
      <c r="Q1257" t="s">
        <v>2</v>
      </c>
      <c r="R1257" t="s">
        <v>993</v>
      </c>
      <c r="S1257" t="s">
        <v>110</v>
      </c>
      <c r="T1257" t="s">
        <v>735</v>
      </c>
      <c r="U1257" t="s">
        <v>5059</v>
      </c>
      <c r="V1257">
        <v>90000000</v>
      </c>
      <c r="W1257">
        <v>0</v>
      </c>
      <c r="X1257">
        <v>0</v>
      </c>
      <c r="Y1257">
        <v>0</v>
      </c>
      <c r="Z1257">
        <v>0</v>
      </c>
      <c r="AA1257">
        <v>0</v>
      </c>
      <c r="AB1257">
        <v>90000000</v>
      </c>
      <c r="AC1257" t="s">
        <v>687</v>
      </c>
      <c r="AD1257" t="s">
        <v>690</v>
      </c>
      <c r="AE1257" t="s">
        <v>5060</v>
      </c>
      <c r="AF1257" t="s">
        <v>5061</v>
      </c>
      <c r="AG1257" t="s">
        <v>6022</v>
      </c>
      <c r="AH1257" t="s">
        <v>847</v>
      </c>
      <c r="AI1257" t="s">
        <v>754</v>
      </c>
      <c r="AJ1257" t="s">
        <v>893</v>
      </c>
      <c r="AK1257" t="s">
        <v>848</v>
      </c>
      <c r="AL1257" t="s">
        <v>846</v>
      </c>
    </row>
    <row r="1258" spans="1:40" x14ac:dyDescent="0.3">
      <c r="A1258" t="s">
        <v>728</v>
      </c>
      <c r="B1258" t="s">
        <v>1457</v>
      </c>
      <c r="C1258" t="s">
        <v>729</v>
      </c>
      <c r="D1258" t="s">
        <v>1458</v>
      </c>
      <c r="E1258" t="s">
        <v>841</v>
      </c>
      <c r="F1258" t="s">
        <v>733</v>
      </c>
      <c r="G1258" t="s">
        <v>750</v>
      </c>
      <c r="H1258" t="s">
        <v>1013</v>
      </c>
      <c r="I1258" t="s">
        <v>13</v>
      </c>
      <c r="J1258" t="s">
        <v>751</v>
      </c>
      <c r="K1258" t="s">
        <v>780</v>
      </c>
      <c r="L1258" t="s">
        <v>781</v>
      </c>
      <c r="M1258" t="s">
        <v>938</v>
      </c>
      <c r="N1258" t="s">
        <v>939</v>
      </c>
      <c r="O1258" t="s">
        <v>177</v>
      </c>
      <c r="P1258" t="s">
        <v>940</v>
      </c>
      <c r="Q1258" t="s">
        <v>108</v>
      </c>
      <c r="R1258" t="s">
        <v>994</v>
      </c>
      <c r="S1258" t="s">
        <v>103</v>
      </c>
      <c r="T1258" t="s">
        <v>732</v>
      </c>
      <c r="U1258" t="s">
        <v>5062</v>
      </c>
      <c r="V1258">
        <v>12000000</v>
      </c>
      <c r="W1258">
        <v>0</v>
      </c>
      <c r="X1258">
        <v>0</v>
      </c>
      <c r="Y1258">
        <v>0</v>
      </c>
      <c r="Z1258">
        <v>0</v>
      </c>
      <c r="AA1258">
        <v>0</v>
      </c>
      <c r="AB1258">
        <v>12000000</v>
      </c>
      <c r="AC1258" t="s">
        <v>691</v>
      </c>
      <c r="AD1258" t="s">
        <v>692</v>
      </c>
      <c r="AE1258" t="s">
        <v>5063</v>
      </c>
      <c r="AF1258" t="s">
        <v>5064</v>
      </c>
      <c r="AG1258" t="s">
        <v>6023</v>
      </c>
      <c r="AH1258" t="s">
        <v>847</v>
      </c>
      <c r="AI1258" t="s">
        <v>754</v>
      </c>
      <c r="AJ1258" t="s">
        <v>1</v>
      </c>
      <c r="AK1258" t="s">
        <v>848</v>
      </c>
      <c r="AL1258" t="s">
        <v>846</v>
      </c>
    </row>
    <row r="1259" spans="1:40" x14ac:dyDescent="0.3">
      <c r="A1259" t="s">
        <v>728</v>
      </c>
      <c r="B1259" t="s">
        <v>1457</v>
      </c>
      <c r="C1259" t="s">
        <v>729</v>
      </c>
      <c r="D1259" t="s">
        <v>1458</v>
      </c>
      <c r="E1259" t="s">
        <v>841</v>
      </c>
      <c r="F1259" t="s">
        <v>733</v>
      </c>
      <c r="G1259" t="s">
        <v>750</v>
      </c>
      <c r="H1259" t="s">
        <v>1013</v>
      </c>
      <c r="I1259" t="s">
        <v>13</v>
      </c>
      <c r="J1259" t="s">
        <v>751</v>
      </c>
      <c r="K1259" t="s">
        <v>780</v>
      </c>
      <c r="L1259" t="s">
        <v>781</v>
      </c>
      <c r="M1259" t="s">
        <v>938</v>
      </c>
      <c r="N1259" t="s">
        <v>939</v>
      </c>
      <c r="O1259" t="s">
        <v>177</v>
      </c>
      <c r="P1259" t="s">
        <v>940</v>
      </c>
      <c r="Q1259" t="s">
        <v>108</v>
      </c>
      <c r="R1259" t="s">
        <v>994</v>
      </c>
      <c r="S1259" t="s">
        <v>130</v>
      </c>
      <c r="T1259" t="s">
        <v>748</v>
      </c>
      <c r="U1259" t="s">
        <v>5065</v>
      </c>
      <c r="V1259">
        <v>12000000</v>
      </c>
      <c r="W1259">
        <v>0</v>
      </c>
      <c r="X1259">
        <v>0</v>
      </c>
      <c r="Y1259">
        <v>0</v>
      </c>
      <c r="Z1259">
        <v>0</v>
      </c>
      <c r="AA1259">
        <v>0</v>
      </c>
      <c r="AB1259">
        <v>12000000</v>
      </c>
      <c r="AC1259" t="s">
        <v>691</v>
      </c>
      <c r="AD1259" t="s">
        <v>693</v>
      </c>
      <c r="AE1259" t="s">
        <v>5066</v>
      </c>
      <c r="AF1259" t="s">
        <v>5067</v>
      </c>
      <c r="AG1259" t="s">
        <v>5257</v>
      </c>
      <c r="AH1259" t="s">
        <v>847</v>
      </c>
      <c r="AI1259" t="s">
        <v>754</v>
      </c>
      <c r="AJ1259" t="s">
        <v>901</v>
      </c>
      <c r="AK1259" t="s">
        <v>848</v>
      </c>
      <c r="AL1259" t="s">
        <v>846</v>
      </c>
    </row>
    <row r="1260" spans="1:40" x14ac:dyDescent="0.3">
      <c r="A1260" t="s">
        <v>728</v>
      </c>
      <c r="B1260" t="s">
        <v>1457</v>
      </c>
      <c r="C1260" t="s">
        <v>729</v>
      </c>
      <c r="D1260" t="s">
        <v>1458</v>
      </c>
      <c r="E1260" t="s">
        <v>841</v>
      </c>
      <c r="F1260" t="s">
        <v>733</v>
      </c>
      <c r="G1260" t="s">
        <v>750</v>
      </c>
      <c r="H1260" t="s">
        <v>1013</v>
      </c>
      <c r="I1260" t="s">
        <v>13</v>
      </c>
      <c r="J1260" t="s">
        <v>751</v>
      </c>
      <c r="K1260" t="s">
        <v>780</v>
      </c>
      <c r="L1260" t="s">
        <v>781</v>
      </c>
      <c r="M1260" t="s">
        <v>938</v>
      </c>
      <c r="N1260" t="s">
        <v>939</v>
      </c>
      <c r="O1260" t="s">
        <v>177</v>
      </c>
      <c r="P1260" t="s">
        <v>940</v>
      </c>
      <c r="Q1260" t="s">
        <v>108</v>
      </c>
      <c r="R1260" t="s">
        <v>994</v>
      </c>
      <c r="S1260" t="s">
        <v>130</v>
      </c>
      <c r="T1260" t="s">
        <v>748</v>
      </c>
      <c r="U1260" t="s">
        <v>5068</v>
      </c>
      <c r="V1260">
        <v>12000000</v>
      </c>
      <c r="W1260">
        <v>0</v>
      </c>
      <c r="X1260">
        <v>0</v>
      </c>
      <c r="Y1260">
        <v>0</v>
      </c>
      <c r="Z1260">
        <v>0</v>
      </c>
      <c r="AA1260">
        <v>0</v>
      </c>
      <c r="AB1260">
        <v>12000000</v>
      </c>
      <c r="AC1260" t="s">
        <v>691</v>
      </c>
      <c r="AD1260" t="s">
        <v>693</v>
      </c>
      <c r="AE1260" t="s">
        <v>5069</v>
      </c>
      <c r="AF1260" t="s">
        <v>5070</v>
      </c>
      <c r="AG1260" t="s">
        <v>5258</v>
      </c>
      <c r="AH1260" t="s">
        <v>847</v>
      </c>
      <c r="AI1260" t="s">
        <v>754</v>
      </c>
      <c r="AJ1260" t="s">
        <v>901</v>
      </c>
      <c r="AK1260" t="s">
        <v>848</v>
      </c>
      <c r="AL1260" t="s">
        <v>846</v>
      </c>
    </row>
    <row r="1261" spans="1:40" x14ac:dyDescent="0.3">
      <c r="A1261" t="s">
        <v>728</v>
      </c>
      <c r="B1261" t="s">
        <v>1457</v>
      </c>
      <c r="C1261" t="s">
        <v>729</v>
      </c>
      <c r="D1261" t="s">
        <v>1458</v>
      </c>
      <c r="E1261" t="s">
        <v>841</v>
      </c>
      <c r="F1261" t="s">
        <v>733</v>
      </c>
      <c r="G1261" t="s">
        <v>750</v>
      </c>
      <c r="H1261" t="s">
        <v>1013</v>
      </c>
      <c r="I1261" t="s">
        <v>13</v>
      </c>
      <c r="J1261" t="s">
        <v>751</v>
      </c>
      <c r="K1261" t="s">
        <v>780</v>
      </c>
      <c r="L1261" t="s">
        <v>781</v>
      </c>
      <c r="M1261" t="s">
        <v>938</v>
      </c>
      <c r="N1261" t="s">
        <v>939</v>
      </c>
      <c r="O1261" t="s">
        <v>177</v>
      </c>
      <c r="P1261" t="s">
        <v>940</v>
      </c>
      <c r="Q1261" t="s">
        <v>108</v>
      </c>
      <c r="R1261" t="s">
        <v>994</v>
      </c>
      <c r="S1261" t="s">
        <v>113</v>
      </c>
      <c r="T1261" t="s">
        <v>734</v>
      </c>
      <c r="U1261" t="s">
        <v>5071</v>
      </c>
      <c r="V1261">
        <v>10800000</v>
      </c>
      <c r="W1261">
        <v>0</v>
      </c>
      <c r="X1261">
        <v>0</v>
      </c>
      <c r="Y1261">
        <v>0</v>
      </c>
      <c r="Z1261">
        <v>0</v>
      </c>
      <c r="AA1261">
        <v>0</v>
      </c>
      <c r="AB1261">
        <v>10800000</v>
      </c>
      <c r="AC1261" t="s">
        <v>691</v>
      </c>
      <c r="AD1261" t="s">
        <v>694</v>
      </c>
      <c r="AE1261" t="s">
        <v>5072</v>
      </c>
      <c r="AF1261" t="s">
        <v>5073</v>
      </c>
      <c r="AG1261" t="s">
        <v>5365</v>
      </c>
      <c r="AH1261" t="s">
        <v>847</v>
      </c>
      <c r="AI1261" t="s">
        <v>754</v>
      </c>
      <c r="AJ1261" t="s">
        <v>891</v>
      </c>
      <c r="AK1261" t="s">
        <v>848</v>
      </c>
      <c r="AL1261" t="s">
        <v>846</v>
      </c>
    </row>
    <row r="1262" spans="1:40" x14ac:dyDescent="0.3">
      <c r="A1262" t="s">
        <v>728</v>
      </c>
      <c r="B1262" t="s">
        <v>1457</v>
      </c>
      <c r="C1262" t="s">
        <v>729</v>
      </c>
      <c r="D1262" t="s">
        <v>1458</v>
      </c>
      <c r="E1262" t="s">
        <v>841</v>
      </c>
      <c r="F1262" t="s">
        <v>733</v>
      </c>
      <c r="G1262" t="s">
        <v>750</v>
      </c>
      <c r="H1262" t="s">
        <v>1013</v>
      </c>
      <c r="I1262" t="s">
        <v>13</v>
      </c>
      <c r="J1262" t="s">
        <v>751</v>
      </c>
      <c r="K1262" t="s">
        <v>780</v>
      </c>
      <c r="L1262" t="s">
        <v>781</v>
      </c>
      <c r="M1262" t="s">
        <v>938</v>
      </c>
      <c r="N1262" t="s">
        <v>939</v>
      </c>
      <c r="O1262" t="s">
        <v>177</v>
      </c>
      <c r="P1262" t="s">
        <v>940</v>
      </c>
      <c r="Q1262" t="s">
        <v>108</v>
      </c>
      <c r="R1262" t="s">
        <v>994</v>
      </c>
      <c r="S1262" t="s">
        <v>110</v>
      </c>
      <c r="T1262" t="s">
        <v>735</v>
      </c>
      <c r="U1262" t="s">
        <v>5074</v>
      </c>
      <c r="V1262">
        <v>150000000</v>
      </c>
      <c r="W1262">
        <v>0</v>
      </c>
      <c r="X1262">
        <v>0</v>
      </c>
      <c r="Y1262">
        <v>5326766</v>
      </c>
      <c r="Z1262">
        <v>5326766</v>
      </c>
      <c r="AA1262">
        <v>3.5511773333333337E-2</v>
      </c>
      <c r="AB1262">
        <v>144673234</v>
      </c>
      <c r="AC1262" t="s">
        <v>691</v>
      </c>
      <c r="AD1262" t="s">
        <v>695</v>
      </c>
      <c r="AE1262" t="s">
        <v>5075</v>
      </c>
      <c r="AF1262" t="s">
        <v>5076</v>
      </c>
      <c r="AG1262" t="s">
        <v>6024</v>
      </c>
      <c r="AH1262" t="s">
        <v>847</v>
      </c>
      <c r="AI1262" t="s">
        <v>754</v>
      </c>
      <c r="AJ1262" t="s">
        <v>893</v>
      </c>
      <c r="AK1262" t="s">
        <v>848</v>
      </c>
      <c r="AL1262" t="s">
        <v>846</v>
      </c>
    </row>
    <row r="1263" spans="1:40" x14ac:dyDescent="0.3">
      <c r="A1263" t="s">
        <v>728</v>
      </c>
      <c r="B1263" t="s">
        <v>1457</v>
      </c>
      <c r="C1263" t="s">
        <v>729</v>
      </c>
      <c r="D1263" t="s">
        <v>1458</v>
      </c>
      <c r="E1263" t="s">
        <v>841</v>
      </c>
      <c r="F1263" t="s">
        <v>733</v>
      </c>
      <c r="G1263" t="s">
        <v>750</v>
      </c>
      <c r="H1263" t="s">
        <v>1013</v>
      </c>
      <c r="I1263" t="s">
        <v>13</v>
      </c>
      <c r="J1263" t="s">
        <v>751</v>
      </c>
      <c r="K1263" t="s">
        <v>780</v>
      </c>
      <c r="L1263" t="s">
        <v>781</v>
      </c>
      <c r="M1263" t="s">
        <v>938</v>
      </c>
      <c r="N1263" t="s">
        <v>939</v>
      </c>
      <c r="O1263" t="s">
        <v>177</v>
      </c>
      <c r="P1263" t="s">
        <v>940</v>
      </c>
      <c r="Q1263" t="s">
        <v>108</v>
      </c>
      <c r="R1263" t="s">
        <v>994</v>
      </c>
      <c r="S1263" t="s">
        <v>106</v>
      </c>
      <c r="T1263" t="s">
        <v>906</v>
      </c>
      <c r="U1263" t="s">
        <v>5077</v>
      </c>
      <c r="V1263">
        <v>10500000</v>
      </c>
      <c r="W1263">
        <v>0</v>
      </c>
      <c r="X1263">
        <v>0</v>
      </c>
      <c r="Y1263">
        <v>420000</v>
      </c>
      <c r="Z1263">
        <v>420000</v>
      </c>
      <c r="AA1263">
        <v>0.04</v>
      </c>
      <c r="AB1263">
        <v>10080000</v>
      </c>
      <c r="AC1263" t="s">
        <v>691</v>
      </c>
      <c r="AD1263" t="s">
        <v>696</v>
      </c>
      <c r="AE1263" t="s">
        <v>5078</v>
      </c>
      <c r="AF1263" t="s">
        <v>5079</v>
      </c>
      <c r="AG1263" t="s">
        <v>5368</v>
      </c>
      <c r="AH1263" t="s">
        <v>847</v>
      </c>
      <c r="AI1263" t="s">
        <v>754</v>
      </c>
      <c r="AJ1263" t="s">
        <v>893</v>
      </c>
      <c r="AK1263" t="s">
        <v>848</v>
      </c>
      <c r="AL1263" t="s">
        <v>846</v>
      </c>
    </row>
    <row r="1264" spans="1:40" x14ac:dyDescent="0.3">
      <c r="A1264" t="s">
        <v>728</v>
      </c>
      <c r="B1264" t="s">
        <v>1457</v>
      </c>
      <c r="C1264" t="s">
        <v>729</v>
      </c>
      <c r="D1264" t="s">
        <v>1458</v>
      </c>
      <c r="E1264" t="s">
        <v>841</v>
      </c>
      <c r="F1264" t="s">
        <v>733</v>
      </c>
      <c r="G1264" t="s">
        <v>750</v>
      </c>
      <c r="H1264" t="s">
        <v>1013</v>
      </c>
      <c r="I1264" t="s">
        <v>13</v>
      </c>
      <c r="J1264" t="s">
        <v>751</v>
      </c>
      <c r="K1264" t="s">
        <v>780</v>
      </c>
      <c r="L1264" t="s">
        <v>781</v>
      </c>
      <c r="M1264" t="s">
        <v>938</v>
      </c>
      <c r="N1264" t="s">
        <v>939</v>
      </c>
      <c r="O1264" t="s">
        <v>177</v>
      </c>
      <c r="P1264" t="s">
        <v>940</v>
      </c>
      <c r="Q1264" t="s">
        <v>108</v>
      </c>
      <c r="R1264" t="s">
        <v>994</v>
      </c>
      <c r="S1264" t="s">
        <v>106</v>
      </c>
      <c r="T1264" t="s">
        <v>906</v>
      </c>
      <c r="U1264" t="s">
        <v>5080</v>
      </c>
      <c r="V1264">
        <v>7500000</v>
      </c>
      <c r="W1264">
        <v>0</v>
      </c>
      <c r="X1264">
        <v>300000</v>
      </c>
      <c r="Y1264">
        <v>300000</v>
      </c>
      <c r="Z1264">
        <v>600000</v>
      </c>
      <c r="AA1264">
        <v>0.08</v>
      </c>
      <c r="AB1264">
        <v>6900000</v>
      </c>
      <c r="AC1264" t="s">
        <v>691</v>
      </c>
      <c r="AD1264" t="s">
        <v>696</v>
      </c>
      <c r="AE1264" t="s">
        <v>5081</v>
      </c>
      <c r="AF1264" t="s">
        <v>5082</v>
      </c>
      <c r="AG1264" t="s">
        <v>5801</v>
      </c>
      <c r="AH1264" t="s">
        <v>847</v>
      </c>
      <c r="AI1264" t="s">
        <v>754</v>
      </c>
      <c r="AJ1264" t="s">
        <v>893</v>
      </c>
      <c r="AK1264" t="s">
        <v>848</v>
      </c>
      <c r="AL1264" t="s">
        <v>846</v>
      </c>
    </row>
    <row r="1265" spans="1:40" x14ac:dyDescent="0.3">
      <c r="A1265" t="s">
        <v>728</v>
      </c>
      <c r="B1265" t="s">
        <v>1457</v>
      </c>
      <c r="C1265" t="s">
        <v>729</v>
      </c>
      <c r="D1265" t="s">
        <v>1458</v>
      </c>
      <c r="E1265" t="s">
        <v>841</v>
      </c>
      <c r="F1265" t="s">
        <v>733</v>
      </c>
      <c r="G1265" t="s">
        <v>750</v>
      </c>
      <c r="H1265" t="s">
        <v>1013</v>
      </c>
      <c r="I1265" t="s">
        <v>13</v>
      </c>
      <c r="J1265" t="s">
        <v>751</v>
      </c>
      <c r="K1265" t="s">
        <v>780</v>
      </c>
      <c r="L1265" t="s">
        <v>781</v>
      </c>
      <c r="M1265" t="s">
        <v>938</v>
      </c>
      <c r="N1265" t="s">
        <v>939</v>
      </c>
      <c r="O1265" t="s">
        <v>177</v>
      </c>
      <c r="P1265" t="s">
        <v>940</v>
      </c>
      <c r="Q1265" t="s">
        <v>109</v>
      </c>
      <c r="R1265" t="s">
        <v>995</v>
      </c>
      <c r="S1265" t="s">
        <v>103</v>
      </c>
      <c r="T1265" t="s">
        <v>732</v>
      </c>
      <c r="U1265" t="s">
        <v>5083</v>
      </c>
      <c r="V1265">
        <v>2000000</v>
      </c>
      <c r="W1265">
        <v>0</v>
      </c>
      <c r="X1265">
        <v>0</v>
      </c>
      <c r="Y1265">
        <v>0</v>
      </c>
      <c r="Z1265">
        <v>0</v>
      </c>
      <c r="AA1265">
        <v>0</v>
      </c>
      <c r="AB1265">
        <v>2000000</v>
      </c>
      <c r="AC1265" t="s">
        <v>697</v>
      </c>
      <c r="AD1265" t="s">
        <v>698</v>
      </c>
      <c r="AE1265" t="s">
        <v>5084</v>
      </c>
      <c r="AF1265" t="s">
        <v>5085</v>
      </c>
      <c r="AG1265" t="s">
        <v>5455</v>
      </c>
      <c r="AH1265" t="s">
        <v>847</v>
      </c>
      <c r="AI1265" t="s">
        <v>754</v>
      </c>
      <c r="AJ1265" t="s">
        <v>1</v>
      </c>
      <c r="AK1265" t="s">
        <v>848</v>
      </c>
      <c r="AL1265" t="s">
        <v>846</v>
      </c>
    </row>
    <row r="1266" spans="1:40" x14ac:dyDescent="0.3">
      <c r="A1266" t="s">
        <v>728</v>
      </c>
      <c r="B1266" t="s">
        <v>1457</v>
      </c>
      <c r="C1266" t="s">
        <v>729</v>
      </c>
      <c r="D1266" t="s">
        <v>1458</v>
      </c>
      <c r="E1266" t="s">
        <v>841</v>
      </c>
      <c r="F1266" t="s">
        <v>733</v>
      </c>
      <c r="G1266" t="s">
        <v>750</v>
      </c>
      <c r="H1266" t="s">
        <v>1013</v>
      </c>
      <c r="I1266" t="s">
        <v>13</v>
      </c>
      <c r="J1266" t="s">
        <v>751</v>
      </c>
      <c r="K1266" t="s">
        <v>780</v>
      </c>
      <c r="L1266" t="s">
        <v>781</v>
      </c>
      <c r="M1266" t="s">
        <v>938</v>
      </c>
      <c r="N1266" t="s">
        <v>939</v>
      </c>
      <c r="O1266" t="s">
        <v>177</v>
      </c>
      <c r="P1266" t="s">
        <v>940</v>
      </c>
      <c r="Q1266" t="s">
        <v>109</v>
      </c>
      <c r="R1266" t="s">
        <v>995</v>
      </c>
      <c r="S1266" t="s">
        <v>130</v>
      </c>
      <c r="T1266" t="s">
        <v>748</v>
      </c>
      <c r="U1266" t="s">
        <v>5086</v>
      </c>
      <c r="V1266">
        <v>12000000</v>
      </c>
      <c r="W1266">
        <v>0</v>
      </c>
      <c r="X1266">
        <v>0</v>
      </c>
      <c r="Y1266">
        <v>0</v>
      </c>
      <c r="Z1266">
        <v>0</v>
      </c>
      <c r="AA1266">
        <v>0</v>
      </c>
      <c r="AB1266">
        <v>12000000</v>
      </c>
      <c r="AC1266" t="s">
        <v>697</v>
      </c>
      <c r="AD1266" t="s">
        <v>699</v>
      </c>
      <c r="AE1266" t="s">
        <v>5087</v>
      </c>
      <c r="AF1266" t="s">
        <v>5088</v>
      </c>
      <c r="AG1266" t="s">
        <v>5257</v>
      </c>
      <c r="AH1266" t="s">
        <v>847</v>
      </c>
      <c r="AI1266" t="s">
        <v>754</v>
      </c>
      <c r="AJ1266" t="s">
        <v>901</v>
      </c>
      <c r="AK1266" t="s">
        <v>848</v>
      </c>
      <c r="AL1266" t="s">
        <v>846</v>
      </c>
    </row>
    <row r="1267" spans="1:40" x14ac:dyDescent="0.3">
      <c r="A1267" t="s">
        <v>728</v>
      </c>
      <c r="B1267" t="s">
        <v>1457</v>
      </c>
      <c r="C1267" t="s">
        <v>729</v>
      </c>
      <c r="D1267" t="s">
        <v>1458</v>
      </c>
      <c r="E1267" t="s">
        <v>841</v>
      </c>
      <c r="F1267" t="s">
        <v>733</v>
      </c>
      <c r="G1267" t="s">
        <v>750</v>
      </c>
      <c r="H1267" t="s">
        <v>1013</v>
      </c>
      <c r="I1267" t="s">
        <v>13</v>
      </c>
      <c r="J1267" t="s">
        <v>751</v>
      </c>
      <c r="K1267" t="s">
        <v>780</v>
      </c>
      <c r="L1267" t="s">
        <v>781</v>
      </c>
      <c r="M1267" t="s">
        <v>938</v>
      </c>
      <c r="N1267" t="s">
        <v>939</v>
      </c>
      <c r="O1267" t="s">
        <v>177</v>
      </c>
      <c r="P1267" t="s">
        <v>940</v>
      </c>
      <c r="Q1267" t="s">
        <v>109</v>
      </c>
      <c r="R1267" t="s">
        <v>995</v>
      </c>
      <c r="S1267" t="s">
        <v>130</v>
      </c>
      <c r="T1267" t="s">
        <v>748</v>
      </c>
      <c r="U1267" t="s">
        <v>5089</v>
      </c>
      <c r="V1267">
        <v>12000000</v>
      </c>
      <c r="W1267">
        <v>0</v>
      </c>
      <c r="X1267">
        <v>0</v>
      </c>
      <c r="Y1267">
        <v>0</v>
      </c>
      <c r="Z1267">
        <v>0</v>
      </c>
      <c r="AA1267">
        <v>0</v>
      </c>
      <c r="AB1267">
        <v>12000000</v>
      </c>
      <c r="AC1267" t="s">
        <v>697</v>
      </c>
      <c r="AD1267" t="s">
        <v>699</v>
      </c>
      <c r="AE1267" t="s">
        <v>5090</v>
      </c>
      <c r="AF1267" t="s">
        <v>5091</v>
      </c>
      <c r="AG1267" t="s">
        <v>5258</v>
      </c>
      <c r="AH1267" t="s">
        <v>847</v>
      </c>
      <c r="AI1267" t="s">
        <v>754</v>
      </c>
      <c r="AJ1267" t="s">
        <v>901</v>
      </c>
      <c r="AK1267" t="s">
        <v>848</v>
      </c>
      <c r="AL1267" t="s">
        <v>846</v>
      </c>
    </row>
    <row r="1268" spans="1:40" x14ac:dyDescent="0.3">
      <c r="A1268" t="s">
        <v>728</v>
      </c>
      <c r="B1268" t="s">
        <v>1457</v>
      </c>
      <c r="C1268" t="s">
        <v>729</v>
      </c>
      <c r="D1268" t="s">
        <v>1458</v>
      </c>
      <c r="E1268" t="s">
        <v>841</v>
      </c>
      <c r="F1268" t="s">
        <v>733</v>
      </c>
      <c r="G1268" t="s">
        <v>750</v>
      </c>
      <c r="H1268" t="s">
        <v>1013</v>
      </c>
      <c r="I1268" t="s">
        <v>13</v>
      </c>
      <c r="J1268" t="s">
        <v>751</v>
      </c>
      <c r="K1268" t="s">
        <v>780</v>
      </c>
      <c r="L1268" t="s">
        <v>781</v>
      </c>
      <c r="M1268" t="s">
        <v>938</v>
      </c>
      <c r="N1268" t="s">
        <v>939</v>
      </c>
      <c r="O1268" t="s">
        <v>177</v>
      </c>
      <c r="P1268" t="s">
        <v>940</v>
      </c>
      <c r="Q1268" t="s">
        <v>109</v>
      </c>
      <c r="R1268" t="s">
        <v>995</v>
      </c>
      <c r="S1268" t="s">
        <v>110</v>
      </c>
      <c r="T1268" t="s">
        <v>735</v>
      </c>
      <c r="U1268" t="s">
        <v>5092</v>
      </c>
      <c r="V1268">
        <v>90000000</v>
      </c>
      <c r="W1268">
        <v>0</v>
      </c>
      <c r="X1268">
        <v>0</v>
      </c>
      <c r="Y1268">
        <v>0</v>
      </c>
      <c r="Z1268">
        <v>0</v>
      </c>
      <c r="AA1268">
        <v>0</v>
      </c>
      <c r="AB1268">
        <v>90000000</v>
      </c>
      <c r="AC1268" t="s">
        <v>697</v>
      </c>
      <c r="AD1268" t="s">
        <v>700</v>
      </c>
      <c r="AE1268" t="s">
        <v>5093</v>
      </c>
      <c r="AF1268" t="s">
        <v>5094</v>
      </c>
      <c r="AG1268" t="s">
        <v>5368</v>
      </c>
      <c r="AH1268" t="s">
        <v>847</v>
      </c>
      <c r="AI1268" t="s">
        <v>754</v>
      </c>
      <c r="AJ1268" t="s">
        <v>893</v>
      </c>
      <c r="AK1268" t="s">
        <v>848</v>
      </c>
      <c r="AL1268" t="s">
        <v>846</v>
      </c>
    </row>
    <row r="1269" spans="1:40" x14ac:dyDescent="0.3">
      <c r="A1269" t="s">
        <v>728</v>
      </c>
      <c r="B1269" t="s">
        <v>1457</v>
      </c>
      <c r="C1269" t="s">
        <v>729</v>
      </c>
      <c r="D1269" t="s">
        <v>1458</v>
      </c>
      <c r="E1269" t="s">
        <v>841</v>
      </c>
      <c r="F1269" t="s">
        <v>733</v>
      </c>
      <c r="G1269" t="s">
        <v>750</v>
      </c>
      <c r="H1269" t="s">
        <v>1013</v>
      </c>
      <c r="I1269" t="s">
        <v>13</v>
      </c>
      <c r="J1269" t="s">
        <v>751</v>
      </c>
      <c r="K1269" t="s">
        <v>780</v>
      </c>
      <c r="L1269" t="s">
        <v>781</v>
      </c>
      <c r="M1269" t="s">
        <v>938</v>
      </c>
      <c r="N1269" t="s">
        <v>939</v>
      </c>
      <c r="O1269" t="s">
        <v>177</v>
      </c>
      <c r="P1269" t="s">
        <v>940</v>
      </c>
      <c r="Q1269" t="s">
        <v>111</v>
      </c>
      <c r="R1269" t="s">
        <v>1296</v>
      </c>
      <c r="S1269" t="s">
        <v>103</v>
      </c>
      <c r="T1269" t="s">
        <v>732</v>
      </c>
      <c r="U1269" t="s">
        <v>5095</v>
      </c>
      <c r="V1269">
        <v>1005000</v>
      </c>
      <c r="W1269">
        <v>0</v>
      </c>
      <c r="X1269">
        <v>0</v>
      </c>
      <c r="Y1269">
        <v>0</v>
      </c>
      <c r="Z1269">
        <v>0</v>
      </c>
      <c r="AA1269">
        <v>0</v>
      </c>
      <c r="AB1269">
        <v>1005000</v>
      </c>
      <c r="AC1269" t="s">
        <v>701</v>
      </c>
      <c r="AD1269" t="s">
        <v>702</v>
      </c>
      <c r="AE1269" t="s">
        <v>5096</v>
      </c>
      <c r="AF1269" t="s">
        <v>5097</v>
      </c>
      <c r="AG1269" t="s">
        <v>5825</v>
      </c>
      <c r="AH1269" t="s">
        <v>847</v>
      </c>
      <c r="AI1269" t="s">
        <v>754</v>
      </c>
      <c r="AJ1269" t="s">
        <v>1</v>
      </c>
      <c r="AK1269" t="s">
        <v>848</v>
      </c>
      <c r="AL1269" t="s">
        <v>846</v>
      </c>
    </row>
    <row r="1270" spans="1:40" x14ac:dyDescent="0.3">
      <c r="A1270" t="s">
        <v>728</v>
      </c>
      <c r="B1270" t="s">
        <v>1457</v>
      </c>
      <c r="C1270" t="s">
        <v>729</v>
      </c>
      <c r="D1270" t="s">
        <v>1458</v>
      </c>
      <c r="E1270" t="s">
        <v>841</v>
      </c>
      <c r="F1270" t="s">
        <v>733</v>
      </c>
      <c r="G1270" t="s">
        <v>750</v>
      </c>
      <c r="H1270" t="s">
        <v>1013</v>
      </c>
      <c r="I1270" t="s">
        <v>13</v>
      </c>
      <c r="J1270" t="s">
        <v>751</v>
      </c>
      <c r="K1270" t="s">
        <v>780</v>
      </c>
      <c r="L1270" t="s">
        <v>781</v>
      </c>
      <c r="M1270" t="s">
        <v>938</v>
      </c>
      <c r="N1270" t="s">
        <v>939</v>
      </c>
      <c r="O1270" t="s">
        <v>177</v>
      </c>
      <c r="P1270" t="s">
        <v>940</v>
      </c>
      <c r="Q1270" t="s">
        <v>111</v>
      </c>
      <c r="R1270" t="s">
        <v>1296</v>
      </c>
      <c r="S1270" t="s">
        <v>103</v>
      </c>
      <c r="T1270" t="s">
        <v>732</v>
      </c>
      <c r="U1270" t="s">
        <v>5098</v>
      </c>
      <c r="V1270">
        <v>1000000</v>
      </c>
      <c r="W1270">
        <v>0</v>
      </c>
      <c r="X1270">
        <v>0</v>
      </c>
      <c r="Y1270">
        <v>0</v>
      </c>
      <c r="Z1270">
        <v>0</v>
      </c>
      <c r="AA1270">
        <v>0</v>
      </c>
      <c r="AB1270">
        <v>1000000</v>
      </c>
      <c r="AC1270" t="s">
        <v>701</v>
      </c>
      <c r="AD1270" t="s">
        <v>702</v>
      </c>
      <c r="AE1270" t="s">
        <v>5099</v>
      </c>
      <c r="AF1270" t="s">
        <v>5100</v>
      </c>
      <c r="AG1270" t="s">
        <v>5325</v>
      </c>
      <c r="AH1270" t="s">
        <v>847</v>
      </c>
      <c r="AI1270" t="s">
        <v>754</v>
      </c>
      <c r="AJ1270" t="s">
        <v>1</v>
      </c>
      <c r="AK1270" t="s">
        <v>848</v>
      </c>
      <c r="AL1270" t="s">
        <v>846</v>
      </c>
    </row>
    <row r="1271" spans="1:40" x14ac:dyDescent="0.3">
      <c r="A1271" t="s">
        <v>728</v>
      </c>
      <c r="B1271" t="s">
        <v>1457</v>
      </c>
      <c r="C1271" t="s">
        <v>729</v>
      </c>
      <c r="D1271" t="s">
        <v>1458</v>
      </c>
      <c r="E1271" t="s">
        <v>841</v>
      </c>
      <c r="F1271" t="s">
        <v>733</v>
      </c>
      <c r="G1271" t="s">
        <v>750</v>
      </c>
      <c r="H1271" t="s">
        <v>1013</v>
      </c>
      <c r="I1271" t="s">
        <v>13</v>
      </c>
      <c r="J1271" t="s">
        <v>751</v>
      </c>
      <c r="K1271" t="s">
        <v>780</v>
      </c>
      <c r="L1271" t="s">
        <v>781</v>
      </c>
      <c r="M1271" t="s">
        <v>938</v>
      </c>
      <c r="N1271" t="s">
        <v>939</v>
      </c>
      <c r="O1271" t="s">
        <v>177</v>
      </c>
      <c r="P1271" t="s">
        <v>940</v>
      </c>
      <c r="Q1271" t="s">
        <v>111</v>
      </c>
      <c r="R1271" t="s">
        <v>1296</v>
      </c>
      <c r="S1271" t="s">
        <v>103</v>
      </c>
      <c r="T1271" t="s">
        <v>732</v>
      </c>
      <c r="U1271" t="s">
        <v>5101</v>
      </c>
      <c r="V1271">
        <v>1000000</v>
      </c>
      <c r="W1271">
        <v>0</v>
      </c>
      <c r="X1271">
        <v>0</v>
      </c>
      <c r="Y1271">
        <v>0</v>
      </c>
      <c r="Z1271">
        <v>0</v>
      </c>
      <c r="AA1271">
        <v>0</v>
      </c>
      <c r="AB1271">
        <v>1000000</v>
      </c>
      <c r="AC1271" t="s">
        <v>701</v>
      </c>
      <c r="AD1271" t="s">
        <v>702</v>
      </c>
      <c r="AE1271" t="s">
        <v>5102</v>
      </c>
      <c r="AF1271" t="s">
        <v>5103</v>
      </c>
      <c r="AG1271" t="s">
        <v>5326</v>
      </c>
      <c r="AH1271" t="s">
        <v>847</v>
      </c>
      <c r="AI1271" t="s">
        <v>754</v>
      </c>
      <c r="AJ1271" t="s">
        <v>1</v>
      </c>
      <c r="AK1271" t="s">
        <v>848</v>
      </c>
      <c r="AL1271" t="s">
        <v>846</v>
      </c>
    </row>
    <row r="1272" spans="1:40" x14ac:dyDescent="0.3">
      <c r="A1272" t="s">
        <v>728</v>
      </c>
      <c r="B1272" t="s">
        <v>1457</v>
      </c>
      <c r="C1272" t="s">
        <v>729</v>
      </c>
      <c r="D1272" t="s">
        <v>1458</v>
      </c>
      <c r="E1272" t="s">
        <v>841</v>
      </c>
      <c r="F1272" t="s">
        <v>733</v>
      </c>
      <c r="G1272" t="s">
        <v>750</v>
      </c>
      <c r="H1272" t="s">
        <v>1013</v>
      </c>
      <c r="I1272" t="s">
        <v>13</v>
      </c>
      <c r="J1272" t="s">
        <v>751</v>
      </c>
      <c r="K1272" t="s">
        <v>780</v>
      </c>
      <c r="L1272" t="s">
        <v>781</v>
      </c>
      <c r="M1272" t="s">
        <v>938</v>
      </c>
      <c r="N1272" t="s">
        <v>939</v>
      </c>
      <c r="O1272" t="s">
        <v>177</v>
      </c>
      <c r="P1272" t="s">
        <v>940</v>
      </c>
      <c r="Q1272" t="s">
        <v>111</v>
      </c>
      <c r="R1272" t="s">
        <v>1296</v>
      </c>
      <c r="S1272" t="s">
        <v>103</v>
      </c>
      <c r="T1272" t="s">
        <v>732</v>
      </c>
      <c r="U1272" t="s">
        <v>5104</v>
      </c>
      <c r="V1272">
        <v>1000000</v>
      </c>
      <c r="W1272">
        <v>0</v>
      </c>
      <c r="X1272">
        <v>0</v>
      </c>
      <c r="Y1272">
        <v>0</v>
      </c>
      <c r="Z1272">
        <v>0</v>
      </c>
      <c r="AA1272">
        <v>0</v>
      </c>
      <c r="AB1272">
        <v>1000000</v>
      </c>
      <c r="AC1272" t="s">
        <v>701</v>
      </c>
      <c r="AD1272" t="s">
        <v>702</v>
      </c>
      <c r="AE1272" t="s">
        <v>5105</v>
      </c>
      <c r="AF1272" t="s">
        <v>5106</v>
      </c>
      <c r="AG1272" t="s">
        <v>6025</v>
      </c>
      <c r="AH1272" t="s">
        <v>847</v>
      </c>
      <c r="AI1272" t="s">
        <v>754</v>
      </c>
      <c r="AJ1272" t="s">
        <v>1</v>
      </c>
      <c r="AK1272" t="s">
        <v>848</v>
      </c>
      <c r="AL1272" t="s">
        <v>846</v>
      </c>
    </row>
    <row r="1273" spans="1:40" x14ac:dyDescent="0.3">
      <c r="A1273" t="s">
        <v>728</v>
      </c>
      <c r="B1273" t="s">
        <v>1457</v>
      </c>
      <c r="C1273" t="s">
        <v>729</v>
      </c>
      <c r="D1273" t="s">
        <v>1458</v>
      </c>
      <c r="E1273" t="s">
        <v>841</v>
      </c>
      <c r="F1273" t="s">
        <v>733</v>
      </c>
      <c r="G1273" t="s">
        <v>750</v>
      </c>
      <c r="H1273" t="s">
        <v>1013</v>
      </c>
      <c r="I1273" t="s">
        <v>13</v>
      </c>
      <c r="J1273" t="s">
        <v>751</v>
      </c>
      <c r="K1273" t="s">
        <v>780</v>
      </c>
      <c r="L1273" t="s">
        <v>781</v>
      </c>
      <c r="M1273" t="s">
        <v>938</v>
      </c>
      <c r="N1273" t="s">
        <v>939</v>
      </c>
      <c r="O1273" t="s">
        <v>177</v>
      </c>
      <c r="P1273" t="s">
        <v>940</v>
      </c>
      <c r="Q1273" t="s">
        <v>111</v>
      </c>
      <c r="R1273" t="s">
        <v>1296</v>
      </c>
      <c r="S1273" t="s">
        <v>103</v>
      </c>
      <c r="T1273" t="s">
        <v>732</v>
      </c>
      <c r="U1273" t="s">
        <v>5107</v>
      </c>
      <c r="V1273">
        <v>30495000</v>
      </c>
      <c r="W1273">
        <v>0</v>
      </c>
      <c r="X1273">
        <v>0</v>
      </c>
      <c r="Y1273">
        <v>0</v>
      </c>
      <c r="Z1273">
        <v>0</v>
      </c>
      <c r="AA1273">
        <v>0</v>
      </c>
      <c r="AB1273">
        <v>30495000</v>
      </c>
      <c r="AC1273" t="s">
        <v>701</v>
      </c>
      <c r="AD1273" t="s">
        <v>702</v>
      </c>
      <c r="AE1273" t="s">
        <v>5108</v>
      </c>
      <c r="AF1273" t="s">
        <v>5109</v>
      </c>
      <c r="AG1273" t="s">
        <v>5371</v>
      </c>
      <c r="AH1273" t="s">
        <v>847</v>
      </c>
      <c r="AI1273" t="s">
        <v>754</v>
      </c>
      <c r="AJ1273" t="s">
        <v>1</v>
      </c>
      <c r="AK1273" t="s">
        <v>848</v>
      </c>
      <c r="AL1273" t="s">
        <v>846</v>
      </c>
    </row>
    <row r="1274" spans="1:40" x14ac:dyDescent="0.3">
      <c r="A1274" t="s">
        <v>728</v>
      </c>
      <c r="B1274" t="s">
        <v>1457</v>
      </c>
      <c r="C1274" t="s">
        <v>729</v>
      </c>
      <c r="D1274" t="s">
        <v>1458</v>
      </c>
      <c r="E1274" t="s">
        <v>841</v>
      </c>
      <c r="F1274" t="s">
        <v>733</v>
      </c>
      <c r="G1274" t="s">
        <v>750</v>
      </c>
      <c r="H1274" t="s">
        <v>1013</v>
      </c>
      <c r="I1274" t="s">
        <v>13</v>
      </c>
      <c r="J1274" t="s">
        <v>751</v>
      </c>
      <c r="K1274" t="s">
        <v>780</v>
      </c>
      <c r="L1274" t="s">
        <v>781</v>
      </c>
      <c r="M1274" t="s">
        <v>938</v>
      </c>
      <c r="N1274" t="s">
        <v>939</v>
      </c>
      <c r="O1274" t="s">
        <v>177</v>
      </c>
      <c r="P1274" t="s">
        <v>940</v>
      </c>
      <c r="Q1274" t="s">
        <v>111</v>
      </c>
      <c r="R1274" t="s">
        <v>1296</v>
      </c>
      <c r="S1274" t="s">
        <v>113</v>
      </c>
      <c r="T1274" t="s">
        <v>734</v>
      </c>
      <c r="U1274" t="s">
        <v>5110</v>
      </c>
      <c r="V1274">
        <v>4000000</v>
      </c>
      <c r="W1274">
        <v>0</v>
      </c>
      <c r="X1274">
        <v>0</v>
      </c>
      <c r="Y1274">
        <v>0</v>
      </c>
      <c r="Z1274">
        <v>0</v>
      </c>
      <c r="AA1274">
        <v>0</v>
      </c>
      <c r="AB1274">
        <v>4000000</v>
      </c>
      <c r="AC1274" t="s">
        <v>701</v>
      </c>
      <c r="AD1274" t="s">
        <v>1415</v>
      </c>
      <c r="AE1274" t="s">
        <v>5111</v>
      </c>
      <c r="AF1274" t="s">
        <v>5112</v>
      </c>
      <c r="AG1274" t="s">
        <v>6026</v>
      </c>
      <c r="AH1274" t="s">
        <v>847</v>
      </c>
      <c r="AI1274" t="s">
        <v>754</v>
      </c>
      <c r="AJ1274" t="s">
        <v>891</v>
      </c>
      <c r="AK1274" t="s">
        <v>848</v>
      </c>
      <c r="AL1274" t="s">
        <v>846</v>
      </c>
    </row>
    <row r="1275" spans="1:40" x14ac:dyDescent="0.3">
      <c r="A1275" t="s">
        <v>728</v>
      </c>
      <c r="B1275" t="s">
        <v>1457</v>
      </c>
      <c r="C1275" t="s">
        <v>729</v>
      </c>
      <c r="D1275" t="s">
        <v>1458</v>
      </c>
      <c r="E1275" t="s">
        <v>841</v>
      </c>
      <c r="F1275" t="s">
        <v>733</v>
      </c>
      <c r="G1275" t="s">
        <v>750</v>
      </c>
      <c r="H1275" t="s">
        <v>1013</v>
      </c>
      <c r="I1275" t="s">
        <v>13</v>
      </c>
      <c r="J1275" t="s">
        <v>751</v>
      </c>
      <c r="K1275" t="s">
        <v>780</v>
      </c>
      <c r="L1275" t="s">
        <v>781</v>
      </c>
      <c r="M1275" t="s">
        <v>938</v>
      </c>
      <c r="N1275" t="s">
        <v>939</v>
      </c>
      <c r="O1275" t="s">
        <v>177</v>
      </c>
      <c r="P1275" t="s">
        <v>940</v>
      </c>
      <c r="Q1275" t="s">
        <v>111</v>
      </c>
      <c r="R1275" t="s">
        <v>1296</v>
      </c>
      <c r="S1275" t="s">
        <v>113</v>
      </c>
      <c r="T1275" t="s">
        <v>734</v>
      </c>
      <c r="U1275" t="s">
        <v>5113</v>
      </c>
      <c r="V1275">
        <v>8100000</v>
      </c>
      <c r="W1275">
        <v>0</v>
      </c>
      <c r="X1275">
        <v>0</v>
      </c>
      <c r="Y1275">
        <v>0</v>
      </c>
      <c r="Z1275">
        <v>0</v>
      </c>
      <c r="AA1275">
        <v>0</v>
      </c>
      <c r="AB1275">
        <v>8100000</v>
      </c>
      <c r="AC1275" t="s">
        <v>701</v>
      </c>
      <c r="AD1275" t="s">
        <v>1415</v>
      </c>
      <c r="AE1275" t="s">
        <v>5114</v>
      </c>
      <c r="AF1275" t="s">
        <v>5115</v>
      </c>
      <c r="AG1275" t="s">
        <v>6027</v>
      </c>
      <c r="AH1275" t="s">
        <v>847</v>
      </c>
      <c r="AI1275" t="s">
        <v>754</v>
      </c>
      <c r="AJ1275" t="s">
        <v>891</v>
      </c>
      <c r="AK1275" t="s">
        <v>848</v>
      </c>
      <c r="AL1275" t="s">
        <v>846</v>
      </c>
    </row>
    <row r="1276" spans="1:40" x14ac:dyDescent="0.3">
      <c r="A1276" t="s">
        <v>728</v>
      </c>
      <c r="B1276" t="s">
        <v>1457</v>
      </c>
      <c r="C1276" t="s">
        <v>729</v>
      </c>
      <c r="D1276" t="s">
        <v>1458</v>
      </c>
      <c r="E1276" t="s">
        <v>841</v>
      </c>
      <c r="F1276" t="s">
        <v>733</v>
      </c>
      <c r="G1276" t="s">
        <v>750</v>
      </c>
      <c r="H1276" t="s">
        <v>1013</v>
      </c>
      <c r="I1276" t="s">
        <v>13</v>
      </c>
      <c r="J1276" t="s">
        <v>751</v>
      </c>
      <c r="K1276" t="s">
        <v>780</v>
      </c>
      <c r="L1276" t="s">
        <v>781</v>
      </c>
      <c r="M1276" t="s">
        <v>938</v>
      </c>
      <c r="N1276" t="s">
        <v>939</v>
      </c>
      <c r="O1276" t="s">
        <v>177</v>
      </c>
      <c r="P1276" t="s">
        <v>940</v>
      </c>
      <c r="Q1276" t="s">
        <v>111</v>
      </c>
      <c r="R1276" t="s">
        <v>1296</v>
      </c>
      <c r="S1276" t="s">
        <v>107</v>
      </c>
      <c r="T1276" t="s">
        <v>892</v>
      </c>
      <c r="U1276" t="s">
        <v>5116</v>
      </c>
      <c r="V1276">
        <v>155800000</v>
      </c>
      <c r="W1276">
        <v>0</v>
      </c>
      <c r="X1276">
        <v>0</v>
      </c>
      <c r="Y1276">
        <v>0</v>
      </c>
      <c r="Z1276">
        <v>0</v>
      </c>
      <c r="AA1276">
        <v>0</v>
      </c>
      <c r="AB1276">
        <v>155800000</v>
      </c>
      <c r="AC1276" t="s">
        <v>701</v>
      </c>
      <c r="AD1276" t="s">
        <v>1416</v>
      </c>
      <c r="AE1276" t="s">
        <v>5117</v>
      </c>
      <c r="AF1276" t="s">
        <v>5118</v>
      </c>
      <c r="AG1276" t="s">
        <v>6028</v>
      </c>
      <c r="AH1276" t="s">
        <v>847</v>
      </c>
      <c r="AI1276" t="s">
        <v>754</v>
      </c>
      <c r="AJ1276" t="s">
        <v>893</v>
      </c>
      <c r="AK1276" t="s">
        <v>848</v>
      </c>
      <c r="AL1276" t="s">
        <v>846</v>
      </c>
    </row>
    <row r="1277" spans="1:40" x14ac:dyDescent="0.3">
      <c r="A1277" t="s">
        <v>728</v>
      </c>
      <c r="B1277" t="s">
        <v>1457</v>
      </c>
      <c r="C1277" t="s">
        <v>729</v>
      </c>
      <c r="D1277" t="s">
        <v>1458</v>
      </c>
      <c r="E1277" t="s">
        <v>841</v>
      </c>
      <c r="F1277" t="s">
        <v>733</v>
      </c>
      <c r="G1277" t="s">
        <v>750</v>
      </c>
      <c r="H1277" t="s">
        <v>1013</v>
      </c>
      <c r="I1277" t="s">
        <v>13</v>
      </c>
      <c r="J1277" t="s">
        <v>751</v>
      </c>
      <c r="K1277" t="s">
        <v>780</v>
      </c>
      <c r="L1277" t="s">
        <v>781</v>
      </c>
      <c r="M1277" t="s">
        <v>938</v>
      </c>
      <c r="N1277" t="s">
        <v>939</v>
      </c>
      <c r="O1277" t="s">
        <v>177</v>
      </c>
      <c r="P1277" t="s">
        <v>940</v>
      </c>
      <c r="Q1277" t="s">
        <v>111</v>
      </c>
      <c r="R1277" t="s">
        <v>1296</v>
      </c>
      <c r="S1277" t="s">
        <v>107</v>
      </c>
      <c r="T1277" t="s">
        <v>892</v>
      </c>
      <c r="U1277" t="s">
        <v>5119</v>
      </c>
      <c r="V1277">
        <v>42750000</v>
      </c>
      <c r="W1277">
        <v>0</v>
      </c>
      <c r="X1277">
        <v>0</v>
      </c>
      <c r="Y1277">
        <v>0</v>
      </c>
      <c r="Z1277">
        <v>0</v>
      </c>
      <c r="AA1277">
        <v>0</v>
      </c>
      <c r="AB1277">
        <v>42750000</v>
      </c>
      <c r="AC1277" t="s">
        <v>701</v>
      </c>
      <c r="AD1277" t="s">
        <v>1416</v>
      </c>
      <c r="AE1277" t="s">
        <v>5120</v>
      </c>
      <c r="AF1277" t="s">
        <v>5121</v>
      </c>
      <c r="AG1277" t="s">
        <v>6029</v>
      </c>
      <c r="AH1277" t="s">
        <v>847</v>
      </c>
      <c r="AI1277" t="s">
        <v>754</v>
      </c>
      <c r="AJ1277" t="s">
        <v>893</v>
      </c>
      <c r="AK1277" t="s">
        <v>848</v>
      </c>
      <c r="AL1277" t="s">
        <v>846</v>
      </c>
    </row>
    <row r="1278" spans="1:40" x14ac:dyDescent="0.3">
      <c r="A1278" t="s">
        <v>728</v>
      </c>
      <c r="B1278" t="s">
        <v>1457</v>
      </c>
      <c r="C1278" t="s">
        <v>729</v>
      </c>
      <c r="D1278" t="s">
        <v>1458</v>
      </c>
      <c r="E1278" t="s">
        <v>841</v>
      </c>
      <c r="F1278" t="s">
        <v>733</v>
      </c>
      <c r="G1278" t="s">
        <v>750</v>
      </c>
      <c r="H1278" t="s">
        <v>1013</v>
      </c>
      <c r="I1278" t="s">
        <v>13</v>
      </c>
      <c r="J1278" t="s">
        <v>751</v>
      </c>
      <c r="K1278" t="s">
        <v>780</v>
      </c>
      <c r="L1278" t="s">
        <v>781</v>
      </c>
      <c r="M1278" t="s">
        <v>938</v>
      </c>
      <c r="N1278" t="s">
        <v>939</v>
      </c>
      <c r="O1278" t="s">
        <v>177</v>
      </c>
      <c r="P1278" t="s">
        <v>940</v>
      </c>
      <c r="Q1278" t="s">
        <v>111</v>
      </c>
      <c r="R1278" t="s">
        <v>1296</v>
      </c>
      <c r="S1278" t="s">
        <v>107</v>
      </c>
      <c r="T1278" t="s">
        <v>892</v>
      </c>
      <c r="U1278" t="s">
        <v>5122</v>
      </c>
      <c r="V1278">
        <v>7500000</v>
      </c>
      <c r="W1278">
        <v>0</v>
      </c>
      <c r="X1278">
        <v>0</v>
      </c>
      <c r="Y1278">
        <v>0</v>
      </c>
      <c r="Z1278">
        <v>0</v>
      </c>
      <c r="AA1278">
        <v>0</v>
      </c>
      <c r="AB1278">
        <v>7500000</v>
      </c>
      <c r="AC1278" t="s">
        <v>701</v>
      </c>
      <c r="AD1278" t="s">
        <v>1416</v>
      </c>
      <c r="AE1278" t="s">
        <v>5123</v>
      </c>
      <c r="AF1278" t="s">
        <v>5124</v>
      </c>
      <c r="AG1278" t="s">
        <v>6030</v>
      </c>
      <c r="AH1278" t="s">
        <v>847</v>
      </c>
      <c r="AI1278" t="s">
        <v>754</v>
      </c>
      <c r="AJ1278" t="s">
        <v>893</v>
      </c>
      <c r="AK1278" t="s">
        <v>848</v>
      </c>
      <c r="AL1278" t="s">
        <v>846</v>
      </c>
    </row>
    <row r="1279" spans="1:40" x14ac:dyDescent="0.3">
      <c r="A1279" t="s">
        <v>728</v>
      </c>
      <c r="B1279" t="s">
        <v>1457</v>
      </c>
      <c r="C1279" t="s">
        <v>729</v>
      </c>
      <c r="D1279" t="s">
        <v>1458</v>
      </c>
      <c r="E1279" t="s">
        <v>841</v>
      </c>
      <c r="F1279" t="s">
        <v>733</v>
      </c>
      <c r="G1279" t="s">
        <v>750</v>
      </c>
      <c r="H1279" t="s">
        <v>1013</v>
      </c>
      <c r="I1279" t="s">
        <v>13</v>
      </c>
      <c r="J1279" t="s">
        <v>751</v>
      </c>
      <c r="K1279" t="s">
        <v>895</v>
      </c>
      <c r="L1279" t="s">
        <v>896</v>
      </c>
      <c r="M1279" t="s">
        <v>101</v>
      </c>
      <c r="N1279" t="s">
        <v>1465</v>
      </c>
      <c r="O1279" t="s">
        <v>177</v>
      </c>
      <c r="P1279" t="s">
        <v>1297</v>
      </c>
      <c r="Q1279" t="s">
        <v>2</v>
      </c>
      <c r="R1279" t="s">
        <v>1298</v>
      </c>
      <c r="S1279" t="s">
        <v>114</v>
      </c>
      <c r="T1279" t="s">
        <v>793</v>
      </c>
      <c r="U1279" t="s">
        <v>5125</v>
      </c>
      <c r="V1279">
        <v>501000000</v>
      </c>
      <c r="W1279">
        <v>0</v>
      </c>
      <c r="X1279">
        <v>0</v>
      </c>
      <c r="Y1279">
        <v>0</v>
      </c>
      <c r="Z1279">
        <v>0</v>
      </c>
      <c r="AA1279">
        <v>0</v>
      </c>
      <c r="AB1279">
        <v>501000000</v>
      </c>
      <c r="AC1279" t="s">
        <v>1433</v>
      </c>
      <c r="AD1279" t="s">
        <v>1417</v>
      </c>
      <c r="AE1279" t="s">
        <v>5126</v>
      </c>
      <c r="AF1279" t="s">
        <v>5127</v>
      </c>
      <c r="AG1279" t="s">
        <v>6031</v>
      </c>
      <c r="AH1279" t="s">
        <v>847</v>
      </c>
      <c r="AI1279" t="s">
        <v>754</v>
      </c>
      <c r="AJ1279" t="s">
        <v>891</v>
      </c>
      <c r="AK1279" t="s">
        <v>848</v>
      </c>
      <c r="AL1279" t="s">
        <v>846</v>
      </c>
    </row>
    <row r="1280" spans="1:40" x14ac:dyDescent="0.3">
      <c r="A1280" t="s">
        <v>728</v>
      </c>
      <c r="B1280" t="s">
        <v>1457</v>
      </c>
      <c r="C1280" t="s">
        <v>729</v>
      </c>
      <c r="D1280" t="s">
        <v>1458</v>
      </c>
      <c r="E1280" t="s">
        <v>841</v>
      </c>
      <c r="F1280" t="s">
        <v>733</v>
      </c>
      <c r="G1280" t="s">
        <v>750</v>
      </c>
      <c r="H1280" t="s">
        <v>1013</v>
      </c>
      <c r="I1280" t="s">
        <v>14</v>
      </c>
      <c r="J1280" t="s">
        <v>753</v>
      </c>
      <c r="K1280" t="s">
        <v>790</v>
      </c>
      <c r="L1280" t="s">
        <v>933</v>
      </c>
      <c r="M1280" t="s">
        <v>932</v>
      </c>
      <c r="N1280" t="s">
        <v>791</v>
      </c>
      <c r="O1280" t="s">
        <v>178</v>
      </c>
      <c r="P1280" t="s">
        <v>792</v>
      </c>
      <c r="Q1280" t="s">
        <v>2</v>
      </c>
      <c r="R1280" t="s">
        <v>934</v>
      </c>
      <c r="S1280" t="s">
        <v>103</v>
      </c>
      <c r="T1280" t="s">
        <v>732</v>
      </c>
      <c r="U1280" t="s">
        <v>5128</v>
      </c>
      <c r="V1280">
        <v>28000000</v>
      </c>
      <c r="W1280">
        <v>0</v>
      </c>
      <c r="X1280">
        <v>0</v>
      </c>
      <c r="Y1280">
        <v>0</v>
      </c>
      <c r="Z1280">
        <v>0</v>
      </c>
      <c r="AA1280">
        <v>0</v>
      </c>
      <c r="AB1280">
        <v>28000000</v>
      </c>
      <c r="AC1280" t="s">
        <v>703</v>
      </c>
      <c r="AD1280" t="s">
        <v>704</v>
      </c>
      <c r="AE1280" t="s">
        <v>5129</v>
      </c>
      <c r="AF1280" t="s">
        <v>5130</v>
      </c>
      <c r="AG1280" t="s">
        <v>5336</v>
      </c>
      <c r="AH1280" t="s">
        <v>847</v>
      </c>
      <c r="AI1280" t="s">
        <v>754</v>
      </c>
      <c r="AJ1280" t="s">
        <v>1</v>
      </c>
      <c r="AK1280" t="s">
        <v>848</v>
      </c>
      <c r="AL1280" t="s">
        <v>123</v>
      </c>
      <c r="AM1280" t="s">
        <v>132</v>
      </c>
      <c r="AN1280" t="s">
        <v>133</v>
      </c>
    </row>
    <row r="1281" spans="1:40" x14ac:dyDescent="0.3">
      <c r="A1281" t="s">
        <v>728</v>
      </c>
      <c r="B1281" t="s">
        <v>1457</v>
      </c>
      <c r="C1281" t="s">
        <v>729</v>
      </c>
      <c r="D1281" t="s">
        <v>1458</v>
      </c>
      <c r="E1281" t="s">
        <v>841</v>
      </c>
      <c r="F1281" t="s">
        <v>733</v>
      </c>
      <c r="G1281" t="s">
        <v>750</v>
      </c>
      <c r="H1281" t="s">
        <v>1013</v>
      </c>
      <c r="I1281" t="s">
        <v>14</v>
      </c>
      <c r="J1281" t="s">
        <v>753</v>
      </c>
      <c r="K1281" t="s">
        <v>790</v>
      </c>
      <c r="L1281" t="s">
        <v>933</v>
      </c>
      <c r="M1281" t="s">
        <v>932</v>
      </c>
      <c r="N1281" t="s">
        <v>791</v>
      </c>
      <c r="O1281" t="s">
        <v>178</v>
      </c>
      <c r="P1281" t="s">
        <v>792</v>
      </c>
      <c r="Q1281" t="s">
        <v>2</v>
      </c>
      <c r="R1281" t="s">
        <v>934</v>
      </c>
      <c r="S1281" t="s">
        <v>103</v>
      </c>
      <c r="T1281" t="s">
        <v>732</v>
      </c>
      <c r="U1281" t="s">
        <v>5131</v>
      </c>
      <c r="V1281">
        <v>12000000</v>
      </c>
      <c r="W1281">
        <v>0</v>
      </c>
      <c r="X1281">
        <v>0</v>
      </c>
      <c r="Y1281">
        <v>0</v>
      </c>
      <c r="Z1281">
        <v>0</v>
      </c>
      <c r="AA1281">
        <v>0</v>
      </c>
      <c r="AB1281">
        <v>12000000</v>
      </c>
      <c r="AC1281" t="s">
        <v>703</v>
      </c>
      <c r="AD1281" t="s">
        <v>704</v>
      </c>
      <c r="AE1281" t="s">
        <v>5132</v>
      </c>
      <c r="AF1281" t="s">
        <v>5133</v>
      </c>
      <c r="AG1281" t="s">
        <v>5337</v>
      </c>
      <c r="AH1281" t="s">
        <v>847</v>
      </c>
      <c r="AI1281" t="s">
        <v>754</v>
      </c>
      <c r="AJ1281" t="s">
        <v>1</v>
      </c>
      <c r="AK1281" t="s">
        <v>848</v>
      </c>
      <c r="AL1281" t="s">
        <v>123</v>
      </c>
      <c r="AM1281" t="s">
        <v>132</v>
      </c>
      <c r="AN1281" t="s">
        <v>133</v>
      </c>
    </row>
    <row r="1282" spans="1:40" x14ac:dyDescent="0.3">
      <c r="A1282" t="s">
        <v>728</v>
      </c>
      <c r="B1282" t="s">
        <v>1457</v>
      </c>
      <c r="C1282" t="s">
        <v>729</v>
      </c>
      <c r="D1282" t="s">
        <v>1458</v>
      </c>
      <c r="E1282" t="s">
        <v>841</v>
      </c>
      <c r="F1282" t="s">
        <v>733</v>
      </c>
      <c r="G1282" t="s">
        <v>750</v>
      </c>
      <c r="H1282" t="s">
        <v>1013</v>
      </c>
      <c r="I1282" t="s">
        <v>14</v>
      </c>
      <c r="J1282" t="s">
        <v>753</v>
      </c>
      <c r="K1282" t="s">
        <v>790</v>
      </c>
      <c r="L1282" t="s">
        <v>933</v>
      </c>
      <c r="M1282" t="s">
        <v>932</v>
      </c>
      <c r="N1282" t="s">
        <v>791</v>
      </c>
      <c r="O1282" t="s">
        <v>178</v>
      </c>
      <c r="P1282" t="s">
        <v>792</v>
      </c>
      <c r="Q1282" t="s">
        <v>2</v>
      </c>
      <c r="R1282" t="s">
        <v>934</v>
      </c>
      <c r="S1282" t="s">
        <v>103</v>
      </c>
      <c r="T1282" t="s">
        <v>732</v>
      </c>
      <c r="U1282" t="s">
        <v>5134</v>
      </c>
      <c r="V1282">
        <v>12000000</v>
      </c>
      <c r="W1282">
        <v>0</v>
      </c>
      <c r="X1282">
        <v>0</v>
      </c>
      <c r="Y1282">
        <v>0</v>
      </c>
      <c r="Z1282">
        <v>0</v>
      </c>
      <c r="AA1282">
        <v>0</v>
      </c>
      <c r="AB1282">
        <v>12000000</v>
      </c>
      <c r="AC1282" t="s">
        <v>703</v>
      </c>
      <c r="AD1282" t="s">
        <v>704</v>
      </c>
      <c r="AE1282" t="s">
        <v>5135</v>
      </c>
      <c r="AF1282" t="s">
        <v>5136</v>
      </c>
      <c r="AG1282" t="s">
        <v>5326</v>
      </c>
      <c r="AH1282" t="s">
        <v>847</v>
      </c>
      <c r="AI1282" t="s">
        <v>754</v>
      </c>
      <c r="AJ1282" t="s">
        <v>1</v>
      </c>
      <c r="AK1282" t="s">
        <v>848</v>
      </c>
      <c r="AL1282" t="s">
        <v>123</v>
      </c>
      <c r="AM1282" t="s">
        <v>132</v>
      </c>
      <c r="AN1282" t="s">
        <v>133</v>
      </c>
    </row>
    <row r="1283" spans="1:40" x14ac:dyDescent="0.3">
      <c r="A1283" t="s">
        <v>728</v>
      </c>
      <c r="B1283" t="s">
        <v>1457</v>
      </c>
      <c r="C1283" t="s">
        <v>729</v>
      </c>
      <c r="D1283" t="s">
        <v>1458</v>
      </c>
      <c r="E1283" t="s">
        <v>841</v>
      </c>
      <c r="F1283" t="s">
        <v>733</v>
      </c>
      <c r="G1283" t="s">
        <v>750</v>
      </c>
      <c r="H1283" t="s">
        <v>1013</v>
      </c>
      <c r="I1283" t="s">
        <v>14</v>
      </c>
      <c r="J1283" t="s">
        <v>753</v>
      </c>
      <c r="K1283" t="s">
        <v>790</v>
      </c>
      <c r="L1283" t="s">
        <v>933</v>
      </c>
      <c r="M1283" t="s">
        <v>932</v>
      </c>
      <c r="N1283" t="s">
        <v>791</v>
      </c>
      <c r="O1283" t="s">
        <v>178</v>
      </c>
      <c r="P1283" t="s">
        <v>792</v>
      </c>
      <c r="Q1283" t="s">
        <v>2</v>
      </c>
      <c r="R1283" t="s">
        <v>934</v>
      </c>
      <c r="S1283" t="s">
        <v>103</v>
      </c>
      <c r="T1283" t="s">
        <v>732</v>
      </c>
      <c r="U1283" t="s">
        <v>5137</v>
      </c>
      <c r="V1283">
        <v>8000000</v>
      </c>
      <c r="W1283">
        <v>0</v>
      </c>
      <c r="X1283">
        <v>0</v>
      </c>
      <c r="Y1283">
        <v>0</v>
      </c>
      <c r="Z1283">
        <v>0</v>
      </c>
      <c r="AA1283">
        <v>0</v>
      </c>
      <c r="AB1283">
        <v>8000000</v>
      </c>
      <c r="AC1283" t="s">
        <v>703</v>
      </c>
      <c r="AD1283" t="s">
        <v>704</v>
      </c>
      <c r="AE1283" t="s">
        <v>5138</v>
      </c>
      <c r="AF1283" t="s">
        <v>5139</v>
      </c>
      <c r="AG1283" t="s">
        <v>5338</v>
      </c>
      <c r="AH1283" t="s">
        <v>847</v>
      </c>
      <c r="AI1283" t="s">
        <v>754</v>
      </c>
      <c r="AJ1283" t="s">
        <v>1</v>
      </c>
      <c r="AK1283" t="s">
        <v>848</v>
      </c>
      <c r="AL1283" t="s">
        <v>123</v>
      </c>
      <c r="AM1283" t="s">
        <v>132</v>
      </c>
      <c r="AN1283" t="s">
        <v>133</v>
      </c>
    </row>
    <row r="1284" spans="1:40" x14ac:dyDescent="0.3">
      <c r="A1284" t="s">
        <v>728</v>
      </c>
      <c r="B1284" t="s">
        <v>1457</v>
      </c>
      <c r="C1284" t="s">
        <v>729</v>
      </c>
      <c r="D1284" t="s">
        <v>1458</v>
      </c>
      <c r="E1284" t="s">
        <v>841</v>
      </c>
      <c r="F1284" t="s">
        <v>733</v>
      </c>
      <c r="G1284" t="s">
        <v>750</v>
      </c>
      <c r="H1284" t="s">
        <v>1013</v>
      </c>
      <c r="I1284" t="s">
        <v>14</v>
      </c>
      <c r="J1284" t="s">
        <v>753</v>
      </c>
      <c r="K1284" t="s">
        <v>790</v>
      </c>
      <c r="L1284" t="s">
        <v>933</v>
      </c>
      <c r="M1284" t="s">
        <v>932</v>
      </c>
      <c r="N1284" t="s">
        <v>791</v>
      </c>
      <c r="O1284" t="s">
        <v>178</v>
      </c>
      <c r="P1284" t="s">
        <v>792</v>
      </c>
      <c r="Q1284" t="s">
        <v>2</v>
      </c>
      <c r="R1284" t="s">
        <v>934</v>
      </c>
      <c r="S1284" t="s">
        <v>103</v>
      </c>
      <c r="T1284" t="s">
        <v>732</v>
      </c>
      <c r="U1284" t="s">
        <v>5140</v>
      </c>
      <c r="V1284">
        <v>33600000</v>
      </c>
      <c r="W1284">
        <v>0</v>
      </c>
      <c r="X1284">
        <v>0</v>
      </c>
      <c r="Y1284">
        <v>0</v>
      </c>
      <c r="Z1284">
        <v>0</v>
      </c>
      <c r="AA1284">
        <v>0</v>
      </c>
      <c r="AB1284">
        <v>33600000</v>
      </c>
      <c r="AC1284" t="s">
        <v>703</v>
      </c>
      <c r="AD1284" t="s">
        <v>704</v>
      </c>
      <c r="AE1284" t="s">
        <v>5141</v>
      </c>
      <c r="AF1284" t="s">
        <v>5142</v>
      </c>
      <c r="AG1284" t="s">
        <v>6032</v>
      </c>
      <c r="AH1284" t="s">
        <v>847</v>
      </c>
      <c r="AI1284" t="s">
        <v>754</v>
      </c>
      <c r="AJ1284" t="s">
        <v>1</v>
      </c>
      <c r="AK1284" t="s">
        <v>848</v>
      </c>
      <c r="AL1284" t="s">
        <v>123</v>
      </c>
      <c r="AM1284" t="s">
        <v>132</v>
      </c>
      <c r="AN1284" t="s">
        <v>133</v>
      </c>
    </row>
    <row r="1285" spans="1:40" x14ac:dyDescent="0.3">
      <c r="A1285" t="s">
        <v>728</v>
      </c>
      <c r="B1285" t="s">
        <v>1457</v>
      </c>
      <c r="C1285" t="s">
        <v>729</v>
      </c>
      <c r="D1285" t="s">
        <v>1458</v>
      </c>
      <c r="E1285" t="s">
        <v>841</v>
      </c>
      <c r="F1285" t="s">
        <v>733</v>
      </c>
      <c r="G1285" t="s">
        <v>750</v>
      </c>
      <c r="H1285" t="s">
        <v>1013</v>
      </c>
      <c r="I1285" t="s">
        <v>14</v>
      </c>
      <c r="J1285" t="s">
        <v>753</v>
      </c>
      <c r="K1285" t="s">
        <v>790</v>
      </c>
      <c r="L1285" t="s">
        <v>933</v>
      </c>
      <c r="M1285" t="s">
        <v>932</v>
      </c>
      <c r="N1285" t="s">
        <v>791</v>
      </c>
      <c r="O1285" t="s">
        <v>178</v>
      </c>
      <c r="P1285" t="s">
        <v>792</v>
      </c>
      <c r="Q1285" t="s">
        <v>2</v>
      </c>
      <c r="R1285" t="s">
        <v>934</v>
      </c>
      <c r="S1285" t="s">
        <v>103</v>
      </c>
      <c r="T1285" t="s">
        <v>732</v>
      </c>
      <c r="U1285" t="s">
        <v>5143</v>
      </c>
      <c r="V1285">
        <v>36000000</v>
      </c>
      <c r="W1285">
        <v>0</v>
      </c>
      <c r="X1285">
        <v>0</v>
      </c>
      <c r="Y1285">
        <v>0</v>
      </c>
      <c r="Z1285">
        <v>0</v>
      </c>
      <c r="AA1285">
        <v>0</v>
      </c>
      <c r="AB1285">
        <v>36000000</v>
      </c>
      <c r="AC1285" t="s">
        <v>703</v>
      </c>
      <c r="AD1285" t="s">
        <v>704</v>
      </c>
      <c r="AE1285" t="s">
        <v>5144</v>
      </c>
      <c r="AF1285" t="s">
        <v>5145</v>
      </c>
      <c r="AG1285" t="s">
        <v>6033</v>
      </c>
      <c r="AH1285" t="s">
        <v>847</v>
      </c>
      <c r="AI1285" t="s">
        <v>754</v>
      </c>
      <c r="AJ1285" t="s">
        <v>1</v>
      </c>
      <c r="AK1285" t="s">
        <v>848</v>
      </c>
      <c r="AL1285" t="s">
        <v>123</v>
      </c>
      <c r="AM1285" t="s">
        <v>132</v>
      </c>
      <c r="AN1285" t="s">
        <v>133</v>
      </c>
    </row>
    <row r="1286" spans="1:40" x14ac:dyDescent="0.3">
      <c r="A1286" t="s">
        <v>728</v>
      </c>
      <c r="B1286" t="s">
        <v>1457</v>
      </c>
      <c r="C1286" t="s">
        <v>729</v>
      </c>
      <c r="D1286" t="s">
        <v>1458</v>
      </c>
      <c r="E1286" t="s">
        <v>841</v>
      </c>
      <c r="F1286" t="s">
        <v>733</v>
      </c>
      <c r="G1286" t="s">
        <v>750</v>
      </c>
      <c r="H1286" t="s">
        <v>1013</v>
      </c>
      <c r="I1286" t="s">
        <v>14</v>
      </c>
      <c r="J1286" t="s">
        <v>753</v>
      </c>
      <c r="K1286" t="s">
        <v>790</v>
      </c>
      <c r="L1286" t="s">
        <v>933</v>
      </c>
      <c r="M1286" t="s">
        <v>932</v>
      </c>
      <c r="N1286" t="s">
        <v>791</v>
      </c>
      <c r="O1286" t="s">
        <v>178</v>
      </c>
      <c r="P1286" t="s">
        <v>792</v>
      </c>
      <c r="Q1286" t="s">
        <v>2</v>
      </c>
      <c r="R1286" t="s">
        <v>934</v>
      </c>
      <c r="S1286" t="s">
        <v>126</v>
      </c>
      <c r="T1286" t="s">
        <v>744</v>
      </c>
      <c r="U1286" t="s">
        <v>5146</v>
      </c>
      <c r="V1286">
        <v>2071977000</v>
      </c>
      <c r="W1286">
        <v>0</v>
      </c>
      <c r="X1286">
        <v>0</v>
      </c>
      <c r="Y1286">
        <v>0</v>
      </c>
      <c r="Z1286">
        <v>0</v>
      </c>
      <c r="AA1286">
        <v>0</v>
      </c>
      <c r="AB1286">
        <v>2071977000</v>
      </c>
      <c r="AC1286" t="s">
        <v>703</v>
      </c>
      <c r="AD1286" t="s">
        <v>705</v>
      </c>
      <c r="AE1286" t="s">
        <v>5147</v>
      </c>
      <c r="AF1286" t="s">
        <v>5148</v>
      </c>
      <c r="AG1286" t="s">
        <v>6034</v>
      </c>
      <c r="AH1286" t="s">
        <v>847</v>
      </c>
      <c r="AI1286" t="s">
        <v>754</v>
      </c>
      <c r="AJ1286" t="s">
        <v>900</v>
      </c>
      <c r="AK1286" t="s">
        <v>848</v>
      </c>
      <c r="AL1286" t="s">
        <v>123</v>
      </c>
      <c r="AM1286" t="s">
        <v>132</v>
      </c>
      <c r="AN1286" t="s">
        <v>133</v>
      </c>
    </row>
    <row r="1287" spans="1:40" x14ac:dyDescent="0.3">
      <c r="A1287" t="s">
        <v>728</v>
      </c>
      <c r="B1287" t="s">
        <v>1457</v>
      </c>
      <c r="C1287" t="s">
        <v>729</v>
      </c>
      <c r="D1287" t="s">
        <v>1458</v>
      </c>
      <c r="E1287" t="s">
        <v>841</v>
      </c>
      <c r="F1287" t="s">
        <v>733</v>
      </c>
      <c r="G1287" t="s">
        <v>750</v>
      </c>
      <c r="H1287" t="s">
        <v>1013</v>
      </c>
      <c r="I1287" t="s">
        <v>14</v>
      </c>
      <c r="J1287" t="s">
        <v>753</v>
      </c>
      <c r="K1287" t="s">
        <v>790</v>
      </c>
      <c r="L1287" t="s">
        <v>933</v>
      </c>
      <c r="M1287" t="s">
        <v>932</v>
      </c>
      <c r="N1287" t="s">
        <v>791</v>
      </c>
      <c r="O1287" t="s">
        <v>178</v>
      </c>
      <c r="P1287" t="s">
        <v>792</v>
      </c>
      <c r="Q1287" t="s">
        <v>2</v>
      </c>
      <c r="R1287" t="s">
        <v>934</v>
      </c>
      <c r="S1287" t="s">
        <v>126</v>
      </c>
      <c r="T1287" t="s">
        <v>744</v>
      </c>
      <c r="U1287" t="s">
        <v>5149</v>
      </c>
      <c r="V1287">
        <v>250000</v>
      </c>
      <c r="W1287">
        <v>0</v>
      </c>
      <c r="X1287">
        <v>0</v>
      </c>
      <c r="Y1287">
        <v>0</v>
      </c>
      <c r="Z1287">
        <v>0</v>
      </c>
      <c r="AA1287">
        <v>0</v>
      </c>
      <c r="AB1287">
        <v>250000</v>
      </c>
      <c r="AC1287" t="s">
        <v>703</v>
      </c>
      <c r="AD1287" t="s">
        <v>705</v>
      </c>
      <c r="AE1287" t="s">
        <v>5150</v>
      </c>
      <c r="AF1287" t="s">
        <v>5151</v>
      </c>
      <c r="AG1287" t="s">
        <v>6035</v>
      </c>
      <c r="AH1287" t="s">
        <v>847</v>
      </c>
      <c r="AI1287" t="s">
        <v>754</v>
      </c>
      <c r="AJ1287" t="s">
        <v>900</v>
      </c>
      <c r="AK1287" t="s">
        <v>848</v>
      </c>
      <c r="AL1287" t="s">
        <v>123</v>
      </c>
      <c r="AM1287" t="s">
        <v>132</v>
      </c>
      <c r="AN1287" t="s">
        <v>133</v>
      </c>
    </row>
    <row r="1288" spans="1:40" x14ac:dyDescent="0.3">
      <c r="A1288" t="s">
        <v>728</v>
      </c>
      <c r="B1288" t="s">
        <v>1457</v>
      </c>
      <c r="C1288" t="s">
        <v>729</v>
      </c>
      <c r="D1288" t="s">
        <v>1458</v>
      </c>
      <c r="E1288" t="s">
        <v>841</v>
      </c>
      <c r="F1288" t="s">
        <v>733</v>
      </c>
      <c r="G1288" t="s">
        <v>750</v>
      </c>
      <c r="H1288" t="s">
        <v>1013</v>
      </c>
      <c r="I1288" t="s">
        <v>14</v>
      </c>
      <c r="J1288" t="s">
        <v>753</v>
      </c>
      <c r="K1288" t="s">
        <v>790</v>
      </c>
      <c r="L1288" t="s">
        <v>933</v>
      </c>
      <c r="M1288" t="s">
        <v>932</v>
      </c>
      <c r="N1288" t="s">
        <v>791</v>
      </c>
      <c r="O1288" t="s">
        <v>178</v>
      </c>
      <c r="P1288" t="s">
        <v>792</v>
      </c>
      <c r="Q1288" t="s">
        <v>2</v>
      </c>
      <c r="R1288" t="s">
        <v>934</v>
      </c>
      <c r="S1288" t="s">
        <v>113</v>
      </c>
      <c r="T1288" t="s">
        <v>734</v>
      </c>
      <c r="U1288" t="s">
        <v>5152</v>
      </c>
      <c r="V1288">
        <v>10000000</v>
      </c>
      <c r="W1288">
        <v>0</v>
      </c>
      <c r="X1288">
        <v>0</v>
      </c>
      <c r="Y1288">
        <v>0</v>
      </c>
      <c r="Z1288">
        <v>0</v>
      </c>
      <c r="AA1288">
        <v>0</v>
      </c>
      <c r="AB1288">
        <v>10000000</v>
      </c>
      <c r="AC1288" t="s">
        <v>703</v>
      </c>
      <c r="AD1288" t="s">
        <v>706</v>
      </c>
      <c r="AE1288" t="s">
        <v>5153</v>
      </c>
      <c r="AF1288" t="s">
        <v>5154</v>
      </c>
      <c r="AG1288" t="s">
        <v>5339</v>
      </c>
      <c r="AH1288" t="s">
        <v>847</v>
      </c>
      <c r="AI1288" t="s">
        <v>754</v>
      </c>
      <c r="AJ1288" t="s">
        <v>891</v>
      </c>
      <c r="AK1288" t="s">
        <v>848</v>
      </c>
      <c r="AL1288" t="s">
        <v>123</v>
      </c>
      <c r="AM1288" t="s">
        <v>132</v>
      </c>
      <c r="AN1288" t="s">
        <v>133</v>
      </c>
    </row>
    <row r="1289" spans="1:40" x14ac:dyDescent="0.3">
      <c r="A1289" t="s">
        <v>728</v>
      </c>
      <c r="B1289" t="s">
        <v>1457</v>
      </c>
      <c r="C1289" t="s">
        <v>729</v>
      </c>
      <c r="D1289" t="s">
        <v>1458</v>
      </c>
      <c r="E1289" t="s">
        <v>841</v>
      </c>
      <c r="F1289" t="s">
        <v>733</v>
      </c>
      <c r="G1289" t="s">
        <v>750</v>
      </c>
      <c r="H1289" t="s">
        <v>1013</v>
      </c>
      <c r="I1289" t="s">
        <v>14</v>
      </c>
      <c r="J1289" t="s">
        <v>753</v>
      </c>
      <c r="K1289" t="s">
        <v>790</v>
      </c>
      <c r="L1289" t="s">
        <v>933</v>
      </c>
      <c r="M1289" t="s">
        <v>932</v>
      </c>
      <c r="N1289" t="s">
        <v>791</v>
      </c>
      <c r="O1289" t="s">
        <v>178</v>
      </c>
      <c r="P1289" t="s">
        <v>792</v>
      </c>
      <c r="Q1289" t="s">
        <v>2</v>
      </c>
      <c r="R1289" t="s">
        <v>934</v>
      </c>
      <c r="S1289" t="s">
        <v>114</v>
      </c>
      <c r="T1289" t="s">
        <v>793</v>
      </c>
      <c r="U1289" t="s">
        <v>5155</v>
      </c>
      <c r="V1289">
        <v>76950000</v>
      </c>
      <c r="W1289">
        <v>0</v>
      </c>
      <c r="X1289">
        <v>0</v>
      </c>
      <c r="Y1289">
        <v>0</v>
      </c>
      <c r="Z1289">
        <v>0</v>
      </c>
      <c r="AA1289">
        <v>0</v>
      </c>
      <c r="AB1289">
        <v>76950000</v>
      </c>
      <c r="AC1289" t="s">
        <v>703</v>
      </c>
      <c r="AD1289" t="s">
        <v>707</v>
      </c>
      <c r="AE1289" t="s">
        <v>5156</v>
      </c>
      <c r="AF1289" t="s">
        <v>5157</v>
      </c>
      <c r="AG1289" t="s">
        <v>6036</v>
      </c>
      <c r="AH1289" t="s">
        <v>847</v>
      </c>
      <c r="AI1289" t="s">
        <v>754</v>
      </c>
      <c r="AJ1289" t="s">
        <v>891</v>
      </c>
      <c r="AK1289" t="s">
        <v>848</v>
      </c>
      <c r="AL1289" t="s">
        <v>123</v>
      </c>
      <c r="AM1289" t="s">
        <v>132</v>
      </c>
      <c r="AN1289" t="s">
        <v>133</v>
      </c>
    </row>
    <row r="1290" spans="1:40" x14ac:dyDescent="0.3">
      <c r="A1290" t="s">
        <v>728</v>
      </c>
      <c r="B1290" t="s">
        <v>1457</v>
      </c>
      <c r="C1290" t="s">
        <v>729</v>
      </c>
      <c r="D1290" t="s">
        <v>1458</v>
      </c>
      <c r="E1290" t="s">
        <v>841</v>
      </c>
      <c r="F1290" t="s">
        <v>733</v>
      </c>
      <c r="G1290" t="s">
        <v>750</v>
      </c>
      <c r="H1290" t="s">
        <v>1013</v>
      </c>
      <c r="I1290" t="s">
        <v>14</v>
      </c>
      <c r="J1290" t="s">
        <v>753</v>
      </c>
      <c r="K1290" t="s">
        <v>790</v>
      </c>
      <c r="L1290" t="s">
        <v>933</v>
      </c>
      <c r="M1290" t="s">
        <v>932</v>
      </c>
      <c r="N1290" t="s">
        <v>791</v>
      </c>
      <c r="O1290" t="s">
        <v>178</v>
      </c>
      <c r="P1290" t="s">
        <v>792</v>
      </c>
      <c r="Q1290" t="s">
        <v>2</v>
      </c>
      <c r="R1290" t="s">
        <v>934</v>
      </c>
      <c r="S1290" t="s">
        <v>110</v>
      </c>
      <c r="T1290" t="s">
        <v>735</v>
      </c>
      <c r="U1290" t="s">
        <v>5158</v>
      </c>
      <c r="V1290">
        <v>110000000</v>
      </c>
      <c r="W1290">
        <v>0</v>
      </c>
      <c r="X1290">
        <v>0</v>
      </c>
      <c r="Y1290">
        <v>0</v>
      </c>
      <c r="Z1290">
        <v>0</v>
      </c>
      <c r="AA1290">
        <v>0</v>
      </c>
      <c r="AB1290">
        <v>110000000</v>
      </c>
      <c r="AC1290" t="s">
        <v>703</v>
      </c>
      <c r="AD1290" t="s">
        <v>708</v>
      </c>
      <c r="AE1290" t="s">
        <v>5159</v>
      </c>
      <c r="AF1290" t="s">
        <v>5160</v>
      </c>
      <c r="AG1290" t="s">
        <v>6037</v>
      </c>
      <c r="AH1290" t="s">
        <v>847</v>
      </c>
      <c r="AI1290" t="s">
        <v>754</v>
      </c>
      <c r="AJ1290" t="s">
        <v>893</v>
      </c>
      <c r="AK1290" t="s">
        <v>848</v>
      </c>
      <c r="AL1290" t="s">
        <v>123</v>
      </c>
      <c r="AM1290" t="s">
        <v>132</v>
      </c>
      <c r="AN1290" t="s">
        <v>133</v>
      </c>
    </row>
    <row r="1291" spans="1:40" x14ac:dyDescent="0.3">
      <c r="A1291" t="s">
        <v>728</v>
      </c>
      <c r="B1291" t="s">
        <v>1457</v>
      </c>
      <c r="C1291" t="s">
        <v>729</v>
      </c>
      <c r="D1291" t="s">
        <v>1458</v>
      </c>
      <c r="E1291" t="s">
        <v>841</v>
      </c>
      <c r="F1291" t="s">
        <v>733</v>
      </c>
      <c r="G1291" t="s">
        <v>750</v>
      </c>
      <c r="H1291" t="s">
        <v>1013</v>
      </c>
      <c r="I1291" t="s">
        <v>14</v>
      </c>
      <c r="J1291" t="s">
        <v>753</v>
      </c>
      <c r="K1291" t="s">
        <v>790</v>
      </c>
      <c r="L1291" t="s">
        <v>933</v>
      </c>
      <c r="M1291" t="s">
        <v>932</v>
      </c>
      <c r="N1291" t="s">
        <v>791</v>
      </c>
      <c r="O1291" t="s">
        <v>178</v>
      </c>
      <c r="P1291" t="s">
        <v>792</v>
      </c>
      <c r="Q1291" t="s">
        <v>2</v>
      </c>
      <c r="R1291" t="s">
        <v>934</v>
      </c>
      <c r="S1291" t="s">
        <v>110</v>
      </c>
      <c r="T1291" t="s">
        <v>735</v>
      </c>
      <c r="U1291" t="s">
        <v>5161</v>
      </c>
      <c r="V1291">
        <v>124600000</v>
      </c>
      <c r="W1291">
        <v>0</v>
      </c>
      <c r="X1291">
        <v>0</v>
      </c>
      <c r="Y1291">
        <v>0</v>
      </c>
      <c r="Z1291">
        <v>0</v>
      </c>
      <c r="AA1291">
        <v>0</v>
      </c>
      <c r="AB1291">
        <v>124600000</v>
      </c>
      <c r="AC1291" t="s">
        <v>703</v>
      </c>
      <c r="AD1291" t="s">
        <v>708</v>
      </c>
      <c r="AE1291" t="s">
        <v>5162</v>
      </c>
      <c r="AF1291" t="s">
        <v>1179</v>
      </c>
      <c r="AG1291" t="s">
        <v>6038</v>
      </c>
      <c r="AH1291" t="s">
        <v>847</v>
      </c>
      <c r="AI1291" t="s">
        <v>754</v>
      </c>
      <c r="AJ1291" t="s">
        <v>893</v>
      </c>
      <c r="AK1291" t="s">
        <v>848</v>
      </c>
      <c r="AL1291" t="s">
        <v>123</v>
      </c>
      <c r="AM1291" t="s">
        <v>132</v>
      </c>
      <c r="AN1291" t="s">
        <v>133</v>
      </c>
    </row>
    <row r="1292" spans="1:40" x14ac:dyDescent="0.3">
      <c r="A1292" t="s">
        <v>728</v>
      </c>
      <c r="B1292" t="s">
        <v>1457</v>
      </c>
      <c r="C1292" t="s">
        <v>729</v>
      </c>
      <c r="D1292" t="s">
        <v>1458</v>
      </c>
      <c r="E1292" t="s">
        <v>841</v>
      </c>
      <c r="F1292" t="s">
        <v>733</v>
      </c>
      <c r="G1292" t="s">
        <v>750</v>
      </c>
      <c r="H1292" t="s">
        <v>1013</v>
      </c>
      <c r="I1292" t="s">
        <v>14</v>
      </c>
      <c r="J1292" t="s">
        <v>753</v>
      </c>
      <c r="K1292" t="s">
        <v>790</v>
      </c>
      <c r="L1292" t="s">
        <v>933</v>
      </c>
      <c r="M1292" t="s">
        <v>932</v>
      </c>
      <c r="N1292" t="s">
        <v>791</v>
      </c>
      <c r="O1292" t="s">
        <v>178</v>
      </c>
      <c r="P1292" t="s">
        <v>792</v>
      </c>
      <c r="Q1292" t="s">
        <v>108</v>
      </c>
      <c r="R1292" t="s">
        <v>794</v>
      </c>
      <c r="S1292" t="s">
        <v>103</v>
      </c>
      <c r="T1292" t="s">
        <v>732</v>
      </c>
      <c r="U1292" t="s">
        <v>5163</v>
      </c>
      <c r="V1292">
        <v>7000000</v>
      </c>
      <c r="W1292">
        <v>0</v>
      </c>
      <c r="X1292">
        <v>0</v>
      </c>
      <c r="Y1292">
        <v>0</v>
      </c>
      <c r="Z1292">
        <v>0</v>
      </c>
      <c r="AA1292">
        <v>0</v>
      </c>
      <c r="AB1292">
        <v>7000000</v>
      </c>
      <c r="AC1292" t="s">
        <v>709</v>
      </c>
      <c r="AD1292" t="s">
        <v>710</v>
      </c>
      <c r="AE1292" t="s">
        <v>5164</v>
      </c>
      <c r="AF1292" t="s">
        <v>1166</v>
      </c>
      <c r="AG1292" t="s">
        <v>5336</v>
      </c>
      <c r="AH1292" t="s">
        <v>847</v>
      </c>
      <c r="AI1292" t="s">
        <v>754</v>
      </c>
      <c r="AJ1292" t="s">
        <v>1</v>
      </c>
      <c r="AK1292" t="s">
        <v>848</v>
      </c>
      <c r="AL1292" t="s">
        <v>123</v>
      </c>
      <c r="AM1292" t="s">
        <v>132</v>
      </c>
      <c r="AN1292" t="s">
        <v>133</v>
      </c>
    </row>
    <row r="1293" spans="1:40" x14ac:dyDescent="0.3">
      <c r="A1293" t="s">
        <v>728</v>
      </c>
      <c r="B1293" t="s">
        <v>1457</v>
      </c>
      <c r="C1293" t="s">
        <v>729</v>
      </c>
      <c r="D1293" t="s">
        <v>1458</v>
      </c>
      <c r="E1293" t="s">
        <v>841</v>
      </c>
      <c r="F1293" t="s">
        <v>733</v>
      </c>
      <c r="G1293" t="s">
        <v>750</v>
      </c>
      <c r="H1293" t="s">
        <v>1013</v>
      </c>
      <c r="I1293" t="s">
        <v>14</v>
      </c>
      <c r="J1293" t="s">
        <v>753</v>
      </c>
      <c r="K1293" t="s">
        <v>790</v>
      </c>
      <c r="L1293" t="s">
        <v>933</v>
      </c>
      <c r="M1293" t="s">
        <v>932</v>
      </c>
      <c r="N1293" t="s">
        <v>791</v>
      </c>
      <c r="O1293" t="s">
        <v>178</v>
      </c>
      <c r="P1293" t="s">
        <v>792</v>
      </c>
      <c r="Q1293" t="s">
        <v>108</v>
      </c>
      <c r="R1293" t="s">
        <v>794</v>
      </c>
      <c r="S1293" t="s">
        <v>103</v>
      </c>
      <c r="T1293" t="s">
        <v>732</v>
      </c>
      <c r="U1293" t="s">
        <v>5165</v>
      </c>
      <c r="V1293">
        <v>12000000</v>
      </c>
      <c r="W1293">
        <v>0</v>
      </c>
      <c r="X1293">
        <v>0</v>
      </c>
      <c r="Y1293">
        <v>0</v>
      </c>
      <c r="Z1293">
        <v>0</v>
      </c>
      <c r="AA1293">
        <v>0</v>
      </c>
      <c r="AB1293">
        <v>12000000</v>
      </c>
      <c r="AC1293" t="s">
        <v>709</v>
      </c>
      <c r="AD1293" t="s">
        <v>710</v>
      </c>
      <c r="AE1293" t="s">
        <v>5166</v>
      </c>
      <c r="AF1293" t="s">
        <v>5167</v>
      </c>
      <c r="AG1293" t="s">
        <v>5337</v>
      </c>
      <c r="AH1293" t="s">
        <v>847</v>
      </c>
      <c r="AI1293" t="s">
        <v>754</v>
      </c>
      <c r="AJ1293" t="s">
        <v>1</v>
      </c>
      <c r="AK1293" t="s">
        <v>848</v>
      </c>
      <c r="AL1293" t="s">
        <v>123</v>
      </c>
      <c r="AM1293" t="s">
        <v>132</v>
      </c>
      <c r="AN1293" t="s">
        <v>133</v>
      </c>
    </row>
    <row r="1294" spans="1:40" x14ac:dyDescent="0.3">
      <c r="A1294" t="s">
        <v>728</v>
      </c>
      <c r="B1294" t="s">
        <v>1457</v>
      </c>
      <c r="C1294" t="s">
        <v>729</v>
      </c>
      <c r="D1294" t="s">
        <v>1458</v>
      </c>
      <c r="E1294" t="s">
        <v>841</v>
      </c>
      <c r="F1294" t="s">
        <v>733</v>
      </c>
      <c r="G1294" t="s">
        <v>750</v>
      </c>
      <c r="H1294" t="s">
        <v>1013</v>
      </c>
      <c r="I1294" t="s">
        <v>14</v>
      </c>
      <c r="J1294" t="s">
        <v>753</v>
      </c>
      <c r="K1294" t="s">
        <v>790</v>
      </c>
      <c r="L1294" t="s">
        <v>933</v>
      </c>
      <c r="M1294" t="s">
        <v>932</v>
      </c>
      <c r="N1294" t="s">
        <v>791</v>
      </c>
      <c r="O1294" t="s">
        <v>178</v>
      </c>
      <c r="P1294" t="s">
        <v>792</v>
      </c>
      <c r="Q1294" t="s">
        <v>108</v>
      </c>
      <c r="R1294" t="s">
        <v>794</v>
      </c>
      <c r="S1294" t="s">
        <v>103</v>
      </c>
      <c r="T1294" t="s">
        <v>732</v>
      </c>
      <c r="U1294" t="s">
        <v>5168</v>
      </c>
      <c r="V1294">
        <v>12000000</v>
      </c>
      <c r="W1294">
        <v>0</v>
      </c>
      <c r="X1294">
        <v>0</v>
      </c>
      <c r="Y1294">
        <v>0</v>
      </c>
      <c r="Z1294">
        <v>0</v>
      </c>
      <c r="AA1294">
        <v>0</v>
      </c>
      <c r="AB1294">
        <v>12000000</v>
      </c>
      <c r="AC1294" t="s">
        <v>709</v>
      </c>
      <c r="AD1294" t="s">
        <v>710</v>
      </c>
      <c r="AE1294" t="s">
        <v>5169</v>
      </c>
      <c r="AF1294" t="s">
        <v>1164</v>
      </c>
      <c r="AG1294" t="s">
        <v>5326</v>
      </c>
      <c r="AH1294" t="s">
        <v>847</v>
      </c>
      <c r="AI1294" t="s">
        <v>754</v>
      </c>
      <c r="AJ1294" t="s">
        <v>1</v>
      </c>
      <c r="AK1294" t="s">
        <v>848</v>
      </c>
      <c r="AL1294" t="s">
        <v>123</v>
      </c>
      <c r="AM1294" t="s">
        <v>132</v>
      </c>
      <c r="AN1294" t="s">
        <v>133</v>
      </c>
    </row>
    <row r="1295" spans="1:40" x14ac:dyDescent="0.3">
      <c r="A1295" t="s">
        <v>728</v>
      </c>
      <c r="B1295" t="s">
        <v>1457</v>
      </c>
      <c r="C1295" t="s">
        <v>729</v>
      </c>
      <c r="D1295" t="s">
        <v>1458</v>
      </c>
      <c r="E1295" t="s">
        <v>841</v>
      </c>
      <c r="F1295" t="s">
        <v>733</v>
      </c>
      <c r="G1295" t="s">
        <v>750</v>
      </c>
      <c r="H1295" t="s">
        <v>1013</v>
      </c>
      <c r="I1295" t="s">
        <v>14</v>
      </c>
      <c r="J1295" t="s">
        <v>753</v>
      </c>
      <c r="K1295" t="s">
        <v>790</v>
      </c>
      <c r="L1295" t="s">
        <v>933</v>
      </c>
      <c r="M1295" t="s">
        <v>932</v>
      </c>
      <c r="N1295" t="s">
        <v>791</v>
      </c>
      <c r="O1295" t="s">
        <v>178</v>
      </c>
      <c r="P1295" t="s">
        <v>792</v>
      </c>
      <c r="Q1295" t="s">
        <v>108</v>
      </c>
      <c r="R1295" t="s">
        <v>794</v>
      </c>
      <c r="S1295" t="s">
        <v>103</v>
      </c>
      <c r="T1295" t="s">
        <v>732</v>
      </c>
      <c r="U1295" t="s">
        <v>5170</v>
      </c>
      <c r="V1295">
        <v>8000000</v>
      </c>
      <c r="W1295">
        <v>0</v>
      </c>
      <c r="X1295">
        <v>0</v>
      </c>
      <c r="Y1295">
        <v>0</v>
      </c>
      <c r="Z1295">
        <v>0</v>
      </c>
      <c r="AA1295">
        <v>0</v>
      </c>
      <c r="AB1295">
        <v>8000000</v>
      </c>
      <c r="AC1295" t="s">
        <v>709</v>
      </c>
      <c r="AD1295" t="s">
        <v>710</v>
      </c>
      <c r="AE1295" t="s">
        <v>5171</v>
      </c>
      <c r="AF1295" t="s">
        <v>1165</v>
      </c>
      <c r="AG1295" t="s">
        <v>5338</v>
      </c>
      <c r="AH1295" t="s">
        <v>847</v>
      </c>
      <c r="AI1295" t="s">
        <v>754</v>
      </c>
      <c r="AJ1295" t="s">
        <v>1</v>
      </c>
      <c r="AK1295" t="s">
        <v>848</v>
      </c>
      <c r="AL1295" t="s">
        <v>123</v>
      </c>
      <c r="AM1295" t="s">
        <v>132</v>
      </c>
      <c r="AN1295" t="s">
        <v>133</v>
      </c>
    </row>
    <row r="1296" spans="1:40" x14ac:dyDescent="0.3">
      <c r="A1296" t="s">
        <v>728</v>
      </c>
      <c r="B1296" t="s">
        <v>1457</v>
      </c>
      <c r="C1296" t="s">
        <v>729</v>
      </c>
      <c r="D1296" t="s">
        <v>1458</v>
      </c>
      <c r="E1296" t="s">
        <v>841</v>
      </c>
      <c r="F1296" t="s">
        <v>733</v>
      </c>
      <c r="G1296" t="s">
        <v>750</v>
      </c>
      <c r="H1296" t="s">
        <v>1013</v>
      </c>
      <c r="I1296" t="s">
        <v>14</v>
      </c>
      <c r="J1296" t="s">
        <v>753</v>
      </c>
      <c r="K1296" t="s">
        <v>790</v>
      </c>
      <c r="L1296" t="s">
        <v>933</v>
      </c>
      <c r="M1296" t="s">
        <v>932</v>
      </c>
      <c r="N1296" t="s">
        <v>791</v>
      </c>
      <c r="O1296" t="s">
        <v>178</v>
      </c>
      <c r="P1296" t="s">
        <v>792</v>
      </c>
      <c r="Q1296" t="s">
        <v>108</v>
      </c>
      <c r="R1296" t="s">
        <v>794</v>
      </c>
      <c r="S1296" t="s">
        <v>103</v>
      </c>
      <c r="T1296" t="s">
        <v>732</v>
      </c>
      <c r="U1296" t="s">
        <v>5172</v>
      </c>
      <c r="V1296">
        <v>10500000</v>
      </c>
      <c r="W1296">
        <v>0</v>
      </c>
      <c r="X1296">
        <v>0</v>
      </c>
      <c r="Y1296">
        <v>0</v>
      </c>
      <c r="Z1296">
        <v>0</v>
      </c>
      <c r="AA1296">
        <v>0</v>
      </c>
      <c r="AB1296">
        <v>10500000</v>
      </c>
      <c r="AC1296" t="s">
        <v>709</v>
      </c>
      <c r="AD1296" t="s">
        <v>710</v>
      </c>
      <c r="AE1296" t="s">
        <v>5173</v>
      </c>
      <c r="AF1296" t="s">
        <v>1107</v>
      </c>
      <c r="AG1296" t="s">
        <v>5880</v>
      </c>
      <c r="AH1296" t="s">
        <v>847</v>
      </c>
      <c r="AI1296" t="s">
        <v>754</v>
      </c>
      <c r="AJ1296" t="s">
        <v>1</v>
      </c>
      <c r="AK1296" t="s">
        <v>848</v>
      </c>
      <c r="AL1296" t="s">
        <v>123</v>
      </c>
      <c r="AM1296" t="s">
        <v>132</v>
      </c>
      <c r="AN1296" t="s">
        <v>133</v>
      </c>
    </row>
    <row r="1297" spans="1:40" x14ac:dyDescent="0.3">
      <c r="A1297" t="s">
        <v>728</v>
      </c>
      <c r="B1297" t="s">
        <v>1457</v>
      </c>
      <c r="C1297" t="s">
        <v>729</v>
      </c>
      <c r="D1297" t="s">
        <v>1458</v>
      </c>
      <c r="E1297" t="s">
        <v>841</v>
      </c>
      <c r="F1297" t="s">
        <v>733</v>
      </c>
      <c r="G1297" t="s">
        <v>750</v>
      </c>
      <c r="H1297" t="s">
        <v>1013</v>
      </c>
      <c r="I1297" t="s">
        <v>14</v>
      </c>
      <c r="J1297" t="s">
        <v>753</v>
      </c>
      <c r="K1297" t="s">
        <v>790</v>
      </c>
      <c r="L1297" t="s">
        <v>933</v>
      </c>
      <c r="M1297" t="s">
        <v>932</v>
      </c>
      <c r="N1297" t="s">
        <v>791</v>
      </c>
      <c r="O1297" t="s">
        <v>178</v>
      </c>
      <c r="P1297" t="s">
        <v>792</v>
      </c>
      <c r="Q1297" t="s">
        <v>108</v>
      </c>
      <c r="R1297" t="s">
        <v>794</v>
      </c>
      <c r="S1297" t="s">
        <v>103</v>
      </c>
      <c r="T1297" t="s">
        <v>732</v>
      </c>
      <c r="U1297" t="s">
        <v>5174</v>
      </c>
      <c r="V1297">
        <v>15120000</v>
      </c>
      <c r="W1297">
        <v>0</v>
      </c>
      <c r="X1297">
        <v>0</v>
      </c>
      <c r="Y1297">
        <v>0</v>
      </c>
      <c r="Z1297">
        <v>0</v>
      </c>
      <c r="AA1297">
        <v>0</v>
      </c>
      <c r="AB1297">
        <v>15120000</v>
      </c>
      <c r="AC1297" t="s">
        <v>709</v>
      </c>
      <c r="AD1297" t="s">
        <v>710</v>
      </c>
      <c r="AE1297" t="s">
        <v>5175</v>
      </c>
      <c r="AF1297" t="s">
        <v>5176</v>
      </c>
      <c r="AG1297" t="s">
        <v>5881</v>
      </c>
      <c r="AH1297" t="s">
        <v>847</v>
      </c>
      <c r="AI1297" t="s">
        <v>754</v>
      </c>
      <c r="AJ1297" t="s">
        <v>1</v>
      </c>
      <c r="AK1297" t="s">
        <v>848</v>
      </c>
      <c r="AL1297" t="s">
        <v>123</v>
      </c>
      <c r="AM1297" t="s">
        <v>132</v>
      </c>
      <c r="AN1297" t="s">
        <v>133</v>
      </c>
    </row>
    <row r="1298" spans="1:40" x14ac:dyDescent="0.3">
      <c r="A1298" t="s">
        <v>728</v>
      </c>
      <c r="B1298" t="s">
        <v>1457</v>
      </c>
      <c r="C1298" t="s">
        <v>729</v>
      </c>
      <c r="D1298" t="s">
        <v>1458</v>
      </c>
      <c r="E1298" t="s">
        <v>841</v>
      </c>
      <c r="F1298" t="s">
        <v>733</v>
      </c>
      <c r="G1298" t="s">
        <v>750</v>
      </c>
      <c r="H1298" t="s">
        <v>1013</v>
      </c>
      <c r="I1298" t="s">
        <v>14</v>
      </c>
      <c r="J1298" t="s">
        <v>753</v>
      </c>
      <c r="K1298" t="s">
        <v>790</v>
      </c>
      <c r="L1298" t="s">
        <v>933</v>
      </c>
      <c r="M1298" t="s">
        <v>932</v>
      </c>
      <c r="N1298" t="s">
        <v>791</v>
      </c>
      <c r="O1298" t="s">
        <v>178</v>
      </c>
      <c r="P1298" t="s">
        <v>792</v>
      </c>
      <c r="Q1298" t="s">
        <v>108</v>
      </c>
      <c r="R1298" t="s">
        <v>794</v>
      </c>
      <c r="S1298" t="s">
        <v>126</v>
      </c>
      <c r="T1298" t="s">
        <v>744</v>
      </c>
      <c r="U1298" t="s">
        <v>5177</v>
      </c>
      <c r="V1298">
        <v>5256842000</v>
      </c>
      <c r="W1298">
        <v>0</v>
      </c>
      <c r="X1298">
        <v>0</v>
      </c>
      <c r="Y1298">
        <v>0</v>
      </c>
      <c r="Z1298">
        <v>0</v>
      </c>
      <c r="AA1298">
        <v>0</v>
      </c>
      <c r="AB1298">
        <v>5256842000</v>
      </c>
      <c r="AC1298" t="s">
        <v>709</v>
      </c>
      <c r="AD1298" t="s">
        <v>711</v>
      </c>
      <c r="AE1298" t="s">
        <v>5178</v>
      </c>
      <c r="AF1298" t="s">
        <v>1167</v>
      </c>
      <c r="AG1298" t="s">
        <v>6034</v>
      </c>
      <c r="AH1298" t="s">
        <v>847</v>
      </c>
      <c r="AI1298" t="s">
        <v>754</v>
      </c>
      <c r="AJ1298" t="s">
        <v>900</v>
      </c>
      <c r="AK1298" t="s">
        <v>848</v>
      </c>
      <c r="AL1298" t="s">
        <v>123</v>
      </c>
      <c r="AM1298" t="s">
        <v>132</v>
      </c>
      <c r="AN1298" t="s">
        <v>133</v>
      </c>
    </row>
    <row r="1299" spans="1:40" x14ac:dyDescent="0.3">
      <c r="A1299" t="s">
        <v>728</v>
      </c>
      <c r="B1299" t="s">
        <v>1457</v>
      </c>
      <c r="C1299" t="s">
        <v>729</v>
      </c>
      <c r="D1299" t="s">
        <v>1458</v>
      </c>
      <c r="E1299" t="s">
        <v>841</v>
      </c>
      <c r="F1299" t="s">
        <v>733</v>
      </c>
      <c r="G1299" t="s">
        <v>750</v>
      </c>
      <c r="H1299" t="s">
        <v>1013</v>
      </c>
      <c r="I1299" t="s">
        <v>14</v>
      </c>
      <c r="J1299" t="s">
        <v>753</v>
      </c>
      <c r="K1299" t="s">
        <v>790</v>
      </c>
      <c r="L1299" t="s">
        <v>933</v>
      </c>
      <c r="M1299" t="s">
        <v>932</v>
      </c>
      <c r="N1299" t="s">
        <v>791</v>
      </c>
      <c r="O1299" t="s">
        <v>178</v>
      </c>
      <c r="P1299" t="s">
        <v>792</v>
      </c>
      <c r="Q1299" t="s">
        <v>108</v>
      </c>
      <c r="R1299" t="s">
        <v>794</v>
      </c>
      <c r="S1299" t="s">
        <v>126</v>
      </c>
      <c r="T1299" t="s">
        <v>744</v>
      </c>
      <c r="U1299" t="s">
        <v>5179</v>
      </c>
      <c r="V1299">
        <v>750000</v>
      </c>
      <c r="W1299">
        <v>0</v>
      </c>
      <c r="X1299">
        <v>0</v>
      </c>
      <c r="Y1299">
        <v>0</v>
      </c>
      <c r="Z1299">
        <v>0</v>
      </c>
      <c r="AA1299">
        <v>0</v>
      </c>
      <c r="AB1299">
        <v>750000</v>
      </c>
      <c r="AC1299" t="s">
        <v>709</v>
      </c>
      <c r="AD1299" t="s">
        <v>711</v>
      </c>
      <c r="AE1299" t="s">
        <v>5180</v>
      </c>
      <c r="AF1299" t="s">
        <v>1066</v>
      </c>
      <c r="AG1299" t="s">
        <v>6035</v>
      </c>
      <c r="AH1299" t="s">
        <v>847</v>
      </c>
      <c r="AI1299" t="s">
        <v>754</v>
      </c>
      <c r="AJ1299" t="s">
        <v>900</v>
      </c>
      <c r="AK1299" t="s">
        <v>848</v>
      </c>
      <c r="AL1299" t="s">
        <v>123</v>
      </c>
      <c r="AM1299" t="s">
        <v>132</v>
      </c>
      <c r="AN1299" t="s">
        <v>133</v>
      </c>
    </row>
    <row r="1300" spans="1:40" x14ac:dyDescent="0.3">
      <c r="A1300" t="s">
        <v>728</v>
      </c>
      <c r="B1300" t="s">
        <v>1457</v>
      </c>
      <c r="C1300" t="s">
        <v>729</v>
      </c>
      <c r="D1300" t="s">
        <v>1458</v>
      </c>
      <c r="E1300" t="s">
        <v>841</v>
      </c>
      <c r="F1300" t="s">
        <v>733</v>
      </c>
      <c r="G1300" t="s">
        <v>750</v>
      </c>
      <c r="H1300" t="s">
        <v>1013</v>
      </c>
      <c r="I1300" t="s">
        <v>14</v>
      </c>
      <c r="J1300" t="s">
        <v>753</v>
      </c>
      <c r="K1300" t="s">
        <v>790</v>
      </c>
      <c r="L1300" t="s">
        <v>933</v>
      </c>
      <c r="M1300" t="s">
        <v>932</v>
      </c>
      <c r="N1300" t="s">
        <v>791</v>
      </c>
      <c r="O1300" t="s">
        <v>178</v>
      </c>
      <c r="P1300" t="s">
        <v>792</v>
      </c>
      <c r="Q1300" t="s">
        <v>108</v>
      </c>
      <c r="R1300" t="s">
        <v>794</v>
      </c>
      <c r="S1300" t="s">
        <v>113</v>
      </c>
      <c r="T1300" t="s">
        <v>734</v>
      </c>
      <c r="U1300" t="s">
        <v>5181</v>
      </c>
      <c r="V1300">
        <v>20000000</v>
      </c>
      <c r="W1300">
        <v>0</v>
      </c>
      <c r="X1300">
        <v>0</v>
      </c>
      <c r="Y1300">
        <v>0</v>
      </c>
      <c r="Z1300">
        <v>0</v>
      </c>
      <c r="AA1300">
        <v>0</v>
      </c>
      <c r="AB1300">
        <v>20000000</v>
      </c>
      <c r="AC1300" t="s">
        <v>709</v>
      </c>
      <c r="AD1300" t="s">
        <v>712</v>
      </c>
      <c r="AE1300" t="s">
        <v>5182</v>
      </c>
      <c r="AF1300" t="s">
        <v>1168</v>
      </c>
      <c r="AG1300" t="s">
        <v>5339</v>
      </c>
      <c r="AH1300" t="s">
        <v>847</v>
      </c>
      <c r="AI1300" t="s">
        <v>754</v>
      </c>
      <c r="AJ1300" t="s">
        <v>891</v>
      </c>
      <c r="AK1300" t="s">
        <v>848</v>
      </c>
      <c r="AL1300" t="s">
        <v>123</v>
      </c>
      <c r="AM1300" t="s">
        <v>132</v>
      </c>
      <c r="AN1300" t="s">
        <v>133</v>
      </c>
    </row>
    <row r="1301" spans="1:40" x14ac:dyDescent="0.3">
      <c r="A1301" t="s">
        <v>728</v>
      </c>
      <c r="B1301" t="s">
        <v>1457</v>
      </c>
      <c r="C1301" t="s">
        <v>729</v>
      </c>
      <c r="D1301" t="s">
        <v>1458</v>
      </c>
      <c r="E1301" t="s">
        <v>841</v>
      </c>
      <c r="F1301" t="s">
        <v>733</v>
      </c>
      <c r="G1301" t="s">
        <v>750</v>
      </c>
      <c r="H1301" t="s">
        <v>1013</v>
      </c>
      <c r="I1301" t="s">
        <v>14</v>
      </c>
      <c r="J1301" t="s">
        <v>753</v>
      </c>
      <c r="K1301" t="s">
        <v>790</v>
      </c>
      <c r="L1301" t="s">
        <v>933</v>
      </c>
      <c r="M1301" t="s">
        <v>932</v>
      </c>
      <c r="N1301" t="s">
        <v>791</v>
      </c>
      <c r="O1301" t="s">
        <v>178</v>
      </c>
      <c r="P1301" t="s">
        <v>792</v>
      </c>
      <c r="Q1301" t="s">
        <v>108</v>
      </c>
      <c r="R1301" t="s">
        <v>794</v>
      </c>
      <c r="S1301" t="s">
        <v>110</v>
      </c>
      <c r="T1301" t="s">
        <v>735</v>
      </c>
      <c r="U1301" t="s">
        <v>5183</v>
      </c>
      <c r="V1301">
        <v>110000000</v>
      </c>
      <c r="W1301">
        <v>0</v>
      </c>
      <c r="X1301">
        <v>0</v>
      </c>
      <c r="Y1301">
        <v>0</v>
      </c>
      <c r="Z1301">
        <v>0</v>
      </c>
      <c r="AA1301">
        <v>0</v>
      </c>
      <c r="AB1301">
        <v>110000000</v>
      </c>
      <c r="AC1301" t="s">
        <v>709</v>
      </c>
      <c r="AD1301" t="s">
        <v>713</v>
      </c>
      <c r="AE1301" t="s">
        <v>5184</v>
      </c>
      <c r="AF1301" t="s">
        <v>1108</v>
      </c>
      <c r="AG1301" t="s">
        <v>6037</v>
      </c>
      <c r="AH1301" t="s">
        <v>847</v>
      </c>
      <c r="AI1301" t="s">
        <v>754</v>
      </c>
      <c r="AJ1301" t="s">
        <v>893</v>
      </c>
      <c r="AK1301" t="s">
        <v>848</v>
      </c>
      <c r="AL1301" t="s">
        <v>123</v>
      </c>
      <c r="AM1301" t="s">
        <v>132</v>
      </c>
      <c r="AN1301" t="s">
        <v>133</v>
      </c>
    </row>
    <row r="1302" spans="1:40" x14ac:dyDescent="0.3">
      <c r="A1302" t="s">
        <v>728</v>
      </c>
      <c r="B1302" t="s">
        <v>1457</v>
      </c>
      <c r="C1302" t="s">
        <v>729</v>
      </c>
      <c r="D1302" t="s">
        <v>1458</v>
      </c>
      <c r="E1302" t="s">
        <v>841</v>
      </c>
      <c r="F1302" t="s">
        <v>733</v>
      </c>
      <c r="G1302" t="s">
        <v>750</v>
      </c>
      <c r="H1302" t="s">
        <v>1013</v>
      </c>
      <c r="I1302" t="s">
        <v>14</v>
      </c>
      <c r="J1302" t="s">
        <v>753</v>
      </c>
      <c r="K1302" t="s">
        <v>790</v>
      </c>
      <c r="L1302" t="s">
        <v>933</v>
      </c>
      <c r="M1302" t="s">
        <v>932</v>
      </c>
      <c r="N1302" t="s">
        <v>791</v>
      </c>
      <c r="O1302" t="s">
        <v>178</v>
      </c>
      <c r="P1302" t="s">
        <v>792</v>
      </c>
      <c r="Q1302" t="s">
        <v>108</v>
      </c>
      <c r="R1302" t="s">
        <v>794</v>
      </c>
      <c r="S1302" t="s">
        <v>110</v>
      </c>
      <c r="T1302" t="s">
        <v>735</v>
      </c>
      <c r="U1302" t="s">
        <v>5185</v>
      </c>
      <c r="V1302">
        <v>42000000</v>
      </c>
      <c r="W1302">
        <v>0</v>
      </c>
      <c r="X1302">
        <v>0</v>
      </c>
      <c r="Y1302">
        <v>0</v>
      </c>
      <c r="Z1302">
        <v>0</v>
      </c>
      <c r="AA1302">
        <v>0</v>
      </c>
      <c r="AB1302">
        <v>42000000</v>
      </c>
      <c r="AC1302" t="s">
        <v>709</v>
      </c>
      <c r="AD1302" t="s">
        <v>713</v>
      </c>
      <c r="AE1302" t="s">
        <v>5186</v>
      </c>
      <c r="AF1302" t="s">
        <v>1109</v>
      </c>
      <c r="AG1302" t="s">
        <v>6038</v>
      </c>
      <c r="AH1302" t="s">
        <v>847</v>
      </c>
      <c r="AI1302" t="s">
        <v>754</v>
      </c>
      <c r="AJ1302" t="s">
        <v>893</v>
      </c>
      <c r="AK1302" t="s">
        <v>848</v>
      </c>
      <c r="AL1302" t="s">
        <v>123</v>
      </c>
      <c r="AM1302" t="s">
        <v>132</v>
      </c>
      <c r="AN1302" t="s">
        <v>133</v>
      </c>
    </row>
    <row r="1303" spans="1:40" x14ac:dyDescent="0.3">
      <c r="A1303" t="s">
        <v>728</v>
      </c>
      <c r="B1303" t="s">
        <v>1457</v>
      </c>
      <c r="C1303" t="s">
        <v>729</v>
      </c>
      <c r="D1303" t="s">
        <v>1458</v>
      </c>
      <c r="E1303" t="s">
        <v>841</v>
      </c>
      <c r="F1303" t="s">
        <v>733</v>
      </c>
      <c r="G1303" t="s">
        <v>750</v>
      </c>
      <c r="H1303" t="s">
        <v>1013</v>
      </c>
      <c r="I1303" t="s">
        <v>14</v>
      </c>
      <c r="J1303" t="s">
        <v>753</v>
      </c>
      <c r="K1303" t="s">
        <v>790</v>
      </c>
      <c r="L1303" t="s">
        <v>933</v>
      </c>
      <c r="M1303" t="s">
        <v>932</v>
      </c>
      <c r="N1303" t="s">
        <v>791</v>
      </c>
      <c r="O1303" t="s">
        <v>178</v>
      </c>
      <c r="P1303" t="s">
        <v>792</v>
      </c>
      <c r="Q1303" t="s">
        <v>108</v>
      </c>
      <c r="R1303" t="s">
        <v>794</v>
      </c>
      <c r="S1303" t="s">
        <v>107</v>
      </c>
      <c r="T1303" t="s">
        <v>892</v>
      </c>
      <c r="U1303" t="s">
        <v>5187</v>
      </c>
      <c r="V1303">
        <v>91800000</v>
      </c>
      <c r="W1303">
        <v>0</v>
      </c>
      <c r="X1303">
        <v>0</v>
      </c>
      <c r="Y1303">
        <v>0</v>
      </c>
      <c r="Z1303">
        <v>0</v>
      </c>
      <c r="AA1303">
        <v>0</v>
      </c>
      <c r="AB1303">
        <v>91800000</v>
      </c>
      <c r="AC1303" t="s">
        <v>709</v>
      </c>
      <c r="AD1303" t="s">
        <v>1199</v>
      </c>
      <c r="AE1303" t="s">
        <v>5188</v>
      </c>
      <c r="AF1303" t="s">
        <v>5189</v>
      </c>
      <c r="AG1303" t="s">
        <v>6039</v>
      </c>
      <c r="AH1303" t="s">
        <v>847</v>
      </c>
      <c r="AI1303" t="s">
        <v>754</v>
      </c>
      <c r="AJ1303" t="s">
        <v>893</v>
      </c>
      <c r="AK1303" t="s">
        <v>848</v>
      </c>
      <c r="AL1303" t="s">
        <v>123</v>
      </c>
      <c r="AM1303" t="s">
        <v>132</v>
      </c>
      <c r="AN1303" t="s">
        <v>133</v>
      </c>
    </row>
    <row r="1304" spans="1:40" x14ac:dyDescent="0.3">
      <c r="A1304" t="s">
        <v>728</v>
      </c>
      <c r="B1304" t="s">
        <v>1457</v>
      </c>
      <c r="C1304" t="s">
        <v>729</v>
      </c>
      <c r="D1304" t="s">
        <v>1458</v>
      </c>
      <c r="E1304" t="s">
        <v>841</v>
      </c>
      <c r="F1304" t="s">
        <v>733</v>
      </c>
      <c r="G1304" t="s">
        <v>750</v>
      </c>
      <c r="H1304" t="s">
        <v>1013</v>
      </c>
      <c r="I1304" t="s">
        <v>14</v>
      </c>
      <c r="J1304" t="s">
        <v>753</v>
      </c>
      <c r="K1304" t="s">
        <v>790</v>
      </c>
      <c r="L1304" t="s">
        <v>933</v>
      </c>
      <c r="M1304" t="s">
        <v>932</v>
      </c>
      <c r="N1304" t="s">
        <v>791</v>
      </c>
      <c r="O1304" t="s">
        <v>178</v>
      </c>
      <c r="P1304" t="s">
        <v>792</v>
      </c>
      <c r="Q1304" t="s">
        <v>108</v>
      </c>
      <c r="R1304" t="s">
        <v>794</v>
      </c>
      <c r="S1304" t="s">
        <v>107</v>
      </c>
      <c r="T1304" t="s">
        <v>892</v>
      </c>
      <c r="U1304" t="s">
        <v>5190</v>
      </c>
      <c r="V1304">
        <v>24300000</v>
      </c>
      <c r="W1304">
        <v>0</v>
      </c>
      <c r="X1304">
        <v>0</v>
      </c>
      <c r="Y1304">
        <v>0</v>
      </c>
      <c r="Z1304">
        <v>0</v>
      </c>
      <c r="AA1304">
        <v>0</v>
      </c>
      <c r="AB1304">
        <v>24300000</v>
      </c>
      <c r="AC1304" t="s">
        <v>709</v>
      </c>
      <c r="AD1304" t="s">
        <v>1199</v>
      </c>
      <c r="AE1304" t="s">
        <v>5191</v>
      </c>
      <c r="AF1304" t="s">
        <v>5192</v>
      </c>
      <c r="AG1304" t="s">
        <v>6040</v>
      </c>
      <c r="AH1304" t="s">
        <v>847</v>
      </c>
      <c r="AI1304" t="s">
        <v>754</v>
      </c>
      <c r="AJ1304" t="s">
        <v>893</v>
      </c>
      <c r="AK1304" t="s">
        <v>848</v>
      </c>
      <c r="AL1304" t="s">
        <v>123</v>
      </c>
      <c r="AM1304" t="s">
        <v>132</v>
      </c>
      <c r="AN1304" t="s">
        <v>133</v>
      </c>
    </row>
    <row r="1305" spans="1:40" x14ac:dyDescent="0.3">
      <c r="A1305" t="s">
        <v>728</v>
      </c>
      <c r="B1305" t="s">
        <v>1457</v>
      </c>
      <c r="C1305" t="s">
        <v>729</v>
      </c>
      <c r="D1305" t="s">
        <v>1458</v>
      </c>
      <c r="E1305" t="s">
        <v>841</v>
      </c>
      <c r="F1305" t="s">
        <v>733</v>
      </c>
      <c r="G1305" t="s">
        <v>750</v>
      </c>
      <c r="H1305" t="s">
        <v>1013</v>
      </c>
      <c r="I1305" t="s">
        <v>14</v>
      </c>
      <c r="J1305" t="s">
        <v>753</v>
      </c>
      <c r="K1305" t="s">
        <v>790</v>
      </c>
      <c r="L1305" t="s">
        <v>933</v>
      </c>
      <c r="M1305" t="s">
        <v>932</v>
      </c>
      <c r="N1305" t="s">
        <v>791</v>
      </c>
      <c r="O1305" t="s">
        <v>178</v>
      </c>
      <c r="P1305" t="s">
        <v>792</v>
      </c>
      <c r="Q1305" t="s">
        <v>108</v>
      </c>
      <c r="R1305" t="s">
        <v>794</v>
      </c>
      <c r="S1305" t="s">
        <v>107</v>
      </c>
      <c r="T1305" t="s">
        <v>892</v>
      </c>
      <c r="U1305" t="s">
        <v>5193</v>
      </c>
      <c r="V1305">
        <v>89100000</v>
      </c>
      <c r="W1305">
        <v>0</v>
      </c>
      <c r="X1305">
        <v>0</v>
      </c>
      <c r="Y1305">
        <v>0</v>
      </c>
      <c r="Z1305">
        <v>0</v>
      </c>
      <c r="AA1305">
        <v>0</v>
      </c>
      <c r="AB1305">
        <v>89100000</v>
      </c>
      <c r="AC1305" t="s">
        <v>709</v>
      </c>
      <c r="AD1305" t="s">
        <v>1199</v>
      </c>
      <c r="AE1305" t="s">
        <v>5194</v>
      </c>
      <c r="AF1305" t="s">
        <v>1151</v>
      </c>
      <c r="AG1305" t="s">
        <v>6041</v>
      </c>
      <c r="AH1305" t="s">
        <v>847</v>
      </c>
      <c r="AI1305" t="s">
        <v>754</v>
      </c>
      <c r="AJ1305" t="s">
        <v>893</v>
      </c>
      <c r="AK1305" t="s">
        <v>848</v>
      </c>
      <c r="AL1305" t="s">
        <v>123</v>
      </c>
      <c r="AM1305" t="s">
        <v>132</v>
      </c>
      <c r="AN1305" t="s">
        <v>133</v>
      </c>
    </row>
    <row r="1306" spans="1:40" x14ac:dyDescent="0.3">
      <c r="A1306" t="s">
        <v>728</v>
      </c>
      <c r="B1306" t="s">
        <v>1457</v>
      </c>
      <c r="C1306" t="s">
        <v>729</v>
      </c>
      <c r="D1306" t="s">
        <v>1458</v>
      </c>
      <c r="E1306" t="s">
        <v>841</v>
      </c>
      <c r="F1306" t="s">
        <v>733</v>
      </c>
      <c r="G1306" t="s">
        <v>750</v>
      </c>
      <c r="H1306" t="s">
        <v>1013</v>
      </c>
      <c r="I1306" t="s">
        <v>14</v>
      </c>
      <c r="J1306" t="s">
        <v>753</v>
      </c>
      <c r="K1306" t="s">
        <v>790</v>
      </c>
      <c r="L1306" t="s">
        <v>933</v>
      </c>
      <c r="M1306" t="s">
        <v>932</v>
      </c>
      <c r="N1306" t="s">
        <v>791</v>
      </c>
      <c r="O1306" t="s">
        <v>178</v>
      </c>
      <c r="P1306" t="s">
        <v>792</v>
      </c>
      <c r="Q1306" t="s">
        <v>109</v>
      </c>
      <c r="R1306" t="s">
        <v>795</v>
      </c>
      <c r="S1306" t="s">
        <v>103</v>
      </c>
      <c r="T1306" t="s">
        <v>732</v>
      </c>
      <c r="U1306" t="s">
        <v>5195</v>
      </c>
      <c r="V1306">
        <v>9000000</v>
      </c>
      <c r="W1306">
        <v>0</v>
      </c>
      <c r="X1306">
        <v>0</v>
      </c>
      <c r="Y1306">
        <v>0</v>
      </c>
      <c r="Z1306">
        <v>0</v>
      </c>
      <c r="AA1306">
        <v>0</v>
      </c>
      <c r="AB1306">
        <v>9000000</v>
      </c>
      <c r="AC1306" t="s">
        <v>714</v>
      </c>
      <c r="AD1306" t="s">
        <v>715</v>
      </c>
      <c r="AE1306" t="s">
        <v>5196</v>
      </c>
      <c r="AF1306" t="s">
        <v>5197</v>
      </c>
      <c r="AG1306" t="s">
        <v>5497</v>
      </c>
      <c r="AH1306" t="s">
        <v>847</v>
      </c>
      <c r="AI1306" t="s">
        <v>754</v>
      </c>
      <c r="AJ1306" t="s">
        <v>1</v>
      </c>
      <c r="AK1306" t="s">
        <v>848</v>
      </c>
      <c r="AL1306" t="s">
        <v>123</v>
      </c>
      <c r="AM1306" t="s">
        <v>132</v>
      </c>
      <c r="AN1306" t="s">
        <v>133</v>
      </c>
    </row>
    <row r="1307" spans="1:40" x14ac:dyDescent="0.3">
      <c r="A1307" t="s">
        <v>728</v>
      </c>
      <c r="B1307" t="s">
        <v>1457</v>
      </c>
      <c r="C1307" t="s">
        <v>729</v>
      </c>
      <c r="D1307" t="s">
        <v>1458</v>
      </c>
      <c r="E1307" t="s">
        <v>841</v>
      </c>
      <c r="F1307" t="s">
        <v>733</v>
      </c>
      <c r="G1307" t="s">
        <v>750</v>
      </c>
      <c r="H1307" t="s">
        <v>1013</v>
      </c>
      <c r="I1307" t="s">
        <v>14</v>
      </c>
      <c r="J1307" t="s">
        <v>753</v>
      </c>
      <c r="K1307" t="s">
        <v>790</v>
      </c>
      <c r="L1307" t="s">
        <v>933</v>
      </c>
      <c r="M1307" t="s">
        <v>932</v>
      </c>
      <c r="N1307" t="s">
        <v>791</v>
      </c>
      <c r="O1307" t="s">
        <v>178</v>
      </c>
      <c r="P1307" t="s">
        <v>792</v>
      </c>
      <c r="Q1307" t="s">
        <v>109</v>
      </c>
      <c r="R1307" t="s">
        <v>795</v>
      </c>
      <c r="S1307" t="s">
        <v>103</v>
      </c>
      <c r="T1307" t="s">
        <v>732</v>
      </c>
      <c r="U1307" t="s">
        <v>5198</v>
      </c>
      <c r="V1307">
        <v>9000000</v>
      </c>
      <c r="W1307">
        <v>0</v>
      </c>
      <c r="X1307">
        <v>0</v>
      </c>
      <c r="Y1307">
        <v>0</v>
      </c>
      <c r="Z1307">
        <v>0</v>
      </c>
      <c r="AA1307">
        <v>0</v>
      </c>
      <c r="AB1307">
        <v>9000000</v>
      </c>
      <c r="AC1307" t="s">
        <v>714</v>
      </c>
      <c r="AD1307" t="s">
        <v>715</v>
      </c>
      <c r="AE1307" t="s">
        <v>5199</v>
      </c>
      <c r="AF1307" t="s">
        <v>1169</v>
      </c>
      <c r="AG1307" t="s">
        <v>5258</v>
      </c>
      <c r="AH1307" t="s">
        <v>847</v>
      </c>
      <c r="AI1307" t="s">
        <v>754</v>
      </c>
      <c r="AJ1307" t="s">
        <v>1</v>
      </c>
      <c r="AK1307" t="s">
        <v>848</v>
      </c>
      <c r="AL1307" t="s">
        <v>123</v>
      </c>
      <c r="AM1307" t="s">
        <v>132</v>
      </c>
      <c r="AN1307" t="s">
        <v>133</v>
      </c>
    </row>
    <row r="1308" spans="1:40" x14ac:dyDescent="0.3">
      <c r="A1308" t="s">
        <v>728</v>
      </c>
      <c r="B1308" t="s">
        <v>1457</v>
      </c>
      <c r="C1308" t="s">
        <v>729</v>
      </c>
      <c r="D1308" t="s">
        <v>1458</v>
      </c>
      <c r="E1308" t="s">
        <v>841</v>
      </c>
      <c r="F1308" t="s">
        <v>733</v>
      </c>
      <c r="G1308" t="s">
        <v>750</v>
      </c>
      <c r="H1308" t="s">
        <v>1013</v>
      </c>
      <c r="I1308" t="s">
        <v>14</v>
      </c>
      <c r="J1308" t="s">
        <v>753</v>
      </c>
      <c r="K1308" t="s">
        <v>790</v>
      </c>
      <c r="L1308" t="s">
        <v>933</v>
      </c>
      <c r="M1308" t="s">
        <v>932</v>
      </c>
      <c r="N1308" t="s">
        <v>791</v>
      </c>
      <c r="O1308" t="s">
        <v>178</v>
      </c>
      <c r="P1308" t="s">
        <v>792</v>
      </c>
      <c r="Q1308" t="s">
        <v>109</v>
      </c>
      <c r="R1308" t="s">
        <v>795</v>
      </c>
      <c r="S1308" t="s">
        <v>103</v>
      </c>
      <c r="T1308" t="s">
        <v>732</v>
      </c>
      <c r="U1308" t="s">
        <v>5200</v>
      </c>
      <c r="V1308">
        <v>6000000</v>
      </c>
      <c r="W1308">
        <v>0</v>
      </c>
      <c r="X1308">
        <v>0</v>
      </c>
      <c r="Y1308">
        <v>0</v>
      </c>
      <c r="Z1308">
        <v>0</v>
      </c>
      <c r="AA1308">
        <v>0</v>
      </c>
      <c r="AB1308">
        <v>6000000</v>
      </c>
      <c r="AC1308" t="s">
        <v>714</v>
      </c>
      <c r="AD1308" t="s">
        <v>715</v>
      </c>
      <c r="AE1308" t="s">
        <v>5201</v>
      </c>
      <c r="AF1308" t="s">
        <v>5202</v>
      </c>
      <c r="AG1308" t="s">
        <v>931</v>
      </c>
      <c r="AH1308" t="s">
        <v>847</v>
      </c>
      <c r="AI1308" t="s">
        <v>754</v>
      </c>
      <c r="AJ1308" t="s">
        <v>1</v>
      </c>
      <c r="AK1308" t="s">
        <v>848</v>
      </c>
      <c r="AL1308" t="s">
        <v>123</v>
      </c>
      <c r="AM1308" t="s">
        <v>132</v>
      </c>
      <c r="AN1308" t="s">
        <v>133</v>
      </c>
    </row>
    <row r="1309" spans="1:40" x14ac:dyDescent="0.3">
      <c r="A1309" t="s">
        <v>728</v>
      </c>
      <c r="B1309" t="s">
        <v>1457</v>
      </c>
      <c r="C1309" t="s">
        <v>729</v>
      </c>
      <c r="D1309" t="s">
        <v>1458</v>
      </c>
      <c r="E1309" t="s">
        <v>841</v>
      </c>
      <c r="F1309" t="s">
        <v>733</v>
      </c>
      <c r="G1309" t="s">
        <v>750</v>
      </c>
      <c r="H1309" t="s">
        <v>1013</v>
      </c>
      <c r="I1309" t="s">
        <v>14</v>
      </c>
      <c r="J1309" t="s">
        <v>753</v>
      </c>
      <c r="K1309" t="s">
        <v>790</v>
      </c>
      <c r="L1309" t="s">
        <v>933</v>
      </c>
      <c r="M1309" t="s">
        <v>932</v>
      </c>
      <c r="N1309" t="s">
        <v>791</v>
      </c>
      <c r="O1309" t="s">
        <v>178</v>
      </c>
      <c r="P1309" t="s">
        <v>792</v>
      </c>
      <c r="Q1309" t="s">
        <v>109</v>
      </c>
      <c r="R1309" t="s">
        <v>795</v>
      </c>
      <c r="S1309" t="s">
        <v>126</v>
      </c>
      <c r="T1309" t="s">
        <v>744</v>
      </c>
      <c r="U1309" t="s">
        <v>5203</v>
      </c>
      <c r="V1309">
        <v>20000000</v>
      </c>
      <c r="W1309">
        <v>0</v>
      </c>
      <c r="X1309">
        <v>0</v>
      </c>
      <c r="Y1309">
        <v>0</v>
      </c>
      <c r="Z1309">
        <v>0</v>
      </c>
      <c r="AA1309">
        <v>0</v>
      </c>
      <c r="AB1309">
        <v>20000000</v>
      </c>
      <c r="AC1309" t="s">
        <v>714</v>
      </c>
      <c r="AD1309" t="s">
        <v>716</v>
      </c>
      <c r="AE1309" t="s">
        <v>5204</v>
      </c>
      <c r="AF1309" t="s">
        <v>1173</v>
      </c>
      <c r="AG1309" t="s">
        <v>6042</v>
      </c>
      <c r="AH1309" t="s">
        <v>847</v>
      </c>
      <c r="AI1309" t="s">
        <v>754</v>
      </c>
      <c r="AJ1309" t="s">
        <v>900</v>
      </c>
      <c r="AK1309" t="s">
        <v>848</v>
      </c>
      <c r="AL1309" t="s">
        <v>123</v>
      </c>
      <c r="AM1309" t="s">
        <v>132</v>
      </c>
      <c r="AN1309" t="s">
        <v>133</v>
      </c>
    </row>
    <row r="1310" spans="1:40" x14ac:dyDescent="0.3">
      <c r="A1310" t="s">
        <v>728</v>
      </c>
      <c r="B1310" t="s">
        <v>1457</v>
      </c>
      <c r="C1310" t="s">
        <v>729</v>
      </c>
      <c r="D1310" t="s">
        <v>1458</v>
      </c>
      <c r="E1310" t="s">
        <v>841</v>
      </c>
      <c r="F1310" t="s">
        <v>733</v>
      </c>
      <c r="G1310" t="s">
        <v>750</v>
      </c>
      <c r="H1310" t="s">
        <v>1013</v>
      </c>
      <c r="I1310" t="s">
        <v>14</v>
      </c>
      <c r="J1310" t="s">
        <v>753</v>
      </c>
      <c r="K1310" t="s">
        <v>790</v>
      </c>
      <c r="L1310" t="s">
        <v>933</v>
      </c>
      <c r="M1310" t="s">
        <v>932</v>
      </c>
      <c r="N1310" t="s">
        <v>791</v>
      </c>
      <c r="O1310" t="s">
        <v>178</v>
      </c>
      <c r="P1310" t="s">
        <v>792</v>
      </c>
      <c r="Q1310" t="s">
        <v>109</v>
      </c>
      <c r="R1310" t="s">
        <v>795</v>
      </c>
      <c r="S1310" t="s">
        <v>249</v>
      </c>
      <c r="T1310" t="s">
        <v>796</v>
      </c>
      <c r="U1310" t="s">
        <v>5205</v>
      </c>
      <c r="V1310">
        <v>142041000</v>
      </c>
      <c r="W1310">
        <v>0</v>
      </c>
      <c r="X1310">
        <v>0</v>
      </c>
      <c r="Y1310">
        <v>0</v>
      </c>
      <c r="Z1310">
        <v>0</v>
      </c>
      <c r="AA1310">
        <v>0</v>
      </c>
      <c r="AB1310">
        <v>142041000</v>
      </c>
      <c r="AC1310" t="s">
        <v>714</v>
      </c>
      <c r="AD1310" t="s">
        <v>717</v>
      </c>
      <c r="AE1310" t="s">
        <v>5206</v>
      </c>
      <c r="AF1310" t="s">
        <v>1067</v>
      </c>
      <c r="AG1310" t="s">
        <v>6043</v>
      </c>
      <c r="AH1310" t="s">
        <v>847</v>
      </c>
      <c r="AI1310" t="s">
        <v>754</v>
      </c>
      <c r="AJ1310" t="s">
        <v>893</v>
      </c>
      <c r="AK1310" t="s">
        <v>848</v>
      </c>
      <c r="AL1310" t="s">
        <v>123</v>
      </c>
      <c r="AM1310" t="s">
        <v>132</v>
      </c>
      <c r="AN1310" t="s">
        <v>133</v>
      </c>
    </row>
    <row r="1311" spans="1:40" x14ac:dyDescent="0.3">
      <c r="A1311" t="s">
        <v>728</v>
      </c>
      <c r="B1311" t="s">
        <v>1457</v>
      </c>
      <c r="C1311" t="s">
        <v>729</v>
      </c>
      <c r="D1311" t="s">
        <v>1458</v>
      </c>
      <c r="E1311" t="s">
        <v>841</v>
      </c>
      <c r="F1311" t="s">
        <v>733</v>
      </c>
      <c r="G1311" t="s">
        <v>750</v>
      </c>
      <c r="H1311" t="s">
        <v>1013</v>
      </c>
      <c r="I1311" t="s">
        <v>14</v>
      </c>
      <c r="J1311" t="s">
        <v>753</v>
      </c>
      <c r="K1311" t="s">
        <v>790</v>
      </c>
      <c r="L1311" t="s">
        <v>933</v>
      </c>
      <c r="M1311" t="s">
        <v>932</v>
      </c>
      <c r="N1311" t="s">
        <v>791</v>
      </c>
      <c r="O1311" t="s">
        <v>612</v>
      </c>
      <c r="P1311" t="s">
        <v>805</v>
      </c>
      <c r="Q1311" t="s">
        <v>2</v>
      </c>
      <c r="R1311" t="s">
        <v>806</v>
      </c>
      <c r="S1311" t="s">
        <v>103</v>
      </c>
      <c r="T1311" t="s">
        <v>732</v>
      </c>
      <c r="U1311" t="s">
        <v>5207</v>
      </c>
      <c r="V1311">
        <v>7000000</v>
      </c>
      <c r="W1311">
        <v>0</v>
      </c>
      <c r="X1311">
        <v>0</v>
      </c>
      <c r="Y1311">
        <v>0</v>
      </c>
      <c r="Z1311">
        <v>0</v>
      </c>
      <c r="AA1311">
        <v>0</v>
      </c>
      <c r="AB1311">
        <v>7000000</v>
      </c>
      <c r="AC1311" t="s">
        <v>718</v>
      </c>
      <c r="AD1311" t="s">
        <v>719</v>
      </c>
      <c r="AE1311" t="s">
        <v>5208</v>
      </c>
      <c r="AF1311" t="s">
        <v>1110</v>
      </c>
      <c r="AG1311" t="s">
        <v>5336</v>
      </c>
      <c r="AH1311" t="s">
        <v>847</v>
      </c>
      <c r="AI1311" t="s">
        <v>754</v>
      </c>
      <c r="AJ1311" t="s">
        <v>1</v>
      </c>
      <c r="AK1311" t="s">
        <v>848</v>
      </c>
      <c r="AL1311" t="s">
        <v>123</v>
      </c>
      <c r="AM1311" t="s">
        <v>132</v>
      </c>
      <c r="AN1311" t="s">
        <v>133</v>
      </c>
    </row>
    <row r="1312" spans="1:40" x14ac:dyDescent="0.3">
      <c r="A1312" t="s">
        <v>728</v>
      </c>
      <c r="B1312" t="s">
        <v>1457</v>
      </c>
      <c r="C1312" t="s">
        <v>729</v>
      </c>
      <c r="D1312" t="s">
        <v>1458</v>
      </c>
      <c r="E1312" t="s">
        <v>841</v>
      </c>
      <c r="F1312" t="s">
        <v>733</v>
      </c>
      <c r="G1312" t="s">
        <v>750</v>
      </c>
      <c r="H1312" t="s">
        <v>1013</v>
      </c>
      <c r="I1312" t="s">
        <v>14</v>
      </c>
      <c r="J1312" t="s">
        <v>753</v>
      </c>
      <c r="K1312" t="s">
        <v>790</v>
      </c>
      <c r="L1312" t="s">
        <v>933</v>
      </c>
      <c r="M1312" t="s">
        <v>932</v>
      </c>
      <c r="N1312" t="s">
        <v>791</v>
      </c>
      <c r="O1312" t="s">
        <v>612</v>
      </c>
      <c r="P1312" t="s">
        <v>805</v>
      </c>
      <c r="Q1312" t="s">
        <v>2</v>
      </c>
      <c r="R1312" t="s">
        <v>806</v>
      </c>
      <c r="S1312" t="s">
        <v>103</v>
      </c>
      <c r="T1312" t="s">
        <v>732</v>
      </c>
      <c r="U1312" t="s">
        <v>5209</v>
      </c>
      <c r="V1312">
        <v>12000000</v>
      </c>
      <c r="W1312">
        <v>0</v>
      </c>
      <c r="X1312">
        <v>0</v>
      </c>
      <c r="Y1312">
        <v>0</v>
      </c>
      <c r="Z1312">
        <v>0</v>
      </c>
      <c r="AA1312">
        <v>0</v>
      </c>
      <c r="AB1312">
        <v>12000000</v>
      </c>
      <c r="AC1312" t="s">
        <v>718</v>
      </c>
      <c r="AD1312" t="s">
        <v>719</v>
      </c>
      <c r="AE1312" t="s">
        <v>5210</v>
      </c>
      <c r="AF1312" t="s">
        <v>1111</v>
      </c>
      <c r="AG1312" t="s">
        <v>5337</v>
      </c>
      <c r="AH1312" t="s">
        <v>847</v>
      </c>
      <c r="AI1312" t="s">
        <v>754</v>
      </c>
      <c r="AJ1312" t="s">
        <v>1</v>
      </c>
      <c r="AK1312" t="s">
        <v>848</v>
      </c>
      <c r="AL1312" t="s">
        <v>123</v>
      </c>
      <c r="AM1312" t="s">
        <v>132</v>
      </c>
      <c r="AN1312" t="s">
        <v>133</v>
      </c>
    </row>
    <row r="1313" spans="1:40" x14ac:dyDescent="0.3">
      <c r="A1313" t="s">
        <v>728</v>
      </c>
      <c r="B1313" t="s">
        <v>1457</v>
      </c>
      <c r="C1313" t="s">
        <v>729</v>
      </c>
      <c r="D1313" t="s">
        <v>1458</v>
      </c>
      <c r="E1313" t="s">
        <v>841</v>
      </c>
      <c r="F1313" t="s">
        <v>733</v>
      </c>
      <c r="G1313" t="s">
        <v>750</v>
      </c>
      <c r="H1313" t="s">
        <v>1013</v>
      </c>
      <c r="I1313" t="s">
        <v>14</v>
      </c>
      <c r="J1313" t="s">
        <v>753</v>
      </c>
      <c r="K1313" t="s">
        <v>790</v>
      </c>
      <c r="L1313" t="s">
        <v>933</v>
      </c>
      <c r="M1313" t="s">
        <v>932</v>
      </c>
      <c r="N1313" t="s">
        <v>791</v>
      </c>
      <c r="O1313" t="s">
        <v>612</v>
      </c>
      <c r="P1313" t="s">
        <v>805</v>
      </c>
      <c r="Q1313" t="s">
        <v>2</v>
      </c>
      <c r="R1313" t="s">
        <v>806</v>
      </c>
      <c r="S1313" t="s">
        <v>103</v>
      </c>
      <c r="T1313" t="s">
        <v>732</v>
      </c>
      <c r="U1313" t="s">
        <v>5211</v>
      </c>
      <c r="V1313">
        <v>12000000</v>
      </c>
      <c r="W1313">
        <v>0</v>
      </c>
      <c r="X1313">
        <v>0</v>
      </c>
      <c r="Y1313">
        <v>0</v>
      </c>
      <c r="Z1313">
        <v>0</v>
      </c>
      <c r="AA1313">
        <v>0</v>
      </c>
      <c r="AB1313">
        <v>12000000</v>
      </c>
      <c r="AC1313" t="s">
        <v>718</v>
      </c>
      <c r="AD1313" t="s">
        <v>719</v>
      </c>
      <c r="AE1313" t="s">
        <v>5212</v>
      </c>
      <c r="AF1313" t="s">
        <v>1174</v>
      </c>
      <c r="AG1313" t="s">
        <v>5326</v>
      </c>
      <c r="AH1313" t="s">
        <v>847</v>
      </c>
      <c r="AI1313" t="s">
        <v>754</v>
      </c>
      <c r="AJ1313" t="s">
        <v>1</v>
      </c>
      <c r="AK1313" t="s">
        <v>848</v>
      </c>
      <c r="AL1313" t="s">
        <v>123</v>
      </c>
      <c r="AM1313" t="s">
        <v>132</v>
      </c>
      <c r="AN1313" t="s">
        <v>133</v>
      </c>
    </row>
    <row r="1314" spans="1:40" x14ac:dyDescent="0.3">
      <c r="A1314" t="s">
        <v>728</v>
      </c>
      <c r="B1314" t="s">
        <v>1457</v>
      </c>
      <c r="C1314" t="s">
        <v>729</v>
      </c>
      <c r="D1314" t="s">
        <v>1458</v>
      </c>
      <c r="E1314" t="s">
        <v>841</v>
      </c>
      <c r="F1314" t="s">
        <v>733</v>
      </c>
      <c r="G1314" t="s">
        <v>750</v>
      </c>
      <c r="H1314" t="s">
        <v>1013</v>
      </c>
      <c r="I1314" t="s">
        <v>14</v>
      </c>
      <c r="J1314" t="s">
        <v>753</v>
      </c>
      <c r="K1314" t="s">
        <v>790</v>
      </c>
      <c r="L1314" t="s">
        <v>933</v>
      </c>
      <c r="M1314" t="s">
        <v>932</v>
      </c>
      <c r="N1314" t="s">
        <v>791</v>
      </c>
      <c r="O1314" t="s">
        <v>612</v>
      </c>
      <c r="P1314" t="s">
        <v>805</v>
      </c>
      <c r="Q1314" t="s">
        <v>2</v>
      </c>
      <c r="R1314" t="s">
        <v>806</v>
      </c>
      <c r="S1314" t="s">
        <v>103</v>
      </c>
      <c r="T1314" t="s">
        <v>732</v>
      </c>
      <c r="U1314" t="s">
        <v>5213</v>
      </c>
      <c r="V1314">
        <v>8000000</v>
      </c>
      <c r="W1314">
        <v>0</v>
      </c>
      <c r="X1314">
        <v>0</v>
      </c>
      <c r="Y1314">
        <v>0</v>
      </c>
      <c r="Z1314">
        <v>0</v>
      </c>
      <c r="AA1314">
        <v>0</v>
      </c>
      <c r="AB1314">
        <v>8000000</v>
      </c>
      <c r="AC1314" t="s">
        <v>718</v>
      </c>
      <c r="AD1314" t="s">
        <v>719</v>
      </c>
      <c r="AE1314" t="s">
        <v>5214</v>
      </c>
      <c r="AF1314" t="s">
        <v>5215</v>
      </c>
      <c r="AG1314" t="s">
        <v>5338</v>
      </c>
      <c r="AH1314" t="s">
        <v>847</v>
      </c>
      <c r="AI1314" t="s">
        <v>754</v>
      </c>
      <c r="AJ1314" t="s">
        <v>1</v>
      </c>
      <c r="AK1314" t="s">
        <v>848</v>
      </c>
      <c r="AL1314" t="s">
        <v>123</v>
      </c>
      <c r="AM1314" t="s">
        <v>132</v>
      </c>
      <c r="AN1314" t="s">
        <v>133</v>
      </c>
    </row>
    <row r="1315" spans="1:40" x14ac:dyDescent="0.3">
      <c r="A1315" t="s">
        <v>728</v>
      </c>
      <c r="B1315" t="s">
        <v>1457</v>
      </c>
      <c r="C1315" t="s">
        <v>729</v>
      </c>
      <c r="D1315" t="s">
        <v>1458</v>
      </c>
      <c r="E1315" t="s">
        <v>841</v>
      </c>
      <c r="F1315" t="s">
        <v>733</v>
      </c>
      <c r="G1315" t="s">
        <v>750</v>
      </c>
      <c r="H1315" t="s">
        <v>1013</v>
      </c>
      <c r="I1315" t="s">
        <v>14</v>
      </c>
      <c r="J1315" t="s">
        <v>753</v>
      </c>
      <c r="K1315" t="s">
        <v>790</v>
      </c>
      <c r="L1315" t="s">
        <v>933</v>
      </c>
      <c r="M1315" t="s">
        <v>932</v>
      </c>
      <c r="N1315" t="s">
        <v>791</v>
      </c>
      <c r="O1315" t="s">
        <v>612</v>
      </c>
      <c r="P1315" t="s">
        <v>805</v>
      </c>
      <c r="Q1315" t="s">
        <v>2</v>
      </c>
      <c r="R1315" t="s">
        <v>806</v>
      </c>
      <c r="S1315" t="s">
        <v>110</v>
      </c>
      <c r="T1315" t="s">
        <v>735</v>
      </c>
      <c r="U1315" t="s">
        <v>5216</v>
      </c>
      <c r="V1315">
        <v>52170000</v>
      </c>
      <c r="W1315">
        <v>0</v>
      </c>
      <c r="X1315">
        <v>0</v>
      </c>
      <c r="Y1315">
        <v>0</v>
      </c>
      <c r="Z1315">
        <v>0</v>
      </c>
      <c r="AA1315">
        <v>0</v>
      </c>
      <c r="AB1315">
        <v>52170000</v>
      </c>
      <c r="AC1315" t="s">
        <v>718</v>
      </c>
      <c r="AD1315" t="s">
        <v>720</v>
      </c>
      <c r="AE1315" t="s">
        <v>5217</v>
      </c>
      <c r="AF1315" t="s">
        <v>1068</v>
      </c>
      <c r="AG1315" t="s">
        <v>6044</v>
      </c>
      <c r="AH1315" t="s">
        <v>847</v>
      </c>
      <c r="AI1315" t="s">
        <v>754</v>
      </c>
      <c r="AJ1315" t="s">
        <v>893</v>
      </c>
      <c r="AK1315" t="s">
        <v>848</v>
      </c>
      <c r="AL1315" t="s">
        <v>123</v>
      </c>
      <c r="AM1315" t="s">
        <v>132</v>
      </c>
      <c r="AN1315" t="s">
        <v>133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1F19D-4C3B-41D1-ABE7-3921A7DD0189}">
  <sheetPr codeName="Sheet12"/>
  <dimension ref="A1:X605"/>
  <sheetViews>
    <sheetView zoomScale="85" zoomScaleNormal="85" workbookViewId="0">
      <selection activeCell="F89" sqref="F89"/>
    </sheetView>
  </sheetViews>
  <sheetFormatPr defaultRowHeight="14.4" x14ac:dyDescent="0.3"/>
  <cols>
    <col min="1" max="1" width="5.21875" customWidth="1"/>
    <col min="2" max="2" width="37.109375" bestFit="1" customWidth="1"/>
    <col min="3" max="3" width="5.6640625" customWidth="1"/>
    <col min="4" max="4" width="61.5546875" bestFit="1" customWidth="1"/>
    <col min="5" max="5" width="13" customWidth="1"/>
    <col min="6" max="6" width="72.77734375" bestFit="1" customWidth="1"/>
    <col min="7" max="7" width="14.88671875" customWidth="1"/>
    <col min="8" max="8" width="44.44140625" bestFit="1" customWidth="1"/>
    <col min="9" max="9" width="15" customWidth="1"/>
    <col min="10" max="10" width="90.88671875" bestFit="1" customWidth="1"/>
    <col min="11" max="11" width="11.21875" customWidth="1"/>
    <col min="12" max="12" width="52.33203125" bestFit="1" customWidth="1"/>
    <col min="13" max="13" width="10.109375" customWidth="1"/>
    <col min="14" max="14" width="75.33203125" bestFit="1" customWidth="1"/>
    <col min="15" max="15" width="17" customWidth="1"/>
    <col min="16" max="16" width="115.109375" bestFit="1" customWidth="1"/>
    <col min="17" max="17" width="20.109375" customWidth="1"/>
    <col min="18" max="18" width="46.77734375" customWidth="1"/>
    <col min="19" max="19" width="12.109375" customWidth="1"/>
    <col min="20" max="20" width="63" bestFit="1" customWidth="1"/>
    <col min="21" max="21" width="29.33203125" bestFit="1" customWidth="1"/>
    <col min="22" max="22" width="29.6640625" bestFit="1" customWidth="1"/>
    <col min="23" max="23" width="25.77734375" bestFit="1" customWidth="1"/>
    <col min="24" max="24" width="31.77734375" bestFit="1" customWidth="1"/>
  </cols>
  <sheetData>
    <row r="1" spans="1:24" s="2" customFormat="1" x14ac:dyDescent="0.3">
      <c r="A1" s="54" t="s">
        <v>1442</v>
      </c>
      <c r="B1" s="55" t="s">
        <v>1443</v>
      </c>
      <c r="C1" s="55" t="s">
        <v>1444</v>
      </c>
      <c r="D1" s="55" t="s">
        <v>1445</v>
      </c>
      <c r="E1" s="55" t="s">
        <v>1446</v>
      </c>
      <c r="F1" s="55" t="s">
        <v>836</v>
      </c>
      <c r="G1" s="55" t="s">
        <v>1447</v>
      </c>
      <c r="H1" s="55" t="s">
        <v>1448</v>
      </c>
      <c r="I1" s="55" t="s">
        <v>1449</v>
      </c>
      <c r="J1" s="55" t="s">
        <v>1450</v>
      </c>
      <c r="K1" s="55" t="s">
        <v>1451</v>
      </c>
      <c r="L1" s="55" t="s">
        <v>1452</v>
      </c>
      <c r="M1" s="55" t="s">
        <v>1453</v>
      </c>
      <c r="N1" s="55" t="s">
        <v>837</v>
      </c>
      <c r="O1" s="55" t="s">
        <v>1454</v>
      </c>
      <c r="P1" s="55" t="s">
        <v>838</v>
      </c>
      <c r="Q1" s="55" t="s">
        <v>1419</v>
      </c>
      <c r="R1" s="55" t="s">
        <v>1455</v>
      </c>
      <c r="S1" s="55" t="s">
        <v>725</v>
      </c>
      <c r="T1" s="55" t="s">
        <v>1466</v>
      </c>
      <c r="U1" s="56" t="s">
        <v>5218</v>
      </c>
      <c r="V1" s="56" t="s">
        <v>839</v>
      </c>
      <c r="W1" s="56" t="s">
        <v>171</v>
      </c>
      <c r="X1" s="57" t="s">
        <v>100</v>
      </c>
    </row>
    <row r="2" spans="1:24" hidden="1" x14ac:dyDescent="0.3">
      <c r="A2" s="49" t="s">
        <v>728</v>
      </c>
      <c r="B2" s="50" t="s">
        <v>1457</v>
      </c>
      <c r="C2" s="50" t="s">
        <v>729</v>
      </c>
      <c r="D2" s="50" t="s">
        <v>1458</v>
      </c>
      <c r="E2" s="50" t="s">
        <v>841</v>
      </c>
      <c r="F2" s="50" t="s">
        <v>733</v>
      </c>
      <c r="G2" s="50" t="s">
        <v>730</v>
      </c>
      <c r="H2" s="50" t="s">
        <v>1046</v>
      </c>
      <c r="I2" s="50" t="s">
        <v>11</v>
      </c>
      <c r="J2" s="50" t="s">
        <v>945</v>
      </c>
      <c r="K2" s="50" t="s">
        <v>731</v>
      </c>
      <c r="L2" s="50" t="s">
        <v>946</v>
      </c>
      <c r="M2" s="50" t="s">
        <v>101</v>
      </c>
      <c r="N2" s="50" t="s">
        <v>947</v>
      </c>
      <c r="O2" s="50" t="s">
        <v>102</v>
      </c>
      <c r="P2" s="50" t="s">
        <v>948</v>
      </c>
      <c r="Q2" s="50" t="s">
        <v>2</v>
      </c>
      <c r="R2" s="50" t="s">
        <v>956</v>
      </c>
      <c r="S2" s="50" t="s">
        <v>103</v>
      </c>
      <c r="T2" s="50" t="s">
        <v>732</v>
      </c>
      <c r="U2" s="50" t="str">
        <f t="shared" ref="U2:U65" si="0">_xlfn.TEXTJOIN(".",TRUE,G2,I2,K2,M2,O2,Q2,S2)</f>
        <v>DL.2375.AFA.001.051.A.521211</v>
      </c>
      <c r="V2" s="50" t="s">
        <v>917</v>
      </c>
      <c r="W2" s="50"/>
      <c r="X2" s="51"/>
    </row>
    <row r="3" spans="1:24" hidden="1" x14ac:dyDescent="0.3">
      <c r="A3" s="52" t="s">
        <v>728</v>
      </c>
      <c r="B3" s="53" t="s">
        <v>1457</v>
      </c>
      <c r="C3" s="53" t="s">
        <v>729</v>
      </c>
      <c r="D3" s="53" t="s">
        <v>1458</v>
      </c>
      <c r="E3" s="53" t="s">
        <v>841</v>
      </c>
      <c r="F3" s="53" t="s">
        <v>733</v>
      </c>
      <c r="G3" s="53" t="s">
        <v>730</v>
      </c>
      <c r="H3" s="53" t="s">
        <v>1046</v>
      </c>
      <c r="I3" s="53" t="s">
        <v>11</v>
      </c>
      <c r="J3" s="53" t="s">
        <v>945</v>
      </c>
      <c r="K3" s="53" t="s">
        <v>731</v>
      </c>
      <c r="L3" s="53" t="s">
        <v>946</v>
      </c>
      <c r="M3" s="53" t="s">
        <v>101</v>
      </c>
      <c r="N3" s="53" t="s">
        <v>947</v>
      </c>
      <c r="O3" s="53" t="s">
        <v>102</v>
      </c>
      <c r="P3" s="53" t="s">
        <v>948</v>
      </c>
      <c r="Q3" s="53" t="s">
        <v>2</v>
      </c>
      <c r="R3" s="53" t="s">
        <v>956</v>
      </c>
      <c r="S3" s="53" t="s">
        <v>113</v>
      </c>
      <c r="T3" s="53" t="s">
        <v>734</v>
      </c>
      <c r="U3" s="50" t="str">
        <f t="shared" si="0"/>
        <v>DL.2375.AFA.001.051.A.522151</v>
      </c>
      <c r="V3" s="53" t="s">
        <v>917</v>
      </c>
      <c r="W3" s="53"/>
      <c r="X3" s="16"/>
    </row>
    <row r="4" spans="1:24" hidden="1" x14ac:dyDescent="0.3">
      <c r="A4" s="49" t="s">
        <v>728</v>
      </c>
      <c r="B4" s="50" t="s">
        <v>1457</v>
      </c>
      <c r="C4" s="50" t="s">
        <v>729</v>
      </c>
      <c r="D4" s="50" t="s">
        <v>1458</v>
      </c>
      <c r="E4" s="50" t="s">
        <v>841</v>
      </c>
      <c r="F4" s="50" t="s">
        <v>733</v>
      </c>
      <c r="G4" s="50" t="s">
        <v>730</v>
      </c>
      <c r="H4" s="50" t="s">
        <v>1046</v>
      </c>
      <c r="I4" s="50" t="s">
        <v>11</v>
      </c>
      <c r="J4" s="50" t="s">
        <v>945</v>
      </c>
      <c r="K4" s="50" t="s">
        <v>731</v>
      </c>
      <c r="L4" s="50" t="s">
        <v>946</v>
      </c>
      <c r="M4" s="50" t="s">
        <v>101</v>
      </c>
      <c r="N4" s="50" t="s">
        <v>947</v>
      </c>
      <c r="O4" s="50" t="s">
        <v>102</v>
      </c>
      <c r="P4" s="50" t="s">
        <v>948</v>
      </c>
      <c r="Q4" s="50" t="s">
        <v>2</v>
      </c>
      <c r="R4" s="50" t="s">
        <v>956</v>
      </c>
      <c r="S4" s="50" t="s">
        <v>110</v>
      </c>
      <c r="T4" s="50" t="s">
        <v>735</v>
      </c>
      <c r="U4" s="50" t="str">
        <f t="shared" si="0"/>
        <v>DL.2375.AFA.001.051.A.524111</v>
      </c>
      <c r="V4" s="50" t="s">
        <v>917</v>
      </c>
      <c r="W4" s="50"/>
      <c r="X4" s="51"/>
    </row>
    <row r="5" spans="1:24" hidden="1" x14ac:dyDescent="0.3">
      <c r="A5" s="52" t="s">
        <v>728</v>
      </c>
      <c r="B5" s="53" t="s">
        <v>1457</v>
      </c>
      <c r="C5" s="53" t="s">
        <v>729</v>
      </c>
      <c r="D5" s="53" t="s">
        <v>1458</v>
      </c>
      <c r="E5" s="53" t="s">
        <v>841</v>
      </c>
      <c r="F5" s="53" t="s">
        <v>733</v>
      </c>
      <c r="G5" s="53" t="s">
        <v>730</v>
      </c>
      <c r="H5" s="53" t="s">
        <v>1046</v>
      </c>
      <c r="I5" s="53" t="s">
        <v>11</v>
      </c>
      <c r="J5" s="53" t="s">
        <v>945</v>
      </c>
      <c r="K5" s="53" t="s">
        <v>731</v>
      </c>
      <c r="L5" s="53" t="s">
        <v>946</v>
      </c>
      <c r="M5" s="53" t="s">
        <v>101</v>
      </c>
      <c r="N5" s="53" t="s">
        <v>947</v>
      </c>
      <c r="O5" s="53" t="s">
        <v>102</v>
      </c>
      <c r="P5" s="53" t="s">
        <v>948</v>
      </c>
      <c r="Q5" s="53" t="s">
        <v>2</v>
      </c>
      <c r="R5" s="53" t="s">
        <v>956</v>
      </c>
      <c r="S5" s="53" t="s">
        <v>107</v>
      </c>
      <c r="T5" s="53" t="s">
        <v>892</v>
      </c>
      <c r="U5" s="50" t="str">
        <f t="shared" si="0"/>
        <v>DL.2375.AFA.001.051.A.524119</v>
      </c>
      <c r="V5" s="53" t="s">
        <v>917</v>
      </c>
      <c r="W5" s="53"/>
      <c r="X5" s="16"/>
    </row>
    <row r="6" spans="1:24" hidden="1" x14ac:dyDescent="0.3">
      <c r="A6" s="49" t="s">
        <v>728</v>
      </c>
      <c r="B6" s="50" t="s">
        <v>1457</v>
      </c>
      <c r="C6" s="50" t="s">
        <v>729</v>
      </c>
      <c r="D6" s="50" t="s">
        <v>1458</v>
      </c>
      <c r="E6" s="50" t="s">
        <v>841</v>
      </c>
      <c r="F6" s="50" t="s">
        <v>733</v>
      </c>
      <c r="G6" s="50" t="s">
        <v>730</v>
      </c>
      <c r="H6" s="50" t="s">
        <v>1046</v>
      </c>
      <c r="I6" s="50" t="s">
        <v>11</v>
      </c>
      <c r="J6" s="50" t="s">
        <v>945</v>
      </c>
      <c r="K6" s="50" t="s">
        <v>731</v>
      </c>
      <c r="L6" s="50" t="s">
        <v>946</v>
      </c>
      <c r="M6" s="50" t="s">
        <v>101</v>
      </c>
      <c r="N6" s="50" t="s">
        <v>947</v>
      </c>
      <c r="O6" s="50" t="s">
        <v>102</v>
      </c>
      <c r="P6" s="50" t="s">
        <v>948</v>
      </c>
      <c r="Q6" s="50" t="s">
        <v>108</v>
      </c>
      <c r="R6" s="50" t="s">
        <v>957</v>
      </c>
      <c r="S6" s="50" t="s">
        <v>103</v>
      </c>
      <c r="T6" s="50" t="s">
        <v>732</v>
      </c>
      <c r="U6" s="50" t="str">
        <f t="shared" si="0"/>
        <v>DL.2375.AFA.001.051.B.521211</v>
      </c>
      <c r="V6" s="50" t="s">
        <v>917</v>
      </c>
      <c r="W6" s="50"/>
      <c r="X6" s="51"/>
    </row>
    <row r="7" spans="1:24" hidden="1" x14ac:dyDescent="0.3">
      <c r="A7" s="52" t="s">
        <v>728</v>
      </c>
      <c r="B7" s="53" t="s">
        <v>1457</v>
      </c>
      <c r="C7" s="53" t="s">
        <v>729</v>
      </c>
      <c r="D7" s="53" t="s">
        <v>1458</v>
      </c>
      <c r="E7" s="53" t="s">
        <v>841</v>
      </c>
      <c r="F7" s="53" t="s">
        <v>733</v>
      </c>
      <c r="G7" s="53" t="s">
        <v>730</v>
      </c>
      <c r="H7" s="53" t="s">
        <v>1046</v>
      </c>
      <c r="I7" s="53" t="s">
        <v>11</v>
      </c>
      <c r="J7" s="53" t="s">
        <v>945</v>
      </c>
      <c r="K7" s="53" t="s">
        <v>731</v>
      </c>
      <c r="L7" s="53" t="s">
        <v>946</v>
      </c>
      <c r="M7" s="53" t="s">
        <v>101</v>
      </c>
      <c r="N7" s="53" t="s">
        <v>947</v>
      </c>
      <c r="O7" s="53" t="s">
        <v>102</v>
      </c>
      <c r="P7" s="53" t="s">
        <v>948</v>
      </c>
      <c r="Q7" s="53" t="s">
        <v>108</v>
      </c>
      <c r="R7" s="53" t="s">
        <v>957</v>
      </c>
      <c r="S7" s="53" t="s">
        <v>113</v>
      </c>
      <c r="T7" s="53" t="s">
        <v>734</v>
      </c>
      <c r="U7" s="50" t="str">
        <f t="shared" si="0"/>
        <v>DL.2375.AFA.001.051.B.522151</v>
      </c>
      <c r="V7" s="53" t="s">
        <v>917</v>
      </c>
      <c r="W7" s="53"/>
      <c r="X7" s="16"/>
    </row>
    <row r="8" spans="1:24" hidden="1" x14ac:dyDescent="0.3">
      <c r="A8" s="49" t="s">
        <v>728</v>
      </c>
      <c r="B8" s="50" t="s">
        <v>1457</v>
      </c>
      <c r="C8" s="50" t="s">
        <v>729</v>
      </c>
      <c r="D8" s="50" t="s">
        <v>1458</v>
      </c>
      <c r="E8" s="50" t="s">
        <v>841</v>
      </c>
      <c r="F8" s="50" t="s">
        <v>733</v>
      </c>
      <c r="G8" s="50" t="s">
        <v>730</v>
      </c>
      <c r="H8" s="50" t="s">
        <v>1046</v>
      </c>
      <c r="I8" s="50" t="s">
        <v>11</v>
      </c>
      <c r="J8" s="50" t="s">
        <v>945</v>
      </c>
      <c r="K8" s="50" t="s">
        <v>731</v>
      </c>
      <c r="L8" s="50" t="s">
        <v>946</v>
      </c>
      <c r="M8" s="50" t="s">
        <v>101</v>
      </c>
      <c r="N8" s="50" t="s">
        <v>947</v>
      </c>
      <c r="O8" s="50" t="s">
        <v>102</v>
      </c>
      <c r="P8" s="50" t="s">
        <v>948</v>
      </c>
      <c r="Q8" s="50" t="s">
        <v>108</v>
      </c>
      <c r="R8" s="50" t="s">
        <v>957</v>
      </c>
      <c r="S8" s="50" t="s">
        <v>110</v>
      </c>
      <c r="T8" s="50" t="s">
        <v>735</v>
      </c>
      <c r="U8" s="50" t="str">
        <f t="shared" si="0"/>
        <v>DL.2375.AFA.001.051.B.524111</v>
      </c>
      <c r="V8" s="50" t="s">
        <v>917</v>
      </c>
      <c r="W8" s="50"/>
      <c r="X8" s="51"/>
    </row>
    <row r="9" spans="1:24" hidden="1" x14ac:dyDescent="0.3">
      <c r="A9" s="52" t="s">
        <v>728</v>
      </c>
      <c r="B9" s="53" t="s">
        <v>1457</v>
      </c>
      <c r="C9" s="53" t="s">
        <v>729</v>
      </c>
      <c r="D9" s="53" t="s">
        <v>1458</v>
      </c>
      <c r="E9" s="53" t="s">
        <v>841</v>
      </c>
      <c r="F9" s="53" t="s">
        <v>733</v>
      </c>
      <c r="G9" s="53" t="s">
        <v>730</v>
      </c>
      <c r="H9" s="53" t="s">
        <v>1046</v>
      </c>
      <c r="I9" s="53" t="s">
        <v>11</v>
      </c>
      <c r="J9" s="53" t="s">
        <v>945</v>
      </c>
      <c r="K9" s="53" t="s">
        <v>731</v>
      </c>
      <c r="L9" s="53" t="s">
        <v>946</v>
      </c>
      <c r="M9" s="53" t="s">
        <v>101</v>
      </c>
      <c r="N9" s="53" t="s">
        <v>947</v>
      </c>
      <c r="O9" s="53" t="s">
        <v>102</v>
      </c>
      <c r="P9" s="53" t="s">
        <v>948</v>
      </c>
      <c r="Q9" s="53" t="s">
        <v>108</v>
      </c>
      <c r="R9" s="53" t="s">
        <v>957</v>
      </c>
      <c r="S9" s="53" t="s">
        <v>107</v>
      </c>
      <c r="T9" s="53" t="s">
        <v>892</v>
      </c>
      <c r="U9" s="50" t="str">
        <f t="shared" si="0"/>
        <v>DL.2375.AFA.001.051.B.524119</v>
      </c>
      <c r="V9" s="53" t="s">
        <v>917</v>
      </c>
      <c r="W9" s="53"/>
      <c r="X9" s="16"/>
    </row>
    <row r="10" spans="1:24" hidden="1" x14ac:dyDescent="0.3">
      <c r="A10" s="49" t="s">
        <v>728</v>
      </c>
      <c r="B10" s="50" t="s">
        <v>1457</v>
      </c>
      <c r="C10" s="50" t="s">
        <v>729</v>
      </c>
      <c r="D10" s="50" t="s">
        <v>1458</v>
      </c>
      <c r="E10" s="50" t="s">
        <v>841</v>
      </c>
      <c r="F10" s="50" t="s">
        <v>733</v>
      </c>
      <c r="G10" s="50" t="s">
        <v>730</v>
      </c>
      <c r="H10" s="50" t="s">
        <v>1046</v>
      </c>
      <c r="I10" s="50" t="s">
        <v>11</v>
      </c>
      <c r="J10" s="50" t="s">
        <v>945</v>
      </c>
      <c r="K10" s="50" t="s">
        <v>731</v>
      </c>
      <c r="L10" s="50" t="s">
        <v>946</v>
      </c>
      <c r="M10" s="50" t="s">
        <v>101</v>
      </c>
      <c r="N10" s="50" t="s">
        <v>947</v>
      </c>
      <c r="O10" s="50" t="s">
        <v>102</v>
      </c>
      <c r="P10" s="50" t="s">
        <v>948</v>
      </c>
      <c r="Q10" s="50" t="s">
        <v>109</v>
      </c>
      <c r="R10" s="50" t="s">
        <v>959</v>
      </c>
      <c r="S10" s="50" t="s">
        <v>103</v>
      </c>
      <c r="T10" s="50" t="s">
        <v>732</v>
      </c>
      <c r="U10" s="50" t="str">
        <f t="shared" si="0"/>
        <v>DL.2375.AFA.001.051.C.521211</v>
      </c>
      <c r="V10" s="50" t="s">
        <v>917</v>
      </c>
      <c r="W10" s="50"/>
      <c r="X10" s="51"/>
    </row>
    <row r="11" spans="1:24" hidden="1" x14ac:dyDescent="0.3">
      <c r="A11" s="52" t="s">
        <v>728</v>
      </c>
      <c r="B11" s="53" t="s">
        <v>1457</v>
      </c>
      <c r="C11" s="53" t="s">
        <v>729</v>
      </c>
      <c r="D11" s="53" t="s">
        <v>1458</v>
      </c>
      <c r="E11" s="53" t="s">
        <v>841</v>
      </c>
      <c r="F11" s="53" t="s">
        <v>733</v>
      </c>
      <c r="G11" s="53" t="s">
        <v>730</v>
      </c>
      <c r="H11" s="53" t="s">
        <v>1046</v>
      </c>
      <c r="I11" s="53" t="s">
        <v>11</v>
      </c>
      <c r="J11" s="53" t="s">
        <v>945</v>
      </c>
      <c r="K11" s="53" t="s">
        <v>731</v>
      </c>
      <c r="L11" s="53" t="s">
        <v>946</v>
      </c>
      <c r="M11" s="53" t="s">
        <v>101</v>
      </c>
      <c r="N11" s="53" t="s">
        <v>947</v>
      </c>
      <c r="O11" s="53" t="s">
        <v>102</v>
      </c>
      <c r="P11" s="53" t="s">
        <v>948</v>
      </c>
      <c r="Q11" s="53" t="s">
        <v>109</v>
      </c>
      <c r="R11" s="53" t="s">
        <v>959</v>
      </c>
      <c r="S11" s="53" t="s">
        <v>110</v>
      </c>
      <c r="T11" s="53" t="s">
        <v>735</v>
      </c>
      <c r="U11" s="50" t="str">
        <f t="shared" si="0"/>
        <v>DL.2375.AFA.001.051.C.524111</v>
      </c>
      <c r="V11" s="53" t="s">
        <v>917</v>
      </c>
      <c r="W11" s="53"/>
      <c r="X11" s="16"/>
    </row>
    <row r="12" spans="1:24" hidden="1" x14ac:dyDescent="0.3">
      <c r="A12" s="49" t="s">
        <v>728</v>
      </c>
      <c r="B12" s="50" t="s">
        <v>1457</v>
      </c>
      <c r="C12" s="50" t="s">
        <v>729</v>
      </c>
      <c r="D12" s="50" t="s">
        <v>1458</v>
      </c>
      <c r="E12" s="50" t="s">
        <v>841</v>
      </c>
      <c r="F12" s="50" t="s">
        <v>733</v>
      </c>
      <c r="G12" s="50" t="s">
        <v>730</v>
      </c>
      <c r="H12" s="50" t="s">
        <v>1046</v>
      </c>
      <c r="I12" s="50" t="s">
        <v>11</v>
      </c>
      <c r="J12" s="50" t="s">
        <v>945</v>
      </c>
      <c r="K12" s="50" t="s">
        <v>731</v>
      </c>
      <c r="L12" s="50" t="s">
        <v>946</v>
      </c>
      <c r="M12" s="50" t="s">
        <v>101</v>
      </c>
      <c r="N12" s="50" t="s">
        <v>947</v>
      </c>
      <c r="O12" s="50" t="s">
        <v>102</v>
      </c>
      <c r="P12" s="50" t="s">
        <v>948</v>
      </c>
      <c r="Q12" s="50" t="s">
        <v>111</v>
      </c>
      <c r="R12" s="50" t="s">
        <v>952</v>
      </c>
      <c r="S12" s="50" t="s">
        <v>103</v>
      </c>
      <c r="T12" s="50" t="s">
        <v>732</v>
      </c>
      <c r="U12" s="50" t="str">
        <f t="shared" si="0"/>
        <v>DL.2375.AFA.001.051.D.521211</v>
      </c>
      <c r="V12" s="50" t="s">
        <v>917</v>
      </c>
      <c r="W12" s="50"/>
      <c r="X12" s="51"/>
    </row>
    <row r="13" spans="1:24" hidden="1" x14ac:dyDescent="0.3">
      <c r="A13" s="52" t="s">
        <v>728</v>
      </c>
      <c r="B13" s="53" t="s">
        <v>1457</v>
      </c>
      <c r="C13" s="53" t="s">
        <v>729</v>
      </c>
      <c r="D13" s="53" t="s">
        <v>1458</v>
      </c>
      <c r="E13" s="53" t="s">
        <v>841</v>
      </c>
      <c r="F13" s="53" t="s">
        <v>733</v>
      </c>
      <c r="G13" s="53" t="s">
        <v>730</v>
      </c>
      <c r="H13" s="53" t="s">
        <v>1046</v>
      </c>
      <c r="I13" s="53" t="s">
        <v>11</v>
      </c>
      <c r="J13" s="53" t="s">
        <v>945</v>
      </c>
      <c r="K13" s="53" t="s">
        <v>731</v>
      </c>
      <c r="L13" s="53" t="s">
        <v>946</v>
      </c>
      <c r="M13" s="53" t="s">
        <v>101</v>
      </c>
      <c r="N13" s="53" t="s">
        <v>947</v>
      </c>
      <c r="O13" s="53" t="s">
        <v>102</v>
      </c>
      <c r="P13" s="53" t="s">
        <v>948</v>
      </c>
      <c r="Q13" s="53" t="s">
        <v>111</v>
      </c>
      <c r="R13" s="53" t="s">
        <v>952</v>
      </c>
      <c r="S13" s="53" t="s">
        <v>113</v>
      </c>
      <c r="T13" s="53" t="s">
        <v>734</v>
      </c>
      <c r="U13" s="50" t="str">
        <f t="shared" si="0"/>
        <v>DL.2375.AFA.001.051.D.522151</v>
      </c>
      <c r="V13" s="53" t="s">
        <v>917</v>
      </c>
      <c r="W13" s="53"/>
      <c r="X13" s="16"/>
    </row>
    <row r="14" spans="1:24" hidden="1" x14ac:dyDescent="0.3">
      <c r="A14" s="49" t="s">
        <v>728</v>
      </c>
      <c r="B14" s="50" t="s">
        <v>1457</v>
      </c>
      <c r="C14" s="50" t="s">
        <v>729</v>
      </c>
      <c r="D14" s="50" t="s">
        <v>1458</v>
      </c>
      <c r="E14" s="50" t="s">
        <v>841</v>
      </c>
      <c r="F14" s="50" t="s">
        <v>733</v>
      </c>
      <c r="G14" s="50" t="s">
        <v>730</v>
      </c>
      <c r="H14" s="50" t="s">
        <v>1046</v>
      </c>
      <c r="I14" s="50" t="s">
        <v>11</v>
      </c>
      <c r="J14" s="50" t="s">
        <v>945</v>
      </c>
      <c r="K14" s="50" t="s">
        <v>731</v>
      </c>
      <c r="L14" s="50" t="s">
        <v>946</v>
      </c>
      <c r="M14" s="50" t="s">
        <v>101</v>
      </c>
      <c r="N14" s="50" t="s">
        <v>947</v>
      </c>
      <c r="O14" s="50" t="s">
        <v>102</v>
      </c>
      <c r="P14" s="50" t="s">
        <v>948</v>
      </c>
      <c r="Q14" s="50" t="s">
        <v>111</v>
      </c>
      <c r="R14" s="50" t="s">
        <v>952</v>
      </c>
      <c r="S14" s="50" t="s">
        <v>114</v>
      </c>
      <c r="T14" s="50" t="s">
        <v>793</v>
      </c>
      <c r="U14" s="50" t="str">
        <f t="shared" si="0"/>
        <v>DL.2375.AFA.001.051.D.522191</v>
      </c>
      <c r="V14" s="50" t="s">
        <v>917</v>
      </c>
      <c r="W14" s="50"/>
      <c r="X14" s="51"/>
    </row>
    <row r="15" spans="1:24" hidden="1" x14ac:dyDescent="0.3">
      <c r="A15" s="52" t="s">
        <v>728</v>
      </c>
      <c r="B15" s="53" t="s">
        <v>1457</v>
      </c>
      <c r="C15" s="53" t="s">
        <v>729</v>
      </c>
      <c r="D15" s="53" t="s">
        <v>1458</v>
      </c>
      <c r="E15" s="53" t="s">
        <v>841</v>
      </c>
      <c r="F15" s="53" t="s">
        <v>733</v>
      </c>
      <c r="G15" s="53" t="s">
        <v>730</v>
      </c>
      <c r="H15" s="53" t="s">
        <v>1046</v>
      </c>
      <c r="I15" s="53" t="s">
        <v>11</v>
      </c>
      <c r="J15" s="53" t="s">
        <v>945</v>
      </c>
      <c r="K15" s="53" t="s">
        <v>731</v>
      </c>
      <c r="L15" s="53" t="s">
        <v>946</v>
      </c>
      <c r="M15" s="53" t="s">
        <v>101</v>
      </c>
      <c r="N15" s="53" t="s">
        <v>947</v>
      </c>
      <c r="O15" s="53" t="s">
        <v>102</v>
      </c>
      <c r="P15" s="53" t="s">
        <v>948</v>
      </c>
      <c r="Q15" s="53" t="s">
        <v>111</v>
      </c>
      <c r="R15" s="53" t="s">
        <v>952</v>
      </c>
      <c r="S15" s="53" t="s">
        <v>110</v>
      </c>
      <c r="T15" s="53" t="s">
        <v>735</v>
      </c>
      <c r="U15" s="50" t="str">
        <f t="shared" si="0"/>
        <v>DL.2375.AFA.001.051.D.524111</v>
      </c>
      <c r="V15" s="53" t="s">
        <v>917</v>
      </c>
      <c r="W15" s="53"/>
      <c r="X15" s="16"/>
    </row>
    <row r="16" spans="1:24" hidden="1" x14ac:dyDescent="0.3">
      <c r="A16" s="49" t="s">
        <v>728</v>
      </c>
      <c r="B16" s="50" t="s">
        <v>1457</v>
      </c>
      <c r="C16" s="50" t="s">
        <v>729</v>
      </c>
      <c r="D16" s="50" t="s">
        <v>1458</v>
      </c>
      <c r="E16" s="50" t="s">
        <v>841</v>
      </c>
      <c r="F16" s="50" t="s">
        <v>733</v>
      </c>
      <c r="G16" s="50" t="s">
        <v>730</v>
      </c>
      <c r="H16" s="50" t="s">
        <v>1046</v>
      </c>
      <c r="I16" s="50" t="s">
        <v>11</v>
      </c>
      <c r="J16" s="50" t="s">
        <v>945</v>
      </c>
      <c r="K16" s="50" t="s">
        <v>731</v>
      </c>
      <c r="L16" s="50" t="s">
        <v>946</v>
      </c>
      <c r="M16" s="50" t="s">
        <v>101</v>
      </c>
      <c r="N16" s="50" t="s">
        <v>947</v>
      </c>
      <c r="O16" s="50" t="s">
        <v>102</v>
      </c>
      <c r="P16" s="50" t="s">
        <v>948</v>
      </c>
      <c r="Q16" s="50" t="s">
        <v>116</v>
      </c>
      <c r="R16" s="50" t="s">
        <v>1223</v>
      </c>
      <c r="S16" s="50" t="s">
        <v>103</v>
      </c>
      <c r="T16" s="50" t="s">
        <v>732</v>
      </c>
      <c r="U16" s="50" t="str">
        <f t="shared" si="0"/>
        <v>DL.2375.AFA.001.051.E.521211</v>
      </c>
      <c r="V16" s="50" t="s">
        <v>917</v>
      </c>
      <c r="W16" s="50"/>
      <c r="X16" s="51"/>
    </row>
    <row r="17" spans="1:24" hidden="1" x14ac:dyDescent="0.3">
      <c r="A17" s="52" t="s">
        <v>728</v>
      </c>
      <c r="B17" s="53" t="s">
        <v>1457</v>
      </c>
      <c r="C17" s="53" t="s">
        <v>729</v>
      </c>
      <c r="D17" s="53" t="s">
        <v>1458</v>
      </c>
      <c r="E17" s="53" t="s">
        <v>841</v>
      </c>
      <c r="F17" s="53" t="s">
        <v>733</v>
      </c>
      <c r="G17" s="53" t="s">
        <v>730</v>
      </c>
      <c r="H17" s="53" t="s">
        <v>1046</v>
      </c>
      <c r="I17" s="53" t="s">
        <v>11</v>
      </c>
      <c r="J17" s="53" t="s">
        <v>945</v>
      </c>
      <c r="K17" s="53" t="s">
        <v>731</v>
      </c>
      <c r="L17" s="53" t="s">
        <v>946</v>
      </c>
      <c r="M17" s="53" t="s">
        <v>101</v>
      </c>
      <c r="N17" s="53" t="s">
        <v>947</v>
      </c>
      <c r="O17" s="53" t="s">
        <v>102</v>
      </c>
      <c r="P17" s="53" t="s">
        <v>948</v>
      </c>
      <c r="Q17" s="53" t="s">
        <v>116</v>
      </c>
      <c r="R17" s="53" t="s">
        <v>1223</v>
      </c>
      <c r="S17" s="53" t="s">
        <v>114</v>
      </c>
      <c r="T17" s="53" t="s">
        <v>793</v>
      </c>
      <c r="U17" s="50" t="str">
        <f t="shared" si="0"/>
        <v>DL.2375.AFA.001.051.E.522191</v>
      </c>
      <c r="V17" s="53" t="s">
        <v>917</v>
      </c>
      <c r="W17" s="53"/>
      <c r="X17" s="16"/>
    </row>
    <row r="18" spans="1:24" hidden="1" x14ac:dyDescent="0.3">
      <c r="A18" s="49" t="s">
        <v>728</v>
      </c>
      <c r="B18" s="50" t="s">
        <v>1457</v>
      </c>
      <c r="C18" s="50" t="s">
        <v>729</v>
      </c>
      <c r="D18" s="50" t="s">
        <v>1458</v>
      </c>
      <c r="E18" s="50" t="s">
        <v>841</v>
      </c>
      <c r="F18" s="50" t="s">
        <v>733</v>
      </c>
      <c r="G18" s="50" t="s">
        <v>730</v>
      </c>
      <c r="H18" s="50" t="s">
        <v>1046</v>
      </c>
      <c r="I18" s="50" t="s">
        <v>11</v>
      </c>
      <c r="J18" s="50" t="s">
        <v>945</v>
      </c>
      <c r="K18" s="50" t="s">
        <v>731</v>
      </c>
      <c r="L18" s="50" t="s">
        <v>946</v>
      </c>
      <c r="M18" s="50" t="s">
        <v>101</v>
      </c>
      <c r="N18" s="50" t="s">
        <v>947</v>
      </c>
      <c r="O18" s="50" t="s">
        <v>102</v>
      </c>
      <c r="P18" s="50" t="s">
        <v>948</v>
      </c>
      <c r="Q18" s="50" t="s">
        <v>116</v>
      </c>
      <c r="R18" s="50" t="s">
        <v>1223</v>
      </c>
      <c r="S18" s="50" t="s">
        <v>110</v>
      </c>
      <c r="T18" s="50" t="s">
        <v>735</v>
      </c>
      <c r="U18" s="50" t="str">
        <f t="shared" si="0"/>
        <v>DL.2375.AFA.001.051.E.524111</v>
      </c>
      <c r="V18" s="50" t="s">
        <v>917</v>
      </c>
      <c r="W18" s="50"/>
      <c r="X18" s="51"/>
    </row>
    <row r="19" spans="1:24" hidden="1" x14ac:dyDescent="0.3">
      <c r="A19" s="52" t="s">
        <v>728</v>
      </c>
      <c r="B19" s="53" t="s">
        <v>1457</v>
      </c>
      <c r="C19" s="53" t="s">
        <v>729</v>
      </c>
      <c r="D19" s="53" t="s">
        <v>1458</v>
      </c>
      <c r="E19" s="53" t="s">
        <v>841</v>
      </c>
      <c r="F19" s="53" t="s">
        <v>733</v>
      </c>
      <c r="G19" s="53" t="s">
        <v>730</v>
      </c>
      <c r="H19" s="53" t="s">
        <v>1046</v>
      </c>
      <c r="I19" s="53" t="s">
        <v>11</v>
      </c>
      <c r="J19" s="53" t="s">
        <v>945</v>
      </c>
      <c r="K19" s="53" t="s">
        <v>731</v>
      </c>
      <c r="L19" s="53" t="s">
        <v>946</v>
      </c>
      <c r="M19" s="53" t="s">
        <v>101</v>
      </c>
      <c r="N19" s="53" t="s">
        <v>947</v>
      </c>
      <c r="O19" s="53" t="s">
        <v>117</v>
      </c>
      <c r="P19" s="53" t="s">
        <v>949</v>
      </c>
      <c r="Q19" s="53" t="s">
        <v>2</v>
      </c>
      <c r="R19" s="53" t="s">
        <v>962</v>
      </c>
      <c r="S19" s="53" t="s">
        <v>103</v>
      </c>
      <c r="T19" s="53" t="s">
        <v>732</v>
      </c>
      <c r="U19" s="50" t="str">
        <f t="shared" si="0"/>
        <v>DL.2375.AFA.001.052.A.521211</v>
      </c>
      <c r="V19" s="53" t="s">
        <v>917</v>
      </c>
      <c r="W19" s="53"/>
      <c r="X19" s="16"/>
    </row>
    <row r="20" spans="1:24" hidden="1" x14ac:dyDescent="0.3">
      <c r="A20" s="49" t="s">
        <v>728</v>
      </c>
      <c r="B20" s="50" t="s">
        <v>1457</v>
      </c>
      <c r="C20" s="50" t="s">
        <v>729</v>
      </c>
      <c r="D20" s="50" t="s">
        <v>1458</v>
      </c>
      <c r="E20" s="50" t="s">
        <v>841</v>
      </c>
      <c r="F20" s="50" t="s">
        <v>733</v>
      </c>
      <c r="G20" s="50" t="s">
        <v>730</v>
      </c>
      <c r="H20" s="50" t="s">
        <v>1046</v>
      </c>
      <c r="I20" s="50" t="s">
        <v>11</v>
      </c>
      <c r="J20" s="50" t="s">
        <v>945</v>
      </c>
      <c r="K20" s="50" t="s">
        <v>731</v>
      </c>
      <c r="L20" s="50" t="s">
        <v>946</v>
      </c>
      <c r="M20" s="50" t="s">
        <v>101</v>
      </c>
      <c r="N20" s="50" t="s">
        <v>947</v>
      </c>
      <c r="O20" s="50" t="s">
        <v>117</v>
      </c>
      <c r="P20" s="50" t="s">
        <v>949</v>
      </c>
      <c r="Q20" s="50" t="s">
        <v>108</v>
      </c>
      <c r="R20" s="50" t="s">
        <v>953</v>
      </c>
      <c r="S20" s="50" t="s">
        <v>103</v>
      </c>
      <c r="T20" s="50" t="s">
        <v>732</v>
      </c>
      <c r="U20" s="50" t="str">
        <f t="shared" si="0"/>
        <v>DL.2375.AFA.001.052.B.521211</v>
      </c>
      <c r="V20" s="50" t="s">
        <v>917</v>
      </c>
      <c r="W20" s="50"/>
      <c r="X20" s="51"/>
    </row>
    <row r="21" spans="1:24" hidden="1" x14ac:dyDescent="0.3">
      <c r="A21" s="52" t="s">
        <v>728</v>
      </c>
      <c r="B21" s="53" t="s">
        <v>1457</v>
      </c>
      <c r="C21" s="53" t="s">
        <v>729</v>
      </c>
      <c r="D21" s="53" t="s">
        <v>1458</v>
      </c>
      <c r="E21" s="53" t="s">
        <v>841</v>
      </c>
      <c r="F21" s="53" t="s">
        <v>733</v>
      </c>
      <c r="G21" s="53" t="s">
        <v>730</v>
      </c>
      <c r="H21" s="53" t="s">
        <v>1046</v>
      </c>
      <c r="I21" s="53" t="s">
        <v>11</v>
      </c>
      <c r="J21" s="53" t="s">
        <v>945</v>
      </c>
      <c r="K21" s="53" t="s">
        <v>731</v>
      </c>
      <c r="L21" s="53" t="s">
        <v>946</v>
      </c>
      <c r="M21" s="53" t="s">
        <v>101</v>
      </c>
      <c r="N21" s="53" t="s">
        <v>947</v>
      </c>
      <c r="O21" s="53" t="s">
        <v>117</v>
      </c>
      <c r="P21" s="53" t="s">
        <v>949</v>
      </c>
      <c r="Q21" s="53" t="s">
        <v>108</v>
      </c>
      <c r="R21" s="53" t="s">
        <v>953</v>
      </c>
      <c r="S21" s="53" t="s">
        <v>118</v>
      </c>
      <c r="T21" s="53" t="s">
        <v>897</v>
      </c>
      <c r="U21" s="50" t="str">
        <f t="shared" si="0"/>
        <v>DL.2375.AFA.001.052.B.521213</v>
      </c>
      <c r="V21" s="53" t="s">
        <v>917</v>
      </c>
      <c r="W21" s="53"/>
      <c r="X21" s="16"/>
    </row>
    <row r="22" spans="1:24" hidden="1" x14ac:dyDescent="0.3">
      <c r="A22" s="49" t="s">
        <v>728</v>
      </c>
      <c r="B22" s="50" t="s">
        <v>1457</v>
      </c>
      <c r="C22" s="50" t="s">
        <v>729</v>
      </c>
      <c r="D22" s="50" t="s">
        <v>1458</v>
      </c>
      <c r="E22" s="50" t="s">
        <v>841</v>
      </c>
      <c r="F22" s="50" t="s">
        <v>733</v>
      </c>
      <c r="G22" s="50" t="s">
        <v>730</v>
      </c>
      <c r="H22" s="50" t="s">
        <v>1046</v>
      </c>
      <c r="I22" s="50" t="s">
        <v>11</v>
      </c>
      <c r="J22" s="50" t="s">
        <v>945</v>
      </c>
      <c r="K22" s="50" t="s">
        <v>731</v>
      </c>
      <c r="L22" s="50" t="s">
        <v>946</v>
      </c>
      <c r="M22" s="50" t="s">
        <v>101</v>
      </c>
      <c r="N22" s="50" t="s">
        <v>947</v>
      </c>
      <c r="O22" s="50" t="s">
        <v>117</v>
      </c>
      <c r="P22" s="50" t="s">
        <v>949</v>
      </c>
      <c r="Q22" s="50" t="s">
        <v>108</v>
      </c>
      <c r="R22" s="50" t="s">
        <v>953</v>
      </c>
      <c r="S22" s="50" t="s">
        <v>112</v>
      </c>
      <c r="T22" s="50" t="s">
        <v>766</v>
      </c>
      <c r="U22" s="50" t="str">
        <f t="shared" si="0"/>
        <v>DL.2375.AFA.001.052.B.521241</v>
      </c>
      <c r="V22" s="50" t="s">
        <v>917</v>
      </c>
      <c r="W22" s="50"/>
      <c r="X22" s="51"/>
    </row>
    <row r="23" spans="1:24" hidden="1" x14ac:dyDescent="0.3">
      <c r="A23" s="52" t="s">
        <v>728</v>
      </c>
      <c r="B23" s="53" t="s">
        <v>1457</v>
      </c>
      <c r="C23" s="53" t="s">
        <v>729</v>
      </c>
      <c r="D23" s="53" t="s">
        <v>1458</v>
      </c>
      <c r="E23" s="53" t="s">
        <v>841</v>
      </c>
      <c r="F23" s="53" t="s">
        <v>733</v>
      </c>
      <c r="G23" s="53" t="s">
        <v>730</v>
      </c>
      <c r="H23" s="53" t="s">
        <v>1046</v>
      </c>
      <c r="I23" s="53" t="s">
        <v>11</v>
      </c>
      <c r="J23" s="53" t="s">
        <v>945</v>
      </c>
      <c r="K23" s="53" t="s">
        <v>731</v>
      </c>
      <c r="L23" s="53" t="s">
        <v>946</v>
      </c>
      <c r="M23" s="53" t="s">
        <v>101</v>
      </c>
      <c r="N23" s="53" t="s">
        <v>947</v>
      </c>
      <c r="O23" s="53" t="s">
        <v>117</v>
      </c>
      <c r="P23" s="53" t="s">
        <v>949</v>
      </c>
      <c r="Q23" s="53" t="s">
        <v>108</v>
      </c>
      <c r="R23" s="53" t="s">
        <v>953</v>
      </c>
      <c r="S23" s="53" t="s">
        <v>110</v>
      </c>
      <c r="T23" s="53" t="s">
        <v>735</v>
      </c>
      <c r="U23" s="50" t="str">
        <f t="shared" si="0"/>
        <v>DL.2375.AFA.001.052.B.524111</v>
      </c>
      <c r="V23" s="53" t="s">
        <v>917</v>
      </c>
      <c r="W23" s="53"/>
      <c r="X23" s="16"/>
    </row>
    <row r="24" spans="1:24" hidden="1" x14ac:dyDescent="0.3">
      <c r="A24" s="49" t="s">
        <v>728</v>
      </c>
      <c r="B24" s="50" t="s">
        <v>1457</v>
      </c>
      <c r="C24" s="50" t="s">
        <v>729</v>
      </c>
      <c r="D24" s="50" t="s">
        <v>1458</v>
      </c>
      <c r="E24" s="50" t="s">
        <v>841</v>
      </c>
      <c r="F24" s="50" t="s">
        <v>733</v>
      </c>
      <c r="G24" s="50" t="s">
        <v>730</v>
      </c>
      <c r="H24" s="50" t="s">
        <v>1046</v>
      </c>
      <c r="I24" s="50" t="s">
        <v>11</v>
      </c>
      <c r="J24" s="50" t="s">
        <v>945</v>
      </c>
      <c r="K24" s="50" t="s">
        <v>731</v>
      </c>
      <c r="L24" s="50" t="s">
        <v>946</v>
      </c>
      <c r="M24" s="50" t="s">
        <v>101</v>
      </c>
      <c r="N24" s="50" t="s">
        <v>947</v>
      </c>
      <c r="O24" s="50" t="s">
        <v>117</v>
      </c>
      <c r="P24" s="50" t="s">
        <v>949</v>
      </c>
      <c r="Q24" s="50" t="s">
        <v>108</v>
      </c>
      <c r="R24" s="50" t="s">
        <v>953</v>
      </c>
      <c r="S24" s="50" t="s">
        <v>107</v>
      </c>
      <c r="T24" s="50" t="s">
        <v>892</v>
      </c>
      <c r="U24" s="50" t="str">
        <f t="shared" si="0"/>
        <v>DL.2375.AFA.001.052.B.524119</v>
      </c>
      <c r="V24" s="50" t="s">
        <v>917</v>
      </c>
      <c r="W24" s="50"/>
      <c r="X24" s="51"/>
    </row>
    <row r="25" spans="1:24" hidden="1" x14ac:dyDescent="0.3">
      <c r="A25" s="52" t="s">
        <v>728</v>
      </c>
      <c r="B25" s="53" t="s">
        <v>1457</v>
      </c>
      <c r="C25" s="53" t="s">
        <v>729</v>
      </c>
      <c r="D25" s="53" t="s">
        <v>1458</v>
      </c>
      <c r="E25" s="53" t="s">
        <v>841</v>
      </c>
      <c r="F25" s="53" t="s">
        <v>733</v>
      </c>
      <c r="G25" s="53" t="s">
        <v>730</v>
      </c>
      <c r="H25" s="53" t="s">
        <v>1046</v>
      </c>
      <c r="I25" s="53" t="s">
        <v>11</v>
      </c>
      <c r="J25" s="53" t="s">
        <v>945</v>
      </c>
      <c r="K25" s="53" t="s">
        <v>731</v>
      </c>
      <c r="L25" s="53" t="s">
        <v>946</v>
      </c>
      <c r="M25" s="53" t="s">
        <v>101</v>
      </c>
      <c r="N25" s="53" t="s">
        <v>947</v>
      </c>
      <c r="O25" s="53" t="s">
        <v>117</v>
      </c>
      <c r="P25" s="53" t="s">
        <v>949</v>
      </c>
      <c r="Q25" s="53" t="s">
        <v>109</v>
      </c>
      <c r="R25" s="53" t="s">
        <v>1224</v>
      </c>
      <c r="S25" s="53" t="s">
        <v>103</v>
      </c>
      <c r="T25" s="53" t="s">
        <v>732</v>
      </c>
      <c r="U25" s="50" t="str">
        <f t="shared" si="0"/>
        <v>DL.2375.AFA.001.052.C.521211</v>
      </c>
      <c r="V25" s="53" t="s">
        <v>917</v>
      </c>
      <c r="W25" s="53"/>
      <c r="X25" s="16"/>
    </row>
    <row r="26" spans="1:24" hidden="1" x14ac:dyDescent="0.3">
      <c r="A26" s="49" t="s">
        <v>728</v>
      </c>
      <c r="B26" s="50" t="s">
        <v>1457</v>
      </c>
      <c r="C26" s="50" t="s">
        <v>729</v>
      </c>
      <c r="D26" s="50" t="s">
        <v>1458</v>
      </c>
      <c r="E26" s="50" t="s">
        <v>841</v>
      </c>
      <c r="F26" s="50" t="s">
        <v>733</v>
      </c>
      <c r="G26" s="50" t="s">
        <v>730</v>
      </c>
      <c r="H26" s="50" t="s">
        <v>1046</v>
      </c>
      <c r="I26" s="50" t="s">
        <v>11</v>
      </c>
      <c r="J26" s="50" t="s">
        <v>945</v>
      </c>
      <c r="K26" s="50" t="s">
        <v>731</v>
      </c>
      <c r="L26" s="50" t="s">
        <v>946</v>
      </c>
      <c r="M26" s="50" t="s">
        <v>101</v>
      </c>
      <c r="N26" s="50" t="s">
        <v>947</v>
      </c>
      <c r="O26" s="50" t="s">
        <v>117</v>
      </c>
      <c r="P26" s="50" t="s">
        <v>949</v>
      </c>
      <c r="Q26" s="50" t="s">
        <v>111</v>
      </c>
      <c r="R26" s="50" t="s">
        <v>1225</v>
      </c>
      <c r="S26" s="50" t="s">
        <v>103</v>
      </c>
      <c r="T26" s="50" t="s">
        <v>732</v>
      </c>
      <c r="U26" s="50" t="str">
        <f t="shared" si="0"/>
        <v>DL.2375.AFA.001.052.D.521211</v>
      </c>
      <c r="V26" s="50" t="s">
        <v>917</v>
      </c>
      <c r="W26" s="50"/>
      <c r="X26" s="51"/>
    </row>
    <row r="27" spans="1:24" hidden="1" x14ac:dyDescent="0.3">
      <c r="A27" s="52" t="s">
        <v>728</v>
      </c>
      <c r="B27" s="53" t="s">
        <v>1457</v>
      </c>
      <c r="C27" s="53" t="s">
        <v>729</v>
      </c>
      <c r="D27" s="53" t="s">
        <v>1458</v>
      </c>
      <c r="E27" s="53" t="s">
        <v>841</v>
      </c>
      <c r="F27" s="53" t="s">
        <v>733</v>
      </c>
      <c r="G27" s="53" t="s">
        <v>730</v>
      </c>
      <c r="H27" s="53" t="s">
        <v>1046</v>
      </c>
      <c r="I27" s="53" t="s">
        <v>11</v>
      </c>
      <c r="J27" s="53" t="s">
        <v>945</v>
      </c>
      <c r="K27" s="53" t="s">
        <v>731</v>
      </c>
      <c r="L27" s="53" t="s">
        <v>946</v>
      </c>
      <c r="M27" s="53" t="s">
        <v>101</v>
      </c>
      <c r="N27" s="53" t="s">
        <v>947</v>
      </c>
      <c r="O27" s="53" t="s">
        <v>117</v>
      </c>
      <c r="P27" s="53" t="s">
        <v>949</v>
      </c>
      <c r="Q27" s="53" t="s">
        <v>111</v>
      </c>
      <c r="R27" s="53" t="s">
        <v>1225</v>
      </c>
      <c r="S27" s="53" t="s">
        <v>118</v>
      </c>
      <c r="T27" s="53" t="s">
        <v>897</v>
      </c>
      <c r="U27" s="50" t="str">
        <f t="shared" si="0"/>
        <v>DL.2375.AFA.001.052.D.521213</v>
      </c>
      <c r="V27" s="53" t="s">
        <v>917</v>
      </c>
      <c r="W27" s="53"/>
      <c r="X27" s="16"/>
    </row>
    <row r="28" spans="1:24" hidden="1" x14ac:dyDescent="0.3">
      <c r="A28" s="49" t="s">
        <v>728</v>
      </c>
      <c r="B28" s="50" t="s">
        <v>1457</v>
      </c>
      <c r="C28" s="50" t="s">
        <v>729</v>
      </c>
      <c r="D28" s="50" t="s">
        <v>1458</v>
      </c>
      <c r="E28" s="50" t="s">
        <v>841</v>
      </c>
      <c r="F28" s="50" t="s">
        <v>733</v>
      </c>
      <c r="G28" s="50" t="s">
        <v>730</v>
      </c>
      <c r="H28" s="50" t="s">
        <v>1046</v>
      </c>
      <c r="I28" s="50" t="s">
        <v>11</v>
      </c>
      <c r="J28" s="50" t="s">
        <v>945</v>
      </c>
      <c r="K28" s="50" t="s">
        <v>731</v>
      </c>
      <c r="L28" s="50" t="s">
        <v>946</v>
      </c>
      <c r="M28" s="50" t="s">
        <v>101</v>
      </c>
      <c r="N28" s="50" t="s">
        <v>947</v>
      </c>
      <c r="O28" s="50" t="s">
        <v>117</v>
      </c>
      <c r="P28" s="50" t="s">
        <v>949</v>
      </c>
      <c r="Q28" s="50" t="s">
        <v>111</v>
      </c>
      <c r="R28" s="50" t="s">
        <v>1225</v>
      </c>
      <c r="S28" s="50" t="s">
        <v>107</v>
      </c>
      <c r="T28" s="50" t="s">
        <v>892</v>
      </c>
      <c r="U28" s="50" t="str">
        <f t="shared" si="0"/>
        <v>DL.2375.AFA.001.052.D.524119</v>
      </c>
      <c r="V28" s="50" t="s">
        <v>917</v>
      </c>
      <c r="W28" s="50"/>
      <c r="X28" s="51"/>
    </row>
    <row r="29" spans="1:24" hidden="1" x14ac:dyDescent="0.3">
      <c r="A29" s="52" t="s">
        <v>728</v>
      </c>
      <c r="B29" s="53" t="s">
        <v>1457</v>
      </c>
      <c r="C29" s="53" t="s">
        <v>729</v>
      </c>
      <c r="D29" s="53" t="s">
        <v>1458</v>
      </c>
      <c r="E29" s="53" t="s">
        <v>841</v>
      </c>
      <c r="F29" s="53" t="s">
        <v>733</v>
      </c>
      <c r="G29" s="53" t="s">
        <v>730</v>
      </c>
      <c r="H29" s="53" t="s">
        <v>1046</v>
      </c>
      <c r="I29" s="53" t="s">
        <v>11</v>
      </c>
      <c r="J29" s="53" t="s">
        <v>945</v>
      </c>
      <c r="K29" s="53" t="s">
        <v>731</v>
      </c>
      <c r="L29" s="53" t="s">
        <v>946</v>
      </c>
      <c r="M29" s="53" t="s">
        <v>101</v>
      </c>
      <c r="N29" s="53" t="s">
        <v>947</v>
      </c>
      <c r="O29" s="53" t="s">
        <v>117</v>
      </c>
      <c r="P29" s="53" t="s">
        <v>949</v>
      </c>
      <c r="Q29" s="53" t="s">
        <v>116</v>
      </c>
      <c r="R29" s="53" t="s">
        <v>1226</v>
      </c>
      <c r="S29" s="53" t="s">
        <v>103</v>
      </c>
      <c r="T29" s="53" t="s">
        <v>732</v>
      </c>
      <c r="U29" s="50" t="str">
        <f t="shared" si="0"/>
        <v>DL.2375.AFA.001.052.E.521211</v>
      </c>
      <c r="V29" s="53" t="s">
        <v>917</v>
      </c>
      <c r="W29" s="53"/>
      <c r="X29" s="16"/>
    </row>
    <row r="30" spans="1:24" hidden="1" x14ac:dyDescent="0.3">
      <c r="A30" s="49" t="s">
        <v>728</v>
      </c>
      <c r="B30" s="50" t="s">
        <v>1457</v>
      </c>
      <c r="C30" s="50" t="s">
        <v>729</v>
      </c>
      <c r="D30" s="50" t="s">
        <v>1458</v>
      </c>
      <c r="E30" s="50" t="s">
        <v>841</v>
      </c>
      <c r="F30" s="50" t="s">
        <v>733</v>
      </c>
      <c r="G30" s="50" t="s">
        <v>730</v>
      </c>
      <c r="H30" s="50" t="s">
        <v>1046</v>
      </c>
      <c r="I30" s="50" t="s">
        <v>11</v>
      </c>
      <c r="J30" s="50" t="s">
        <v>945</v>
      </c>
      <c r="K30" s="50" t="s">
        <v>731</v>
      </c>
      <c r="L30" s="50" t="s">
        <v>946</v>
      </c>
      <c r="M30" s="50" t="s">
        <v>101</v>
      </c>
      <c r="N30" s="50" t="s">
        <v>947</v>
      </c>
      <c r="O30" s="50" t="s">
        <v>117</v>
      </c>
      <c r="P30" s="50" t="s">
        <v>949</v>
      </c>
      <c r="Q30" s="50" t="s">
        <v>116</v>
      </c>
      <c r="R30" s="50" t="s">
        <v>1226</v>
      </c>
      <c r="S30" s="50" t="s">
        <v>104</v>
      </c>
      <c r="T30" s="50" t="s">
        <v>105</v>
      </c>
      <c r="U30" s="50" t="str">
        <f t="shared" si="0"/>
        <v>DL.2375.AFA.001.052.E.524113</v>
      </c>
      <c r="V30" s="50" t="s">
        <v>917</v>
      </c>
      <c r="W30" s="50"/>
      <c r="X30" s="51"/>
    </row>
    <row r="31" spans="1:24" hidden="1" x14ac:dyDescent="0.3">
      <c r="A31" s="52" t="s">
        <v>728</v>
      </c>
      <c r="B31" s="53" t="s">
        <v>1457</v>
      </c>
      <c r="C31" s="53" t="s">
        <v>729</v>
      </c>
      <c r="D31" s="53" t="s">
        <v>1458</v>
      </c>
      <c r="E31" s="53" t="s">
        <v>841</v>
      </c>
      <c r="F31" s="53" t="s">
        <v>733</v>
      </c>
      <c r="G31" s="53" t="s">
        <v>730</v>
      </c>
      <c r="H31" s="53" t="s">
        <v>1046</v>
      </c>
      <c r="I31" s="53" t="s">
        <v>11</v>
      </c>
      <c r="J31" s="53" t="s">
        <v>945</v>
      </c>
      <c r="K31" s="53" t="s">
        <v>731</v>
      </c>
      <c r="L31" s="53" t="s">
        <v>946</v>
      </c>
      <c r="M31" s="53" t="s">
        <v>101</v>
      </c>
      <c r="N31" s="53" t="s">
        <v>947</v>
      </c>
      <c r="O31" s="53" t="s">
        <v>117</v>
      </c>
      <c r="P31" s="53" t="s">
        <v>949</v>
      </c>
      <c r="Q31" s="53" t="s">
        <v>116</v>
      </c>
      <c r="R31" s="53" t="s">
        <v>1226</v>
      </c>
      <c r="S31" s="53" t="s">
        <v>106</v>
      </c>
      <c r="T31" s="53" t="s">
        <v>906</v>
      </c>
      <c r="U31" s="50" t="str">
        <f t="shared" si="0"/>
        <v>DL.2375.AFA.001.052.E.524114</v>
      </c>
      <c r="V31" s="53" t="s">
        <v>917</v>
      </c>
      <c r="W31" s="53"/>
      <c r="X31" s="16"/>
    </row>
    <row r="32" spans="1:24" hidden="1" x14ac:dyDescent="0.3">
      <c r="A32" s="49" t="s">
        <v>728</v>
      </c>
      <c r="B32" s="50" t="s">
        <v>1457</v>
      </c>
      <c r="C32" s="50" t="s">
        <v>729</v>
      </c>
      <c r="D32" s="50" t="s">
        <v>1458</v>
      </c>
      <c r="E32" s="50" t="s">
        <v>841</v>
      </c>
      <c r="F32" s="50" t="s">
        <v>733</v>
      </c>
      <c r="G32" s="50" t="s">
        <v>730</v>
      </c>
      <c r="H32" s="50" t="s">
        <v>1046</v>
      </c>
      <c r="I32" s="50" t="s">
        <v>11</v>
      </c>
      <c r="J32" s="50" t="s">
        <v>945</v>
      </c>
      <c r="K32" s="50" t="s">
        <v>731</v>
      </c>
      <c r="L32" s="50" t="s">
        <v>946</v>
      </c>
      <c r="M32" s="50" t="s">
        <v>101</v>
      </c>
      <c r="N32" s="50" t="s">
        <v>947</v>
      </c>
      <c r="O32" s="50" t="s">
        <v>117</v>
      </c>
      <c r="P32" s="50" t="s">
        <v>949</v>
      </c>
      <c r="Q32" s="50" t="s">
        <v>166</v>
      </c>
      <c r="R32" s="50" t="s">
        <v>1227</v>
      </c>
      <c r="S32" s="50" t="s">
        <v>103</v>
      </c>
      <c r="T32" s="50" t="s">
        <v>732</v>
      </c>
      <c r="U32" s="50" t="str">
        <f t="shared" si="0"/>
        <v>DL.2375.AFA.001.052.F.521211</v>
      </c>
      <c r="V32" s="50" t="s">
        <v>917</v>
      </c>
      <c r="W32" s="50"/>
      <c r="X32" s="51"/>
    </row>
    <row r="33" spans="1:24" hidden="1" x14ac:dyDescent="0.3">
      <c r="A33" s="52" t="s">
        <v>728</v>
      </c>
      <c r="B33" s="53" t="s">
        <v>1457</v>
      </c>
      <c r="C33" s="53" t="s">
        <v>729</v>
      </c>
      <c r="D33" s="53" t="s">
        <v>1458</v>
      </c>
      <c r="E33" s="53" t="s">
        <v>841</v>
      </c>
      <c r="F33" s="53" t="s">
        <v>733</v>
      </c>
      <c r="G33" s="53" t="s">
        <v>730</v>
      </c>
      <c r="H33" s="53" t="s">
        <v>1046</v>
      </c>
      <c r="I33" s="53" t="s">
        <v>11</v>
      </c>
      <c r="J33" s="53" t="s">
        <v>945</v>
      </c>
      <c r="K33" s="53" t="s">
        <v>731</v>
      </c>
      <c r="L33" s="53" t="s">
        <v>946</v>
      </c>
      <c r="M33" s="53" t="s">
        <v>101</v>
      </c>
      <c r="N33" s="53" t="s">
        <v>947</v>
      </c>
      <c r="O33" s="53" t="s">
        <v>117</v>
      </c>
      <c r="P33" s="53" t="s">
        <v>949</v>
      </c>
      <c r="Q33" s="53" t="s">
        <v>166</v>
      </c>
      <c r="R33" s="53" t="s">
        <v>1227</v>
      </c>
      <c r="S33" s="53" t="s">
        <v>113</v>
      </c>
      <c r="T33" s="53" t="s">
        <v>734</v>
      </c>
      <c r="U33" s="50" t="str">
        <f t="shared" si="0"/>
        <v>DL.2375.AFA.001.052.F.522151</v>
      </c>
      <c r="V33" s="53" t="s">
        <v>917</v>
      </c>
      <c r="W33" s="53"/>
      <c r="X33" s="16"/>
    </row>
    <row r="34" spans="1:24" hidden="1" x14ac:dyDescent="0.3">
      <c r="A34" s="49" t="s">
        <v>728</v>
      </c>
      <c r="B34" s="50" t="s">
        <v>1457</v>
      </c>
      <c r="C34" s="50" t="s">
        <v>729</v>
      </c>
      <c r="D34" s="50" t="s">
        <v>1458</v>
      </c>
      <c r="E34" s="50" t="s">
        <v>841</v>
      </c>
      <c r="F34" s="50" t="s">
        <v>733</v>
      </c>
      <c r="G34" s="50" t="s">
        <v>730</v>
      </c>
      <c r="H34" s="50" t="s">
        <v>1046</v>
      </c>
      <c r="I34" s="50" t="s">
        <v>11</v>
      </c>
      <c r="J34" s="50" t="s">
        <v>945</v>
      </c>
      <c r="K34" s="50" t="s">
        <v>731</v>
      </c>
      <c r="L34" s="50" t="s">
        <v>946</v>
      </c>
      <c r="M34" s="50" t="s">
        <v>101</v>
      </c>
      <c r="N34" s="50" t="s">
        <v>947</v>
      </c>
      <c r="O34" s="50" t="s">
        <v>117</v>
      </c>
      <c r="P34" s="50" t="s">
        <v>949</v>
      </c>
      <c r="Q34" s="50" t="s">
        <v>166</v>
      </c>
      <c r="R34" s="50" t="s">
        <v>1227</v>
      </c>
      <c r="S34" s="50" t="s">
        <v>110</v>
      </c>
      <c r="T34" s="50" t="s">
        <v>735</v>
      </c>
      <c r="U34" s="50" t="str">
        <f t="shared" si="0"/>
        <v>DL.2375.AFA.001.052.F.524111</v>
      </c>
      <c r="V34" s="50" t="s">
        <v>917</v>
      </c>
      <c r="W34" s="50"/>
      <c r="X34" s="51"/>
    </row>
    <row r="35" spans="1:24" hidden="1" x14ac:dyDescent="0.3">
      <c r="A35" s="52" t="s">
        <v>728</v>
      </c>
      <c r="B35" s="53" t="s">
        <v>1457</v>
      </c>
      <c r="C35" s="53" t="s">
        <v>729</v>
      </c>
      <c r="D35" s="53" t="s">
        <v>1458</v>
      </c>
      <c r="E35" s="53" t="s">
        <v>841</v>
      </c>
      <c r="F35" s="53" t="s">
        <v>733</v>
      </c>
      <c r="G35" s="53" t="s">
        <v>730</v>
      </c>
      <c r="H35" s="53" t="s">
        <v>1046</v>
      </c>
      <c r="I35" s="53" t="s">
        <v>11</v>
      </c>
      <c r="J35" s="53" t="s">
        <v>945</v>
      </c>
      <c r="K35" s="53" t="s">
        <v>731</v>
      </c>
      <c r="L35" s="53" t="s">
        <v>946</v>
      </c>
      <c r="M35" s="53" t="s">
        <v>101</v>
      </c>
      <c r="N35" s="53" t="s">
        <v>947</v>
      </c>
      <c r="O35" s="53" t="s">
        <v>117</v>
      </c>
      <c r="P35" s="53" t="s">
        <v>949</v>
      </c>
      <c r="Q35" s="53" t="s">
        <v>166</v>
      </c>
      <c r="R35" s="53" t="s">
        <v>1227</v>
      </c>
      <c r="S35" s="53" t="s">
        <v>107</v>
      </c>
      <c r="T35" s="53" t="s">
        <v>892</v>
      </c>
      <c r="U35" s="50" t="str">
        <f t="shared" si="0"/>
        <v>DL.2375.AFA.001.052.F.524119</v>
      </c>
      <c r="V35" s="53" t="s">
        <v>917</v>
      </c>
      <c r="W35" s="53"/>
      <c r="X35" s="16"/>
    </row>
    <row r="36" spans="1:24" hidden="1" x14ac:dyDescent="0.3">
      <c r="A36" s="49" t="s">
        <v>728</v>
      </c>
      <c r="B36" s="50" t="s">
        <v>1457</v>
      </c>
      <c r="C36" s="50" t="s">
        <v>729</v>
      </c>
      <c r="D36" s="50" t="s">
        <v>1458</v>
      </c>
      <c r="E36" s="50" t="s">
        <v>841</v>
      </c>
      <c r="F36" s="50" t="s">
        <v>733</v>
      </c>
      <c r="G36" s="50" t="s">
        <v>730</v>
      </c>
      <c r="H36" s="50" t="s">
        <v>1046</v>
      </c>
      <c r="I36" s="50" t="s">
        <v>11</v>
      </c>
      <c r="J36" s="50" t="s">
        <v>945</v>
      </c>
      <c r="K36" s="50" t="s">
        <v>731</v>
      </c>
      <c r="L36" s="50" t="s">
        <v>946</v>
      </c>
      <c r="M36" s="50" t="s">
        <v>101</v>
      </c>
      <c r="N36" s="50" t="s">
        <v>947</v>
      </c>
      <c r="O36" s="50" t="s">
        <v>119</v>
      </c>
      <c r="P36" s="50" t="s">
        <v>950</v>
      </c>
      <c r="Q36" s="50" t="s">
        <v>2</v>
      </c>
      <c r="R36" s="50" t="s">
        <v>954</v>
      </c>
      <c r="S36" s="50" t="s">
        <v>103</v>
      </c>
      <c r="T36" s="50" t="s">
        <v>732</v>
      </c>
      <c r="U36" s="50" t="str">
        <f t="shared" si="0"/>
        <v>DL.2375.AFA.001.053.A.521211</v>
      </c>
      <c r="V36" s="50" t="s">
        <v>917</v>
      </c>
      <c r="W36" s="50"/>
      <c r="X36" s="51"/>
    </row>
    <row r="37" spans="1:24" hidden="1" x14ac:dyDescent="0.3">
      <c r="A37" s="52" t="s">
        <v>728</v>
      </c>
      <c r="B37" s="53" t="s">
        <v>1457</v>
      </c>
      <c r="C37" s="53" t="s">
        <v>729</v>
      </c>
      <c r="D37" s="53" t="s">
        <v>1458</v>
      </c>
      <c r="E37" s="53" t="s">
        <v>841</v>
      </c>
      <c r="F37" s="53" t="s">
        <v>733</v>
      </c>
      <c r="G37" s="53" t="s">
        <v>730</v>
      </c>
      <c r="H37" s="53" t="s">
        <v>1046</v>
      </c>
      <c r="I37" s="53" t="s">
        <v>11</v>
      </c>
      <c r="J37" s="53" t="s">
        <v>945</v>
      </c>
      <c r="K37" s="53" t="s">
        <v>731</v>
      </c>
      <c r="L37" s="53" t="s">
        <v>946</v>
      </c>
      <c r="M37" s="53" t="s">
        <v>101</v>
      </c>
      <c r="N37" s="53" t="s">
        <v>947</v>
      </c>
      <c r="O37" s="53" t="s">
        <v>119</v>
      </c>
      <c r="P37" s="53" t="s">
        <v>950</v>
      </c>
      <c r="Q37" s="53" t="s">
        <v>2</v>
      </c>
      <c r="R37" s="53" t="s">
        <v>954</v>
      </c>
      <c r="S37" s="53" t="s">
        <v>110</v>
      </c>
      <c r="T37" s="53" t="s">
        <v>735</v>
      </c>
      <c r="U37" s="50" t="str">
        <f t="shared" si="0"/>
        <v>DL.2375.AFA.001.053.A.524111</v>
      </c>
      <c r="V37" s="53" t="s">
        <v>917</v>
      </c>
      <c r="W37" s="53"/>
      <c r="X37" s="16"/>
    </row>
    <row r="38" spans="1:24" hidden="1" x14ac:dyDescent="0.3">
      <c r="A38" s="49" t="s">
        <v>728</v>
      </c>
      <c r="B38" s="50" t="s">
        <v>1457</v>
      </c>
      <c r="C38" s="50" t="s">
        <v>729</v>
      </c>
      <c r="D38" s="50" t="s">
        <v>1458</v>
      </c>
      <c r="E38" s="50" t="s">
        <v>841</v>
      </c>
      <c r="F38" s="50" t="s">
        <v>733</v>
      </c>
      <c r="G38" s="50" t="s">
        <v>730</v>
      </c>
      <c r="H38" s="50" t="s">
        <v>1046</v>
      </c>
      <c r="I38" s="50" t="s">
        <v>11</v>
      </c>
      <c r="J38" s="50" t="s">
        <v>945</v>
      </c>
      <c r="K38" s="50" t="s">
        <v>731</v>
      </c>
      <c r="L38" s="50" t="s">
        <v>946</v>
      </c>
      <c r="M38" s="50" t="s">
        <v>101</v>
      </c>
      <c r="N38" s="50" t="s">
        <v>947</v>
      </c>
      <c r="O38" s="50" t="s">
        <v>119</v>
      </c>
      <c r="P38" s="50" t="s">
        <v>950</v>
      </c>
      <c r="Q38" s="50" t="s">
        <v>2</v>
      </c>
      <c r="R38" s="50" t="s">
        <v>954</v>
      </c>
      <c r="S38" s="50" t="s">
        <v>106</v>
      </c>
      <c r="T38" s="50" t="s">
        <v>906</v>
      </c>
      <c r="U38" s="50" t="str">
        <f t="shared" si="0"/>
        <v>DL.2375.AFA.001.053.A.524114</v>
      </c>
      <c r="V38" s="50" t="s">
        <v>917</v>
      </c>
      <c r="W38" s="50"/>
      <c r="X38" s="51"/>
    </row>
    <row r="39" spans="1:24" hidden="1" x14ac:dyDescent="0.3">
      <c r="A39" s="52" t="s">
        <v>728</v>
      </c>
      <c r="B39" s="53" t="s">
        <v>1457</v>
      </c>
      <c r="C39" s="53" t="s">
        <v>729</v>
      </c>
      <c r="D39" s="53" t="s">
        <v>1458</v>
      </c>
      <c r="E39" s="53" t="s">
        <v>841</v>
      </c>
      <c r="F39" s="53" t="s">
        <v>733</v>
      </c>
      <c r="G39" s="53" t="s">
        <v>730</v>
      </c>
      <c r="H39" s="53" t="s">
        <v>1046</v>
      </c>
      <c r="I39" s="53" t="s">
        <v>11</v>
      </c>
      <c r="J39" s="53" t="s">
        <v>945</v>
      </c>
      <c r="K39" s="53" t="s">
        <v>731</v>
      </c>
      <c r="L39" s="53" t="s">
        <v>946</v>
      </c>
      <c r="M39" s="53" t="s">
        <v>101</v>
      </c>
      <c r="N39" s="53" t="s">
        <v>947</v>
      </c>
      <c r="O39" s="53" t="s">
        <v>119</v>
      </c>
      <c r="P39" s="53" t="s">
        <v>950</v>
      </c>
      <c r="Q39" s="53" t="s">
        <v>2</v>
      </c>
      <c r="R39" s="53" t="s">
        <v>954</v>
      </c>
      <c r="S39" s="53" t="s">
        <v>107</v>
      </c>
      <c r="T39" s="53" t="s">
        <v>892</v>
      </c>
      <c r="U39" s="50" t="str">
        <f t="shared" si="0"/>
        <v>DL.2375.AFA.001.053.A.524119</v>
      </c>
      <c r="V39" s="53" t="s">
        <v>917</v>
      </c>
      <c r="W39" s="53"/>
      <c r="X39" s="16"/>
    </row>
    <row r="40" spans="1:24" hidden="1" x14ac:dyDescent="0.3">
      <c r="A40" s="49" t="s">
        <v>728</v>
      </c>
      <c r="B40" s="50" t="s">
        <v>1457</v>
      </c>
      <c r="C40" s="50" t="s">
        <v>729</v>
      </c>
      <c r="D40" s="50" t="s">
        <v>1458</v>
      </c>
      <c r="E40" s="50" t="s">
        <v>841</v>
      </c>
      <c r="F40" s="50" t="s">
        <v>733</v>
      </c>
      <c r="G40" s="50" t="s">
        <v>730</v>
      </c>
      <c r="H40" s="50" t="s">
        <v>1046</v>
      </c>
      <c r="I40" s="50" t="s">
        <v>11</v>
      </c>
      <c r="J40" s="50" t="s">
        <v>945</v>
      </c>
      <c r="K40" s="50" t="s">
        <v>731</v>
      </c>
      <c r="L40" s="50" t="s">
        <v>946</v>
      </c>
      <c r="M40" s="50" t="s">
        <v>101</v>
      </c>
      <c r="N40" s="50" t="s">
        <v>947</v>
      </c>
      <c r="O40" s="50" t="s">
        <v>119</v>
      </c>
      <c r="P40" s="50" t="s">
        <v>950</v>
      </c>
      <c r="Q40" s="50" t="s">
        <v>108</v>
      </c>
      <c r="R40" s="50" t="s">
        <v>1228</v>
      </c>
      <c r="S40" s="50" t="s">
        <v>103</v>
      </c>
      <c r="T40" s="50" t="s">
        <v>732</v>
      </c>
      <c r="U40" s="50" t="str">
        <f t="shared" si="0"/>
        <v>DL.2375.AFA.001.053.B.521211</v>
      </c>
      <c r="V40" s="50" t="s">
        <v>917</v>
      </c>
      <c r="W40" s="50"/>
      <c r="X40" s="51"/>
    </row>
    <row r="41" spans="1:24" hidden="1" x14ac:dyDescent="0.3">
      <c r="A41" s="52" t="s">
        <v>728</v>
      </c>
      <c r="B41" s="53" t="s">
        <v>1457</v>
      </c>
      <c r="C41" s="53" t="s">
        <v>729</v>
      </c>
      <c r="D41" s="53" t="s">
        <v>1458</v>
      </c>
      <c r="E41" s="53" t="s">
        <v>841</v>
      </c>
      <c r="F41" s="53" t="s">
        <v>733</v>
      </c>
      <c r="G41" s="53" t="s">
        <v>730</v>
      </c>
      <c r="H41" s="53" t="s">
        <v>1046</v>
      </c>
      <c r="I41" s="53" t="s">
        <v>11</v>
      </c>
      <c r="J41" s="53" t="s">
        <v>945</v>
      </c>
      <c r="K41" s="53" t="s">
        <v>731</v>
      </c>
      <c r="L41" s="53" t="s">
        <v>946</v>
      </c>
      <c r="M41" s="53" t="s">
        <v>101</v>
      </c>
      <c r="N41" s="53" t="s">
        <v>947</v>
      </c>
      <c r="O41" s="53" t="s">
        <v>119</v>
      </c>
      <c r="P41" s="53" t="s">
        <v>950</v>
      </c>
      <c r="Q41" s="53" t="s">
        <v>108</v>
      </c>
      <c r="R41" s="53" t="s">
        <v>1228</v>
      </c>
      <c r="S41" s="53" t="s">
        <v>113</v>
      </c>
      <c r="T41" s="53" t="s">
        <v>734</v>
      </c>
      <c r="U41" s="50" t="str">
        <f t="shared" si="0"/>
        <v>DL.2375.AFA.001.053.B.522151</v>
      </c>
      <c r="V41" s="53" t="s">
        <v>917</v>
      </c>
      <c r="W41" s="53"/>
      <c r="X41" s="16"/>
    </row>
    <row r="42" spans="1:24" hidden="1" x14ac:dyDescent="0.3">
      <c r="A42" s="49" t="s">
        <v>728</v>
      </c>
      <c r="B42" s="50" t="s">
        <v>1457</v>
      </c>
      <c r="C42" s="50" t="s">
        <v>729</v>
      </c>
      <c r="D42" s="50" t="s">
        <v>1458</v>
      </c>
      <c r="E42" s="50" t="s">
        <v>841</v>
      </c>
      <c r="F42" s="50" t="s">
        <v>733</v>
      </c>
      <c r="G42" s="50" t="s">
        <v>730</v>
      </c>
      <c r="H42" s="50" t="s">
        <v>1046</v>
      </c>
      <c r="I42" s="50" t="s">
        <v>11</v>
      </c>
      <c r="J42" s="50" t="s">
        <v>945</v>
      </c>
      <c r="K42" s="50" t="s">
        <v>731</v>
      </c>
      <c r="L42" s="50" t="s">
        <v>946</v>
      </c>
      <c r="M42" s="50" t="s">
        <v>101</v>
      </c>
      <c r="N42" s="50" t="s">
        <v>947</v>
      </c>
      <c r="O42" s="50" t="s">
        <v>119</v>
      </c>
      <c r="P42" s="50" t="s">
        <v>950</v>
      </c>
      <c r="Q42" s="50" t="s">
        <v>108</v>
      </c>
      <c r="R42" s="50" t="s">
        <v>1228</v>
      </c>
      <c r="S42" s="50" t="s">
        <v>110</v>
      </c>
      <c r="T42" s="50" t="s">
        <v>735</v>
      </c>
      <c r="U42" s="50" t="str">
        <f t="shared" si="0"/>
        <v>DL.2375.AFA.001.053.B.524111</v>
      </c>
      <c r="V42" s="50" t="s">
        <v>917</v>
      </c>
      <c r="W42" s="50"/>
      <c r="X42" s="51"/>
    </row>
    <row r="43" spans="1:24" hidden="1" x14ac:dyDescent="0.3">
      <c r="A43" s="52" t="s">
        <v>728</v>
      </c>
      <c r="B43" s="53" t="s">
        <v>1457</v>
      </c>
      <c r="C43" s="53" t="s">
        <v>729</v>
      </c>
      <c r="D43" s="53" t="s">
        <v>1458</v>
      </c>
      <c r="E43" s="53" t="s">
        <v>841</v>
      </c>
      <c r="F43" s="53" t="s">
        <v>733</v>
      </c>
      <c r="G43" s="53" t="s">
        <v>730</v>
      </c>
      <c r="H43" s="53" t="s">
        <v>1046</v>
      </c>
      <c r="I43" s="53" t="s">
        <v>11</v>
      </c>
      <c r="J43" s="53" t="s">
        <v>945</v>
      </c>
      <c r="K43" s="53" t="s">
        <v>731</v>
      </c>
      <c r="L43" s="53" t="s">
        <v>946</v>
      </c>
      <c r="M43" s="53" t="s">
        <v>101</v>
      </c>
      <c r="N43" s="53" t="s">
        <v>947</v>
      </c>
      <c r="O43" s="53" t="s">
        <v>119</v>
      </c>
      <c r="P43" s="53" t="s">
        <v>950</v>
      </c>
      <c r="Q43" s="53" t="s">
        <v>108</v>
      </c>
      <c r="R43" s="53" t="s">
        <v>1228</v>
      </c>
      <c r="S43" s="53" t="s">
        <v>107</v>
      </c>
      <c r="T43" s="53" t="s">
        <v>892</v>
      </c>
      <c r="U43" s="50" t="str">
        <f t="shared" si="0"/>
        <v>DL.2375.AFA.001.053.B.524119</v>
      </c>
      <c r="V43" s="53" t="s">
        <v>917</v>
      </c>
      <c r="W43" s="53"/>
      <c r="X43" s="16"/>
    </row>
    <row r="44" spans="1:24" hidden="1" x14ac:dyDescent="0.3">
      <c r="A44" s="49" t="s">
        <v>728</v>
      </c>
      <c r="B44" s="50" t="s">
        <v>1457</v>
      </c>
      <c r="C44" s="50" t="s">
        <v>729</v>
      </c>
      <c r="D44" s="50" t="s">
        <v>1458</v>
      </c>
      <c r="E44" s="50" t="s">
        <v>841</v>
      </c>
      <c r="F44" s="50" t="s">
        <v>733</v>
      </c>
      <c r="G44" s="50" t="s">
        <v>730</v>
      </c>
      <c r="H44" s="50" t="s">
        <v>1046</v>
      </c>
      <c r="I44" s="50" t="s">
        <v>11</v>
      </c>
      <c r="J44" s="50" t="s">
        <v>945</v>
      </c>
      <c r="K44" s="50" t="s">
        <v>731</v>
      </c>
      <c r="L44" s="50" t="s">
        <v>946</v>
      </c>
      <c r="M44" s="50" t="s">
        <v>101</v>
      </c>
      <c r="N44" s="50" t="s">
        <v>947</v>
      </c>
      <c r="O44" s="50" t="s">
        <v>119</v>
      </c>
      <c r="P44" s="50" t="s">
        <v>950</v>
      </c>
      <c r="Q44" s="50" t="s">
        <v>109</v>
      </c>
      <c r="R44" s="50" t="s">
        <v>1229</v>
      </c>
      <c r="S44" s="50" t="s">
        <v>103</v>
      </c>
      <c r="T44" s="50" t="s">
        <v>732</v>
      </c>
      <c r="U44" s="50" t="str">
        <f t="shared" si="0"/>
        <v>DL.2375.AFA.001.053.C.521211</v>
      </c>
      <c r="V44" s="50" t="s">
        <v>917</v>
      </c>
      <c r="W44" s="50"/>
      <c r="X44" s="51"/>
    </row>
    <row r="45" spans="1:24" hidden="1" x14ac:dyDescent="0.3">
      <c r="A45" s="52" t="s">
        <v>728</v>
      </c>
      <c r="B45" s="53" t="s">
        <v>1457</v>
      </c>
      <c r="C45" s="53" t="s">
        <v>729</v>
      </c>
      <c r="D45" s="53" t="s">
        <v>1458</v>
      </c>
      <c r="E45" s="53" t="s">
        <v>841</v>
      </c>
      <c r="F45" s="53" t="s">
        <v>733</v>
      </c>
      <c r="G45" s="53" t="s">
        <v>730</v>
      </c>
      <c r="H45" s="53" t="s">
        <v>1046</v>
      </c>
      <c r="I45" s="53" t="s">
        <v>11</v>
      </c>
      <c r="J45" s="53" t="s">
        <v>945</v>
      </c>
      <c r="K45" s="53" t="s">
        <v>731</v>
      </c>
      <c r="L45" s="53" t="s">
        <v>946</v>
      </c>
      <c r="M45" s="53" t="s">
        <v>101</v>
      </c>
      <c r="N45" s="53" t="s">
        <v>947</v>
      </c>
      <c r="O45" s="53" t="s">
        <v>119</v>
      </c>
      <c r="P45" s="53" t="s">
        <v>950</v>
      </c>
      <c r="Q45" s="53" t="s">
        <v>109</v>
      </c>
      <c r="R45" s="53" t="s">
        <v>1229</v>
      </c>
      <c r="S45" s="53" t="s">
        <v>126</v>
      </c>
      <c r="T45" s="53" t="s">
        <v>744</v>
      </c>
      <c r="U45" s="50" t="str">
        <f t="shared" si="0"/>
        <v>DL.2375.AFA.001.053.C.521219</v>
      </c>
      <c r="V45" s="53" t="s">
        <v>917</v>
      </c>
      <c r="W45" s="53"/>
      <c r="X45" s="16"/>
    </row>
    <row r="46" spans="1:24" hidden="1" x14ac:dyDescent="0.3">
      <c r="A46" s="49" t="s">
        <v>728</v>
      </c>
      <c r="B46" s="50" t="s">
        <v>1457</v>
      </c>
      <c r="C46" s="50" t="s">
        <v>729</v>
      </c>
      <c r="D46" s="50" t="s">
        <v>1458</v>
      </c>
      <c r="E46" s="50" t="s">
        <v>841</v>
      </c>
      <c r="F46" s="50" t="s">
        <v>733</v>
      </c>
      <c r="G46" s="50" t="s">
        <v>730</v>
      </c>
      <c r="H46" s="50" t="s">
        <v>1046</v>
      </c>
      <c r="I46" s="50" t="s">
        <v>11</v>
      </c>
      <c r="J46" s="50" t="s">
        <v>945</v>
      </c>
      <c r="K46" s="50" t="s">
        <v>731</v>
      </c>
      <c r="L46" s="50" t="s">
        <v>946</v>
      </c>
      <c r="M46" s="50" t="s">
        <v>101</v>
      </c>
      <c r="N46" s="50" t="s">
        <v>947</v>
      </c>
      <c r="O46" s="50" t="s">
        <v>119</v>
      </c>
      <c r="P46" s="50" t="s">
        <v>950</v>
      </c>
      <c r="Q46" s="50" t="s">
        <v>109</v>
      </c>
      <c r="R46" s="50" t="s">
        <v>1229</v>
      </c>
      <c r="S46" s="50" t="s">
        <v>113</v>
      </c>
      <c r="T46" s="50" t="s">
        <v>734</v>
      </c>
      <c r="U46" s="50" t="str">
        <f t="shared" si="0"/>
        <v>DL.2375.AFA.001.053.C.522151</v>
      </c>
      <c r="V46" s="50" t="s">
        <v>917</v>
      </c>
      <c r="W46" s="50"/>
      <c r="X46" s="51"/>
    </row>
    <row r="47" spans="1:24" hidden="1" x14ac:dyDescent="0.3">
      <c r="A47" s="52" t="s">
        <v>728</v>
      </c>
      <c r="B47" s="53" t="s">
        <v>1457</v>
      </c>
      <c r="C47" s="53" t="s">
        <v>729</v>
      </c>
      <c r="D47" s="53" t="s">
        <v>1458</v>
      </c>
      <c r="E47" s="53" t="s">
        <v>841</v>
      </c>
      <c r="F47" s="53" t="s">
        <v>733</v>
      </c>
      <c r="G47" s="53" t="s">
        <v>730</v>
      </c>
      <c r="H47" s="53" t="s">
        <v>1046</v>
      </c>
      <c r="I47" s="53" t="s">
        <v>11</v>
      </c>
      <c r="J47" s="53" t="s">
        <v>945</v>
      </c>
      <c r="K47" s="53" t="s">
        <v>731</v>
      </c>
      <c r="L47" s="53" t="s">
        <v>946</v>
      </c>
      <c r="M47" s="53" t="s">
        <v>101</v>
      </c>
      <c r="N47" s="53" t="s">
        <v>947</v>
      </c>
      <c r="O47" s="53" t="s">
        <v>119</v>
      </c>
      <c r="P47" s="53" t="s">
        <v>950</v>
      </c>
      <c r="Q47" s="53" t="s">
        <v>109</v>
      </c>
      <c r="R47" s="53" t="s">
        <v>1229</v>
      </c>
      <c r="S47" s="53" t="s">
        <v>110</v>
      </c>
      <c r="T47" s="53" t="s">
        <v>735</v>
      </c>
      <c r="U47" s="50" t="str">
        <f t="shared" si="0"/>
        <v>DL.2375.AFA.001.053.C.524111</v>
      </c>
      <c r="V47" s="53" t="s">
        <v>917</v>
      </c>
      <c r="W47" s="53"/>
      <c r="X47" s="16"/>
    </row>
    <row r="48" spans="1:24" hidden="1" x14ac:dyDescent="0.3">
      <c r="A48" s="49" t="s">
        <v>728</v>
      </c>
      <c r="B48" s="50" t="s">
        <v>1457</v>
      </c>
      <c r="C48" s="50" t="s">
        <v>729</v>
      </c>
      <c r="D48" s="50" t="s">
        <v>1458</v>
      </c>
      <c r="E48" s="50" t="s">
        <v>841</v>
      </c>
      <c r="F48" s="50" t="s">
        <v>733</v>
      </c>
      <c r="G48" s="50" t="s">
        <v>730</v>
      </c>
      <c r="H48" s="50" t="s">
        <v>1046</v>
      </c>
      <c r="I48" s="50" t="s">
        <v>11</v>
      </c>
      <c r="J48" s="50" t="s">
        <v>945</v>
      </c>
      <c r="K48" s="50" t="s">
        <v>731</v>
      </c>
      <c r="L48" s="50" t="s">
        <v>946</v>
      </c>
      <c r="M48" s="50" t="s">
        <v>101</v>
      </c>
      <c r="N48" s="50" t="s">
        <v>947</v>
      </c>
      <c r="O48" s="50" t="s">
        <v>119</v>
      </c>
      <c r="P48" s="50" t="s">
        <v>950</v>
      </c>
      <c r="Q48" s="50" t="s">
        <v>109</v>
      </c>
      <c r="R48" s="50" t="s">
        <v>1229</v>
      </c>
      <c r="S48" s="50" t="s">
        <v>106</v>
      </c>
      <c r="T48" s="50" t="s">
        <v>906</v>
      </c>
      <c r="U48" s="50" t="str">
        <f t="shared" si="0"/>
        <v>DL.2375.AFA.001.053.C.524114</v>
      </c>
      <c r="V48" s="50" t="s">
        <v>917</v>
      </c>
      <c r="W48" s="50"/>
      <c r="X48" s="51"/>
    </row>
    <row r="49" spans="1:24" hidden="1" x14ac:dyDescent="0.3">
      <c r="A49" s="52" t="s">
        <v>728</v>
      </c>
      <c r="B49" s="53" t="s">
        <v>1457</v>
      </c>
      <c r="C49" s="53" t="s">
        <v>729</v>
      </c>
      <c r="D49" s="53" t="s">
        <v>1458</v>
      </c>
      <c r="E49" s="53" t="s">
        <v>841</v>
      </c>
      <c r="F49" s="53" t="s">
        <v>733</v>
      </c>
      <c r="G49" s="53" t="s">
        <v>730</v>
      </c>
      <c r="H49" s="53" t="s">
        <v>1046</v>
      </c>
      <c r="I49" s="53" t="s">
        <v>11</v>
      </c>
      <c r="J49" s="53" t="s">
        <v>945</v>
      </c>
      <c r="K49" s="53" t="s">
        <v>731</v>
      </c>
      <c r="L49" s="53" t="s">
        <v>946</v>
      </c>
      <c r="M49" s="53" t="s">
        <v>101</v>
      </c>
      <c r="N49" s="53" t="s">
        <v>947</v>
      </c>
      <c r="O49" s="53" t="s">
        <v>119</v>
      </c>
      <c r="P49" s="53" t="s">
        <v>950</v>
      </c>
      <c r="Q49" s="53" t="s">
        <v>109</v>
      </c>
      <c r="R49" s="53" t="s">
        <v>1229</v>
      </c>
      <c r="S49" s="53" t="s">
        <v>107</v>
      </c>
      <c r="T49" s="53" t="s">
        <v>892</v>
      </c>
      <c r="U49" s="50" t="str">
        <f t="shared" si="0"/>
        <v>DL.2375.AFA.001.053.C.524119</v>
      </c>
      <c r="V49" s="53" t="s">
        <v>917</v>
      </c>
      <c r="W49" s="53"/>
      <c r="X49" s="16"/>
    </row>
    <row r="50" spans="1:24" hidden="1" x14ac:dyDescent="0.3">
      <c r="A50" s="49" t="s">
        <v>728</v>
      </c>
      <c r="B50" s="50" t="s">
        <v>1457</v>
      </c>
      <c r="C50" s="50" t="s">
        <v>729</v>
      </c>
      <c r="D50" s="50" t="s">
        <v>1458</v>
      </c>
      <c r="E50" s="50" t="s">
        <v>841</v>
      </c>
      <c r="F50" s="50" t="s">
        <v>733</v>
      </c>
      <c r="G50" s="50" t="s">
        <v>730</v>
      </c>
      <c r="H50" s="50" t="s">
        <v>1046</v>
      </c>
      <c r="I50" s="50" t="s">
        <v>11</v>
      </c>
      <c r="J50" s="50" t="s">
        <v>945</v>
      </c>
      <c r="K50" s="50" t="s">
        <v>731</v>
      </c>
      <c r="L50" s="50" t="s">
        <v>946</v>
      </c>
      <c r="M50" s="50" t="s">
        <v>101</v>
      </c>
      <c r="N50" s="50" t="s">
        <v>947</v>
      </c>
      <c r="O50" s="50" t="s">
        <v>119</v>
      </c>
      <c r="P50" s="50" t="s">
        <v>950</v>
      </c>
      <c r="Q50" s="50" t="s">
        <v>111</v>
      </c>
      <c r="R50" s="50" t="s">
        <v>1230</v>
      </c>
      <c r="S50" s="50" t="s">
        <v>103</v>
      </c>
      <c r="T50" s="50" t="s">
        <v>732</v>
      </c>
      <c r="U50" s="50" t="str">
        <f t="shared" si="0"/>
        <v>DL.2375.AFA.001.053.D.521211</v>
      </c>
      <c r="V50" s="50" t="s">
        <v>917</v>
      </c>
      <c r="W50" s="50"/>
      <c r="X50" s="51"/>
    </row>
    <row r="51" spans="1:24" hidden="1" x14ac:dyDescent="0.3">
      <c r="A51" s="52" t="s">
        <v>728</v>
      </c>
      <c r="B51" s="53" t="s">
        <v>1457</v>
      </c>
      <c r="C51" s="53" t="s">
        <v>729</v>
      </c>
      <c r="D51" s="53" t="s">
        <v>1458</v>
      </c>
      <c r="E51" s="53" t="s">
        <v>841</v>
      </c>
      <c r="F51" s="53" t="s">
        <v>733</v>
      </c>
      <c r="G51" s="53" t="s">
        <v>730</v>
      </c>
      <c r="H51" s="53" t="s">
        <v>1046</v>
      </c>
      <c r="I51" s="53" t="s">
        <v>11</v>
      </c>
      <c r="J51" s="53" t="s">
        <v>945</v>
      </c>
      <c r="K51" s="53" t="s">
        <v>731</v>
      </c>
      <c r="L51" s="53" t="s">
        <v>946</v>
      </c>
      <c r="M51" s="53" t="s">
        <v>101</v>
      </c>
      <c r="N51" s="53" t="s">
        <v>947</v>
      </c>
      <c r="O51" s="53" t="s">
        <v>119</v>
      </c>
      <c r="P51" s="53" t="s">
        <v>950</v>
      </c>
      <c r="Q51" s="53" t="s">
        <v>111</v>
      </c>
      <c r="R51" s="53" t="s">
        <v>1230</v>
      </c>
      <c r="S51" s="53" t="s">
        <v>113</v>
      </c>
      <c r="T51" s="53" t="s">
        <v>734</v>
      </c>
      <c r="U51" s="50" t="str">
        <f t="shared" si="0"/>
        <v>DL.2375.AFA.001.053.D.522151</v>
      </c>
      <c r="V51" s="53" t="s">
        <v>917</v>
      </c>
      <c r="W51" s="53"/>
      <c r="X51" s="16"/>
    </row>
    <row r="52" spans="1:24" hidden="1" x14ac:dyDescent="0.3">
      <c r="A52" s="49" t="s">
        <v>728</v>
      </c>
      <c r="B52" s="50" t="s">
        <v>1457</v>
      </c>
      <c r="C52" s="50" t="s">
        <v>729</v>
      </c>
      <c r="D52" s="50" t="s">
        <v>1458</v>
      </c>
      <c r="E52" s="50" t="s">
        <v>841</v>
      </c>
      <c r="F52" s="50" t="s">
        <v>733</v>
      </c>
      <c r="G52" s="50" t="s">
        <v>730</v>
      </c>
      <c r="H52" s="50" t="s">
        <v>1046</v>
      </c>
      <c r="I52" s="50" t="s">
        <v>11</v>
      </c>
      <c r="J52" s="50" t="s">
        <v>945</v>
      </c>
      <c r="K52" s="50" t="s">
        <v>731</v>
      </c>
      <c r="L52" s="50" t="s">
        <v>946</v>
      </c>
      <c r="M52" s="50" t="s">
        <v>101</v>
      </c>
      <c r="N52" s="50" t="s">
        <v>947</v>
      </c>
      <c r="O52" s="50" t="s">
        <v>119</v>
      </c>
      <c r="P52" s="50" t="s">
        <v>950</v>
      </c>
      <c r="Q52" s="50" t="s">
        <v>111</v>
      </c>
      <c r="R52" s="50" t="s">
        <v>1230</v>
      </c>
      <c r="S52" s="50" t="s">
        <v>110</v>
      </c>
      <c r="T52" s="50" t="s">
        <v>735</v>
      </c>
      <c r="U52" s="50" t="str">
        <f t="shared" si="0"/>
        <v>DL.2375.AFA.001.053.D.524111</v>
      </c>
      <c r="V52" s="50" t="s">
        <v>917</v>
      </c>
      <c r="W52" s="50"/>
      <c r="X52" s="51"/>
    </row>
    <row r="53" spans="1:24" hidden="1" x14ac:dyDescent="0.3">
      <c r="A53" s="52" t="s">
        <v>728</v>
      </c>
      <c r="B53" s="53" t="s">
        <v>1457</v>
      </c>
      <c r="C53" s="53" t="s">
        <v>729</v>
      </c>
      <c r="D53" s="53" t="s">
        <v>1458</v>
      </c>
      <c r="E53" s="53" t="s">
        <v>841</v>
      </c>
      <c r="F53" s="53" t="s">
        <v>733</v>
      </c>
      <c r="G53" s="53" t="s">
        <v>730</v>
      </c>
      <c r="H53" s="53" t="s">
        <v>1046</v>
      </c>
      <c r="I53" s="53" t="s">
        <v>11</v>
      </c>
      <c r="J53" s="53" t="s">
        <v>945</v>
      </c>
      <c r="K53" s="53" t="s">
        <v>731</v>
      </c>
      <c r="L53" s="53" t="s">
        <v>946</v>
      </c>
      <c r="M53" s="53" t="s">
        <v>101</v>
      </c>
      <c r="N53" s="53" t="s">
        <v>947</v>
      </c>
      <c r="O53" s="53" t="s">
        <v>119</v>
      </c>
      <c r="P53" s="53" t="s">
        <v>950</v>
      </c>
      <c r="Q53" s="53" t="s">
        <v>111</v>
      </c>
      <c r="R53" s="53" t="s">
        <v>1230</v>
      </c>
      <c r="S53" s="53" t="s">
        <v>106</v>
      </c>
      <c r="T53" s="53" t="s">
        <v>906</v>
      </c>
      <c r="U53" s="50" t="str">
        <f t="shared" si="0"/>
        <v>DL.2375.AFA.001.053.D.524114</v>
      </c>
      <c r="V53" s="53" t="s">
        <v>917</v>
      </c>
      <c r="W53" s="53"/>
      <c r="X53" s="16"/>
    </row>
    <row r="54" spans="1:24" hidden="1" x14ac:dyDescent="0.3">
      <c r="A54" s="49" t="s">
        <v>728</v>
      </c>
      <c r="B54" s="50" t="s">
        <v>1457</v>
      </c>
      <c r="C54" s="50" t="s">
        <v>729</v>
      </c>
      <c r="D54" s="50" t="s">
        <v>1458</v>
      </c>
      <c r="E54" s="50" t="s">
        <v>841</v>
      </c>
      <c r="F54" s="50" t="s">
        <v>733</v>
      </c>
      <c r="G54" s="50" t="s">
        <v>730</v>
      </c>
      <c r="H54" s="50" t="s">
        <v>1046</v>
      </c>
      <c r="I54" s="50" t="s">
        <v>11</v>
      </c>
      <c r="J54" s="50" t="s">
        <v>945</v>
      </c>
      <c r="K54" s="50" t="s">
        <v>731</v>
      </c>
      <c r="L54" s="50" t="s">
        <v>946</v>
      </c>
      <c r="M54" s="50" t="s">
        <v>101</v>
      </c>
      <c r="N54" s="50" t="s">
        <v>947</v>
      </c>
      <c r="O54" s="50" t="s">
        <v>120</v>
      </c>
      <c r="P54" s="50" t="s">
        <v>951</v>
      </c>
      <c r="Q54" s="50" t="s">
        <v>2</v>
      </c>
      <c r="R54" s="50" t="s">
        <v>955</v>
      </c>
      <c r="S54" s="50" t="s">
        <v>103</v>
      </c>
      <c r="T54" s="50" t="s">
        <v>732</v>
      </c>
      <c r="U54" s="50" t="str">
        <f t="shared" si="0"/>
        <v>DL.2375.AFA.001.054.A.521211</v>
      </c>
      <c r="V54" s="50" t="s">
        <v>917</v>
      </c>
      <c r="W54" s="50"/>
      <c r="X54" s="51"/>
    </row>
    <row r="55" spans="1:24" hidden="1" x14ac:dyDescent="0.3">
      <c r="A55" s="52" t="s">
        <v>728</v>
      </c>
      <c r="B55" s="53" t="s">
        <v>1457</v>
      </c>
      <c r="C55" s="53" t="s">
        <v>729</v>
      </c>
      <c r="D55" s="53" t="s">
        <v>1458</v>
      </c>
      <c r="E55" s="53" t="s">
        <v>841</v>
      </c>
      <c r="F55" s="53" t="s">
        <v>733</v>
      </c>
      <c r="G55" s="53" t="s">
        <v>730</v>
      </c>
      <c r="H55" s="53" t="s">
        <v>1046</v>
      </c>
      <c r="I55" s="53" t="s">
        <v>11</v>
      </c>
      <c r="J55" s="53" t="s">
        <v>945</v>
      </c>
      <c r="K55" s="53" t="s">
        <v>731</v>
      </c>
      <c r="L55" s="53" t="s">
        <v>946</v>
      </c>
      <c r="M55" s="53" t="s">
        <v>101</v>
      </c>
      <c r="N55" s="53" t="s">
        <v>947</v>
      </c>
      <c r="O55" s="53" t="s">
        <v>120</v>
      </c>
      <c r="P55" s="53" t="s">
        <v>951</v>
      </c>
      <c r="Q55" s="53" t="s">
        <v>2</v>
      </c>
      <c r="R55" s="53" t="s">
        <v>955</v>
      </c>
      <c r="S55" s="53" t="s">
        <v>110</v>
      </c>
      <c r="T55" s="53" t="s">
        <v>735</v>
      </c>
      <c r="U55" s="50" t="str">
        <f t="shared" si="0"/>
        <v>DL.2375.AFA.001.054.A.524111</v>
      </c>
      <c r="V55" s="53" t="s">
        <v>917</v>
      </c>
      <c r="W55" s="53"/>
      <c r="X55" s="16"/>
    </row>
    <row r="56" spans="1:24" hidden="1" x14ac:dyDescent="0.3">
      <c r="A56" s="49" t="s">
        <v>728</v>
      </c>
      <c r="B56" s="50" t="s">
        <v>1457</v>
      </c>
      <c r="C56" s="50" t="s">
        <v>729</v>
      </c>
      <c r="D56" s="50" t="s">
        <v>1458</v>
      </c>
      <c r="E56" s="50" t="s">
        <v>841</v>
      </c>
      <c r="F56" s="50" t="s">
        <v>733</v>
      </c>
      <c r="G56" s="50" t="s">
        <v>730</v>
      </c>
      <c r="H56" s="50" t="s">
        <v>1046</v>
      </c>
      <c r="I56" s="50" t="s">
        <v>11</v>
      </c>
      <c r="J56" s="50" t="s">
        <v>945</v>
      </c>
      <c r="K56" s="50" t="s">
        <v>731</v>
      </c>
      <c r="L56" s="50" t="s">
        <v>946</v>
      </c>
      <c r="M56" s="50" t="s">
        <v>101</v>
      </c>
      <c r="N56" s="50" t="s">
        <v>947</v>
      </c>
      <c r="O56" s="50" t="s">
        <v>120</v>
      </c>
      <c r="P56" s="50" t="s">
        <v>951</v>
      </c>
      <c r="Q56" s="50" t="s">
        <v>2</v>
      </c>
      <c r="R56" s="50" t="s">
        <v>955</v>
      </c>
      <c r="S56" s="50" t="s">
        <v>106</v>
      </c>
      <c r="T56" s="50" t="s">
        <v>906</v>
      </c>
      <c r="U56" s="50" t="str">
        <f t="shared" si="0"/>
        <v>DL.2375.AFA.001.054.A.524114</v>
      </c>
      <c r="V56" s="50" t="s">
        <v>917</v>
      </c>
      <c r="W56" s="50"/>
      <c r="X56" s="51"/>
    </row>
    <row r="57" spans="1:24" hidden="1" x14ac:dyDescent="0.3">
      <c r="A57" s="52" t="s">
        <v>728</v>
      </c>
      <c r="B57" s="53" t="s">
        <v>1457</v>
      </c>
      <c r="C57" s="53" t="s">
        <v>729</v>
      </c>
      <c r="D57" s="53" t="s">
        <v>1458</v>
      </c>
      <c r="E57" s="53" t="s">
        <v>841</v>
      </c>
      <c r="F57" s="53" t="s">
        <v>733</v>
      </c>
      <c r="G57" s="53" t="s">
        <v>730</v>
      </c>
      <c r="H57" s="53" t="s">
        <v>1046</v>
      </c>
      <c r="I57" s="53" t="s">
        <v>11</v>
      </c>
      <c r="J57" s="53" t="s">
        <v>945</v>
      </c>
      <c r="K57" s="53" t="s">
        <v>731</v>
      </c>
      <c r="L57" s="53" t="s">
        <v>946</v>
      </c>
      <c r="M57" s="53" t="s">
        <v>101</v>
      </c>
      <c r="N57" s="53" t="s">
        <v>947</v>
      </c>
      <c r="O57" s="53" t="s">
        <v>120</v>
      </c>
      <c r="P57" s="53" t="s">
        <v>951</v>
      </c>
      <c r="Q57" s="53" t="s">
        <v>108</v>
      </c>
      <c r="R57" s="53" t="s">
        <v>1231</v>
      </c>
      <c r="S57" s="53" t="s">
        <v>103</v>
      </c>
      <c r="T57" s="53" t="s">
        <v>732</v>
      </c>
      <c r="U57" s="50" t="str">
        <f t="shared" si="0"/>
        <v>DL.2375.AFA.001.054.B.521211</v>
      </c>
      <c r="V57" s="53" t="s">
        <v>917</v>
      </c>
      <c r="W57" s="53"/>
      <c r="X57" s="16"/>
    </row>
    <row r="58" spans="1:24" hidden="1" x14ac:dyDescent="0.3">
      <c r="A58" s="49" t="s">
        <v>728</v>
      </c>
      <c r="B58" s="50" t="s">
        <v>1457</v>
      </c>
      <c r="C58" s="50" t="s">
        <v>729</v>
      </c>
      <c r="D58" s="50" t="s">
        <v>1458</v>
      </c>
      <c r="E58" s="50" t="s">
        <v>841</v>
      </c>
      <c r="F58" s="50" t="s">
        <v>733</v>
      </c>
      <c r="G58" s="50" t="s">
        <v>730</v>
      </c>
      <c r="H58" s="50" t="s">
        <v>1046</v>
      </c>
      <c r="I58" s="50" t="s">
        <v>11</v>
      </c>
      <c r="J58" s="50" t="s">
        <v>945</v>
      </c>
      <c r="K58" s="50" t="s">
        <v>731</v>
      </c>
      <c r="L58" s="50" t="s">
        <v>946</v>
      </c>
      <c r="M58" s="50" t="s">
        <v>101</v>
      </c>
      <c r="N58" s="50" t="s">
        <v>947</v>
      </c>
      <c r="O58" s="50" t="s">
        <v>120</v>
      </c>
      <c r="P58" s="50" t="s">
        <v>951</v>
      </c>
      <c r="Q58" s="50" t="s">
        <v>108</v>
      </c>
      <c r="R58" s="50" t="s">
        <v>1231</v>
      </c>
      <c r="S58" s="50" t="s">
        <v>110</v>
      </c>
      <c r="T58" s="50" t="s">
        <v>735</v>
      </c>
      <c r="U58" s="50" t="str">
        <f t="shared" si="0"/>
        <v>DL.2375.AFA.001.054.B.524111</v>
      </c>
      <c r="V58" s="50" t="s">
        <v>917</v>
      </c>
      <c r="W58" s="50"/>
      <c r="X58" s="51"/>
    </row>
    <row r="59" spans="1:24" hidden="1" x14ac:dyDescent="0.3">
      <c r="A59" s="52" t="s">
        <v>728</v>
      </c>
      <c r="B59" s="53" t="s">
        <v>1457</v>
      </c>
      <c r="C59" s="53" t="s">
        <v>729</v>
      </c>
      <c r="D59" s="53" t="s">
        <v>1458</v>
      </c>
      <c r="E59" s="53" t="s">
        <v>841</v>
      </c>
      <c r="F59" s="53" t="s">
        <v>733</v>
      </c>
      <c r="G59" s="53" t="s">
        <v>730</v>
      </c>
      <c r="H59" s="53" t="s">
        <v>1046</v>
      </c>
      <c r="I59" s="53" t="s">
        <v>11</v>
      </c>
      <c r="J59" s="53" t="s">
        <v>945</v>
      </c>
      <c r="K59" s="53" t="s">
        <v>731</v>
      </c>
      <c r="L59" s="53" t="s">
        <v>946</v>
      </c>
      <c r="M59" s="53" t="s">
        <v>101</v>
      </c>
      <c r="N59" s="53" t="s">
        <v>947</v>
      </c>
      <c r="O59" s="53" t="s">
        <v>120</v>
      </c>
      <c r="P59" s="53" t="s">
        <v>951</v>
      </c>
      <c r="Q59" s="53" t="s">
        <v>108</v>
      </c>
      <c r="R59" s="53" t="s">
        <v>1231</v>
      </c>
      <c r="S59" s="53" t="s">
        <v>106</v>
      </c>
      <c r="T59" s="53" t="s">
        <v>906</v>
      </c>
      <c r="U59" s="50" t="str">
        <f t="shared" si="0"/>
        <v>DL.2375.AFA.001.054.B.524114</v>
      </c>
      <c r="V59" s="53" t="s">
        <v>917</v>
      </c>
      <c r="W59" s="53"/>
      <c r="X59" s="16"/>
    </row>
    <row r="60" spans="1:24" hidden="1" x14ac:dyDescent="0.3">
      <c r="A60" s="49" t="s">
        <v>728</v>
      </c>
      <c r="B60" s="50" t="s">
        <v>1457</v>
      </c>
      <c r="C60" s="50" t="s">
        <v>729</v>
      </c>
      <c r="D60" s="50" t="s">
        <v>1458</v>
      </c>
      <c r="E60" s="50" t="s">
        <v>841</v>
      </c>
      <c r="F60" s="50" t="s">
        <v>733</v>
      </c>
      <c r="G60" s="50" t="s">
        <v>730</v>
      </c>
      <c r="H60" s="50" t="s">
        <v>1046</v>
      </c>
      <c r="I60" s="50" t="s">
        <v>11</v>
      </c>
      <c r="J60" s="50" t="s">
        <v>945</v>
      </c>
      <c r="K60" s="50" t="s">
        <v>731</v>
      </c>
      <c r="L60" s="50" t="s">
        <v>946</v>
      </c>
      <c r="M60" s="50" t="s">
        <v>101</v>
      </c>
      <c r="N60" s="50" t="s">
        <v>947</v>
      </c>
      <c r="O60" s="50" t="s">
        <v>120</v>
      </c>
      <c r="P60" s="50" t="s">
        <v>951</v>
      </c>
      <c r="Q60" s="50" t="s">
        <v>108</v>
      </c>
      <c r="R60" s="50" t="s">
        <v>1231</v>
      </c>
      <c r="S60" s="50" t="s">
        <v>107</v>
      </c>
      <c r="T60" s="50" t="s">
        <v>892</v>
      </c>
      <c r="U60" s="50" t="str">
        <f t="shared" si="0"/>
        <v>DL.2375.AFA.001.054.B.524119</v>
      </c>
      <c r="V60" s="50" t="s">
        <v>917</v>
      </c>
      <c r="W60" s="50"/>
      <c r="X60" s="51"/>
    </row>
    <row r="61" spans="1:24" hidden="1" x14ac:dyDescent="0.3">
      <c r="A61" s="52" t="s">
        <v>728</v>
      </c>
      <c r="B61" s="53" t="s">
        <v>1457</v>
      </c>
      <c r="C61" s="53" t="s">
        <v>729</v>
      </c>
      <c r="D61" s="53" t="s">
        <v>1458</v>
      </c>
      <c r="E61" s="53" t="s">
        <v>841</v>
      </c>
      <c r="F61" s="53" t="s">
        <v>733</v>
      </c>
      <c r="G61" s="53" t="s">
        <v>730</v>
      </c>
      <c r="H61" s="53" t="s">
        <v>1046</v>
      </c>
      <c r="I61" s="53" t="s">
        <v>11</v>
      </c>
      <c r="J61" s="53" t="s">
        <v>945</v>
      </c>
      <c r="K61" s="53" t="s">
        <v>731</v>
      </c>
      <c r="L61" s="53" t="s">
        <v>946</v>
      </c>
      <c r="M61" s="53" t="s">
        <v>101</v>
      </c>
      <c r="N61" s="53" t="s">
        <v>947</v>
      </c>
      <c r="O61" s="53" t="s">
        <v>120</v>
      </c>
      <c r="P61" s="53" t="s">
        <v>951</v>
      </c>
      <c r="Q61" s="53" t="s">
        <v>109</v>
      </c>
      <c r="R61" s="53" t="s">
        <v>958</v>
      </c>
      <c r="S61" s="53" t="s">
        <v>103</v>
      </c>
      <c r="T61" s="53" t="s">
        <v>732</v>
      </c>
      <c r="U61" s="50" t="str">
        <f t="shared" si="0"/>
        <v>DL.2375.AFA.001.054.C.521211</v>
      </c>
      <c r="V61" s="53" t="s">
        <v>917</v>
      </c>
      <c r="W61" s="53"/>
      <c r="X61" s="16"/>
    </row>
    <row r="62" spans="1:24" hidden="1" x14ac:dyDescent="0.3">
      <c r="A62" s="49" t="s">
        <v>728</v>
      </c>
      <c r="B62" s="50" t="s">
        <v>1457</v>
      </c>
      <c r="C62" s="50" t="s">
        <v>729</v>
      </c>
      <c r="D62" s="50" t="s">
        <v>1458</v>
      </c>
      <c r="E62" s="50" t="s">
        <v>841</v>
      </c>
      <c r="F62" s="50" t="s">
        <v>733</v>
      </c>
      <c r="G62" s="50" t="s">
        <v>730</v>
      </c>
      <c r="H62" s="50" t="s">
        <v>1046</v>
      </c>
      <c r="I62" s="50" t="s">
        <v>11</v>
      </c>
      <c r="J62" s="50" t="s">
        <v>945</v>
      </c>
      <c r="K62" s="50" t="s">
        <v>731</v>
      </c>
      <c r="L62" s="50" t="s">
        <v>946</v>
      </c>
      <c r="M62" s="50" t="s">
        <v>101</v>
      </c>
      <c r="N62" s="50" t="s">
        <v>947</v>
      </c>
      <c r="O62" s="50" t="s">
        <v>120</v>
      </c>
      <c r="P62" s="50" t="s">
        <v>951</v>
      </c>
      <c r="Q62" s="50" t="s">
        <v>109</v>
      </c>
      <c r="R62" s="50" t="s">
        <v>958</v>
      </c>
      <c r="S62" s="50" t="s">
        <v>113</v>
      </c>
      <c r="T62" s="50" t="s">
        <v>734</v>
      </c>
      <c r="U62" s="50" t="str">
        <f t="shared" si="0"/>
        <v>DL.2375.AFA.001.054.C.522151</v>
      </c>
      <c r="V62" s="50" t="s">
        <v>917</v>
      </c>
      <c r="W62" s="50"/>
      <c r="X62" s="51"/>
    </row>
    <row r="63" spans="1:24" hidden="1" x14ac:dyDescent="0.3">
      <c r="A63" s="52" t="s">
        <v>728</v>
      </c>
      <c r="B63" s="53" t="s">
        <v>1457</v>
      </c>
      <c r="C63" s="53" t="s">
        <v>729</v>
      </c>
      <c r="D63" s="53" t="s">
        <v>1458</v>
      </c>
      <c r="E63" s="53" t="s">
        <v>841</v>
      </c>
      <c r="F63" s="53" t="s">
        <v>733</v>
      </c>
      <c r="G63" s="53" t="s">
        <v>730</v>
      </c>
      <c r="H63" s="53" t="s">
        <v>1046</v>
      </c>
      <c r="I63" s="53" t="s">
        <v>11</v>
      </c>
      <c r="J63" s="53" t="s">
        <v>945</v>
      </c>
      <c r="K63" s="53" t="s">
        <v>731</v>
      </c>
      <c r="L63" s="53" t="s">
        <v>946</v>
      </c>
      <c r="M63" s="53" t="s">
        <v>101</v>
      </c>
      <c r="N63" s="53" t="s">
        <v>947</v>
      </c>
      <c r="O63" s="53" t="s">
        <v>120</v>
      </c>
      <c r="P63" s="53" t="s">
        <v>951</v>
      </c>
      <c r="Q63" s="53" t="s">
        <v>109</v>
      </c>
      <c r="R63" s="53" t="s">
        <v>958</v>
      </c>
      <c r="S63" s="53" t="s">
        <v>110</v>
      </c>
      <c r="T63" s="53" t="s">
        <v>735</v>
      </c>
      <c r="U63" s="50" t="str">
        <f t="shared" si="0"/>
        <v>DL.2375.AFA.001.054.C.524111</v>
      </c>
      <c r="V63" s="53" t="s">
        <v>917</v>
      </c>
      <c r="W63" s="53"/>
      <c r="X63" s="16"/>
    </row>
    <row r="64" spans="1:24" hidden="1" x14ac:dyDescent="0.3">
      <c r="A64" s="49" t="s">
        <v>728</v>
      </c>
      <c r="B64" s="50" t="s">
        <v>1457</v>
      </c>
      <c r="C64" s="50" t="s">
        <v>729</v>
      </c>
      <c r="D64" s="50" t="s">
        <v>1458</v>
      </c>
      <c r="E64" s="50" t="s">
        <v>841</v>
      </c>
      <c r="F64" s="50" t="s">
        <v>733</v>
      </c>
      <c r="G64" s="50" t="s">
        <v>730</v>
      </c>
      <c r="H64" s="50" t="s">
        <v>1046</v>
      </c>
      <c r="I64" s="50" t="s">
        <v>11</v>
      </c>
      <c r="J64" s="50" t="s">
        <v>945</v>
      </c>
      <c r="K64" s="50" t="s">
        <v>731</v>
      </c>
      <c r="L64" s="50" t="s">
        <v>946</v>
      </c>
      <c r="M64" s="50" t="s">
        <v>101</v>
      </c>
      <c r="N64" s="50" t="s">
        <v>947</v>
      </c>
      <c r="O64" s="50" t="s">
        <v>120</v>
      </c>
      <c r="P64" s="50" t="s">
        <v>951</v>
      </c>
      <c r="Q64" s="50" t="s">
        <v>109</v>
      </c>
      <c r="R64" s="50" t="s">
        <v>958</v>
      </c>
      <c r="S64" s="50" t="s">
        <v>106</v>
      </c>
      <c r="T64" s="50" t="s">
        <v>906</v>
      </c>
      <c r="U64" s="50" t="str">
        <f t="shared" si="0"/>
        <v>DL.2375.AFA.001.054.C.524114</v>
      </c>
      <c r="V64" s="50" t="s">
        <v>917</v>
      </c>
      <c r="W64" s="50"/>
      <c r="X64" s="51"/>
    </row>
    <row r="65" spans="1:24" hidden="1" x14ac:dyDescent="0.3">
      <c r="A65" s="52" t="s">
        <v>728</v>
      </c>
      <c r="B65" s="53" t="s">
        <v>1457</v>
      </c>
      <c r="C65" s="53" t="s">
        <v>729</v>
      </c>
      <c r="D65" s="53" t="s">
        <v>1458</v>
      </c>
      <c r="E65" s="53" t="s">
        <v>841</v>
      </c>
      <c r="F65" s="53" t="s">
        <v>733</v>
      </c>
      <c r="G65" s="53" t="s">
        <v>730</v>
      </c>
      <c r="H65" s="53" t="s">
        <v>1046</v>
      </c>
      <c r="I65" s="53" t="s">
        <v>11</v>
      </c>
      <c r="J65" s="53" t="s">
        <v>945</v>
      </c>
      <c r="K65" s="53" t="s">
        <v>731</v>
      </c>
      <c r="L65" s="53" t="s">
        <v>946</v>
      </c>
      <c r="M65" s="53" t="s">
        <v>101</v>
      </c>
      <c r="N65" s="53" t="s">
        <v>947</v>
      </c>
      <c r="O65" s="53" t="s">
        <v>120</v>
      </c>
      <c r="P65" s="53" t="s">
        <v>951</v>
      </c>
      <c r="Q65" s="53" t="s">
        <v>111</v>
      </c>
      <c r="R65" s="53" t="s">
        <v>960</v>
      </c>
      <c r="S65" s="53" t="s">
        <v>103</v>
      </c>
      <c r="T65" s="53" t="s">
        <v>732</v>
      </c>
      <c r="U65" s="50" t="str">
        <f t="shared" si="0"/>
        <v>DL.2375.AFA.001.054.D.521211</v>
      </c>
      <c r="V65" s="53" t="s">
        <v>917</v>
      </c>
      <c r="W65" s="53"/>
      <c r="X65" s="16"/>
    </row>
    <row r="66" spans="1:24" hidden="1" x14ac:dyDescent="0.3">
      <c r="A66" s="49" t="s">
        <v>728</v>
      </c>
      <c r="B66" s="50" t="s">
        <v>1457</v>
      </c>
      <c r="C66" s="50" t="s">
        <v>729</v>
      </c>
      <c r="D66" s="50" t="s">
        <v>1458</v>
      </c>
      <c r="E66" s="50" t="s">
        <v>841</v>
      </c>
      <c r="F66" s="50" t="s">
        <v>733</v>
      </c>
      <c r="G66" s="50" t="s">
        <v>730</v>
      </c>
      <c r="H66" s="50" t="s">
        <v>1046</v>
      </c>
      <c r="I66" s="50" t="s">
        <v>11</v>
      </c>
      <c r="J66" s="50" t="s">
        <v>945</v>
      </c>
      <c r="K66" s="50" t="s">
        <v>731</v>
      </c>
      <c r="L66" s="50" t="s">
        <v>946</v>
      </c>
      <c r="M66" s="50" t="s">
        <v>101</v>
      </c>
      <c r="N66" s="50" t="s">
        <v>947</v>
      </c>
      <c r="O66" s="50" t="s">
        <v>120</v>
      </c>
      <c r="P66" s="50" t="s">
        <v>951</v>
      </c>
      <c r="Q66" s="50" t="s">
        <v>111</v>
      </c>
      <c r="R66" s="50" t="s">
        <v>960</v>
      </c>
      <c r="S66" s="50" t="s">
        <v>110</v>
      </c>
      <c r="T66" s="50" t="s">
        <v>735</v>
      </c>
      <c r="U66" s="50" t="str">
        <f t="shared" ref="U66:U129" si="1">_xlfn.TEXTJOIN(".",TRUE,G66,I66,K66,M66,O66,Q66,S66)</f>
        <v>DL.2375.AFA.001.054.D.524111</v>
      </c>
      <c r="V66" s="50" t="s">
        <v>917</v>
      </c>
      <c r="W66" s="50"/>
      <c r="X66" s="51"/>
    </row>
    <row r="67" spans="1:24" hidden="1" x14ac:dyDescent="0.3">
      <c r="A67" s="52" t="s">
        <v>728</v>
      </c>
      <c r="B67" s="53" t="s">
        <v>1457</v>
      </c>
      <c r="C67" s="53" t="s">
        <v>729</v>
      </c>
      <c r="D67" s="53" t="s">
        <v>1458</v>
      </c>
      <c r="E67" s="53" t="s">
        <v>841</v>
      </c>
      <c r="F67" s="53" t="s">
        <v>733</v>
      </c>
      <c r="G67" s="53" t="s">
        <v>730</v>
      </c>
      <c r="H67" s="53" t="s">
        <v>1046</v>
      </c>
      <c r="I67" s="53" t="s">
        <v>11</v>
      </c>
      <c r="J67" s="53" t="s">
        <v>945</v>
      </c>
      <c r="K67" s="53" t="s">
        <v>731</v>
      </c>
      <c r="L67" s="53" t="s">
        <v>946</v>
      </c>
      <c r="M67" s="53" t="s">
        <v>101</v>
      </c>
      <c r="N67" s="53" t="s">
        <v>947</v>
      </c>
      <c r="O67" s="53" t="s">
        <v>120</v>
      </c>
      <c r="P67" s="53" t="s">
        <v>951</v>
      </c>
      <c r="Q67" s="53" t="s">
        <v>111</v>
      </c>
      <c r="R67" s="53" t="s">
        <v>960</v>
      </c>
      <c r="S67" s="53" t="s">
        <v>106</v>
      </c>
      <c r="T67" s="53" t="s">
        <v>906</v>
      </c>
      <c r="U67" s="50" t="str">
        <f t="shared" si="1"/>
        <v>DL.2375.AFA.001.054.D.524114</v>
      </c>
      <c r="V67" s="53" t="s">
        <v>917</v>
      </c>
      <c r="W67" s="53"/>
      <c r="X67" s="16"/>
    </row>
    <row r="68" spans="1:24" x14ac:dyDescent="0.3">
      <c r="A68" s="49" t="s">
        <v>728</v>
      </c>
      <c r="B68" s="50" t="s">
        <v>1457</v>
      </c>
      <c r="C68" s="50" t="s">
        <v>729</v>
      </c>
      <c r="D68" s="50" t="s">
        <v>1458</v>
      </c>
      <c r="E68" s="50" t="s">
        <v>841</v>
      </c>
      <c r="F68" s="50" t="s">
        <v>733</v>
      </c>
      <c r="G68" s="50" t="s">
        <v>730</v>
      </c>
      <c r="H68" s="50" t="s">
        <v>1046</v>
      </c>
      <c r="I68" s="50" t="s">
        <v>12</v>
      </c>
      <c r="J68" s="50" t="s">
        <v>739</v>
      </c>
      <c r="K68" s="50" t="s">
        <v>731</v>
      </c>
      <c r="L68" s="50" t="s">
        <v>740</v>
      </c>
      <c r="M68" s="50" t="s">
        <v>101</v>
      </c>
      <c r="N68" s="50" t="s">
        <v>741</v>
      </c>
      <c r="O68" s="50" t="s">
        <v>102</v>
      </c>
      <c r="P68" s="50" t="s">
        <v>742</v>
      </c>
      <c r="Q68" s="50" t="s">
        <v>2</v>
      </c>
      <c r="R68" s="50" t="s">
        <v>743</v>
      </c>
      <c r="S68" s="50" t="s">
        <v>103</v>
      </c>
      <c r="T68" s="50" t="s">
        <v>732</v>
      </c>
      <c r="U68" s="50" t="str">
        <f t="shared" si="1"/>
        <v>DL.2376.AFA.001.051.A.521211</v>
      </c>
      <c r="V68" s="50" t="s">
        <v>123</v>
      </c>
      <c r="W68" s="50" t="s">
        <v>124</v>
      </c>
      <c r="X68" s="51" t="s">
        <v>125</v>
      </c>
    </row>
    <row r="69" spans="1:24" x14ac:dyDescent="0.3">
      <c r="A69" s="52" t="s">
        <v>728</v>
      </c>
      <c r="B69" s="53" t="s">
        <v>1457</v>
      </c>
      <c r="C69" s="53" t="s">
        <v>729</v>
      </c>
      <c r="D69" s="53" t="s">
        <v>1458</v>
      </c>
      <c r="E69" s="53" t="s">
        <v>841</v>
      </c>
      <c r="F69" s="53" t="s">
        <v>733</v>
      </c>
      <c r="G69" s="53" t="s">
        <v>730</v>
      </c>
      <c r="H69" s="53" t="s">
        <v>1046</v>
      </c>
      <c r="I69" s="53" t="s">
        <v>12</v>
      </c>
      <c r="J69" s="53" t="s">
        <v>739</v>
      </c>
      <c r="K69" s="53" t="s">
        <v>731</v>
      </c>
      <c r="L69" s="53" t="s">
        <v>740</v>
      </c>
      <c r="M69" s="53" t="s">
        <v>101</v>
      </c>
      <c r="N69" s="53" t="s">
        <v>741</v>
      </c>
      <c r="O69" s="53" t="s">
        <v>102</v>
      </c>
      <c r="P69" s="53" t="s">
        <v>742</v>
      </c>
      <c r="Q69" s="53" t="s">
        <v>2</v>
      </c>
      <c r="R69" s="53" t="s">
        <v>743</v>
      </c>
      <c r="S69" s="53" t="s">
        <v>113</v>
      </c>
      <c r="T69" s="53" t="s">
        <v>734</v>
      </c>
      <c r="U69" s="50" t="str">
        <f t="shared" si="1"/>
        <v>DL.2376.AFA.001.051.A.522151</v>
      </c>
      <c r="V69" s="53" t="s">
        <v>123</v>
      </c>
      <c r="W69" s="53" t="s">
        <v>124</v>
      </c>
      <c r="X69" s="16" t="s">
        <v>125</v>
      </c>
    </row>
    <row r="70" spans="1:24" x14ac:dyDescent="0.3">
      <c r="A70" s="49" t="s">
        <v>728</v>
      </c>
      <c r="B70" s="50" t="s">
        <v>1457</v>
      </c>
      <c r="C70" s="50" t="s">
        <v>729</v>
      </c>
      <c r="D70" s="50" t="s">
        <v>1458</v>
      </c>
      <c r="E70" s="50" t="s">
        <v>841</v>
      </c>
      <c r="F70" s="50" t="s">
        <v>733</v>
      </c>
      <c r="G70" s="50" t="s">
        <v>730</v>
      </c>
      <c r="H70" s="50" t="s">
        <v>1046</v>
      </c>
      <c r="I70" s="50" t="s">
        <v>12</v>
      </c>
      <c r="J70" s="50" t="s">
        <v>739</v>
      </c>
      <c r="K70" s="50" t="s">
        <v>731</v>
      </c>
      <c r="L70" s="50" t="s">
        <v>740</v>
      </c>
      <c r="M70" s="50" t="s">
        <v>101</v>
      </c>
      <c r="N70" s="50" t="s">
        <v>741</v>
      </c>
      <c r="O70" s="50" t="s">
        <v>102</v>
      </c>
      <c r="P70" s="50" t="s">
        <v>742</v>
      </c>
      <c r="Q70" s="50" t="s">
        <v>2</v>
      </c>
      <c r="R70" s="50" t="s">
        <v>743</v>
      </c>
      <c r="S70" s="50" t="s">
        <v>110</v>
      </c>
      <c r="T70" s="50" t="s">
        <v>735</v>
      </c>
      <c r="U70" s="50" t="str">
        <f t="shared" si="1"/>
        <v>DL.2376.AFA.001.051.A.524111</v>
      </c>
      <c r="V70" s="50" t="s">
        <v>123</v>
      </c>
      <c r="W70" s="50" t="s">
        <v>124</v>
      </c>
      <c r="X70" s="51" t="s">
        <v>125</v>
      </c>
    </row>
    <row r="71" spans="1:24" x14ac:dyDescent="0.3">
      <c r="A71" s="52" t="s">
        <v>728</v>
      </c>
      <c r="B71" s="53" t="s">
        <v>1457</v>
      </c>
      <c r="C71" s="53" t="s">
        <v>729</v>
      </c>
      <c r="D71" s="53" t="s">
        <v>1458</v>
      </c>
      <c r="E71" s="53" t="s">
        <v>841</v>
      </c>
      <c r="F71" s="53" t="s">
        <v>733</v>
      </c>
      <c r="G71" s="53" t="s">
        <v>730</v>
      </c>
      <c r="H71" s="53" t="s">
        <v>1046</v>
      </c>
      <c r="I71" s="53" t="s">
        <v>12</v>
      </c>
      <c r="J71" s="53" t="s">
        <v>739</v>
      </c>
      <c r="K71" s="53" t="s">
        <v>731</v>
      </c>
      <c r="L71" s="53" t="s">
        <v>740</v>
      </c>
      <c r="M71" s="53" t="s">
        <v>101</v>
      </c>
      <c r="N71" s="53" t="s">
        <v>741</v>
      </c>
      <c r="O71" s="53" t="s">
        <v>102</v>
      </c>
      <c r="P71" s="53" t="s">
        <v>742</v>
      </c>
      <c r="Q71" s="53" t="s">
        <v>108</v>
      </c>
      <c r="R71" s="53" t="s">
        <v>745</v>
      </c>
      <c r="S71" s="53" t="s">
        <v>103</v>
      </c>
      <c r="T71" s="53" t="s">
        <v>732</v>
      </c>
      <c r="U71" s="50" t="str">
        <f t="shared" si="1"/>
        <v>DL.2376.AFA.001.051.B.521211</v>
      </c>
      <c r="V71" s="53" t="s">
        <v>123</v>
      </c>
      <c r="W71" s="53" t="s">
        <v>124</v>
      </c>
      <c r="X71" s="16" t="s">
        <v>125</v>
      </c>
    </row>
    <row r="72" spans="1:24" x14ac:dyDescent="0.3">
      <c r="A72" s="49" t="s">
        <v>728</v>
      </c>
      <c r="B72" s="50" t="s">
        <v>1457</v>
      </c>
      <c r="C72" s="50" t="s">
        <v>729</v>
      </c>
      <c r="D72" s="50" t="s">
        <v>1458</v>
      </c>
      <c r="E72" s="50" t="s">
        <v>841</v>
      </c>
      <c r="F72" s="50" t="s">
        <v>733</v>
      </c>
      <c r="G72" s="50" t="s">
        <v>730</v>
      </c>
      <c r="H72" s="50" t="s">
        <v>1046</v>
      </c>
      <c r="I72" s="50" t="s">
        <v>12</v>
      </c>
      <c r="J72" s="50" t="s">
        <v>739</v>
      </c>
      <c r="K72" s="50" t="s">
        <v>731</v>
      </c>
      <c r="L72" s="50" t="s">
        <v>740</v>
      </c>
      <c r="M72" s="50" t="s">
        <v>101</v>
      </c>
      <c r="N72" s="50" t="s">
        <v>741</v>
      </c>
      <c r="O72" s="50" t="s">
        <v>102</v>
      </c>
      <c r="P72" s="50" t="s">
        <v>742</v>
      </c>
      <c r="Q72" s="50" t="s">
        <v>108</v>
      </c>
      <c r="R72" s="50" t="s">
        <v>745</v>
      </c>
      <c r="S72" s="50" t="s">
        <v>113</v>
      </c>
      <c r="T72" s="50" t="s">
        <v>734</v>
      </c>
      <c r="U72" s="50" t="str">
        <f t="shared" si="1"/>
        <v>DL.2376.AFA.001.051.B.522151</v>
      </c>
      <c r="V72" s="50" t="s">
        <v>123</v>
      </c>
      <c r="W72" s="50" t="s">
        <v>124</v>
      </c>
      <c r="X72" s="51" t="s">
        <v>125</v>
      </c>
    </row>
    <row r="73" spans="1:24" x14ac:dyDescent="0.3">
      <c r="A73" s="52" t="s">
        <v>728</v>
      </c>
      <c r="B73" s="53" t="s">
        <v>1457</v>
      </c>
      <c r="C73" s="53" t="s">
        <v>729</v>
      </c>
      <c r="D73" s="53" t="s">
        <v>1458</v>
      </c>
      <c r="E73" s="53" t="s">
        <v>841</v>
      </c>
      <c r="F73" s="53" t="s">
        <v>733</v>
      </c>
      <c r="G73" s="53" t="s">
        <v>730</v>
      </c>
      <c r="H73" s="53" t="s">
        <v>1046</v>
      </c>
      <c r="I73" s="53" t="s">
        <v>12</v>
      </c>
      <c r="J73" s="53" t="s">
        <v>739</v>
      </c>
      <c r="K73" s="53" t="s">
        <v>731</v>
      </c>
      <c r="L73" s="53" t="s">
        <v>740</v>
      </c>
      <c r="M73" s="53" t="s">
        <v>101</v>
      </c>
      <c r="N73" s="53" t="s">
        <v>741</v>
      </c>
      <c r="O73" s="53" t="s">
        <v>102</v>
      </c>
      <c r="P73" s="53" t="s">
        <v>742</v>
      </c>
      <c r="Q73" s="53" t="s">
        <v>108</v>
      </c>
      <c r="R73" s="53" t="s">
        <v>745</v>
      </c>
      <c r="S73" s="53" t="s">
        <v>110</v>
      </c>
      <c r="T73" s="53" t="s">
        <v>735</v>
      </c>
      <c r="U73" s="50" t="str">
        <f t="shared" si="1"/>
        <v>DL.2376.AFA.001.051.B.524111</v>
      </c>
      <c r="V73" s="53" t="s">
        <v>123</v>
      </c>
      <c r="W73" s="53" t="s">
        <v>124</v>
      </c>
      <c r="X73" s="16" t="s">
        <v>125</v>
      </c>
    </row>
    <row r="74" spans="1:24" x14ac:dyDescent="0.3">
      <c r="A74" s="49" t="s">
        <v>728</v>
      </c>
      <c r="B74" s="50" t="s">
        <v>1457</v>
      </c>
      <c r="C74" s="50" t="s">
        <v>729</v>
      </c>
      <c r="D74" s="50" t="s">
        <v>1458</v>
      </c>
      <c r="E74" s="50" t="s">
        <v>841</v>
      </c>
      <c r="F74" s="50" t="s">
        <v>733</v>
      </c>
      <c r="G74" s="50" t="s">
        <v>730</v>
      </c>
      <c r="H74" s="50" t="s">
        <v>1046</v>
      </c>
      <c r="I74" s="50" t="s">
        <v>12</v>
      </c>
      <c r="J74" s="50" t="s">
        <v>739</v>
      </c>
      <c r="K74" s="50" t="s">
        <v>731</v>
      </c>
      <c r="L74" s="50" t="s">
        <v>740</v>
      </c>
      <c r="M74" s="50" t="s">
        <v>101</v>
      </c>
      <c r="N74" s="50" t="s">
        <v>741</v>
      </c>
      <c r="O74" s="50" t="s">
        <v>117</v>
      </c>
      <c r="P74" s="50" t="s">
        <v>746</v>
      </c>
      <c r="Q74" s="50" t="s">
        <v>2</v>
      </c>
      <c r="R74" s="50" t="s">
        <v>1232</v>
      </c>
      <c r="S74" s="50" t="s">
        <v>103</v>
      </c>
      <c r="T74" s="50" t="s">
        <v>732</v>
      </c>
      <c r="U74" s="50" t="str">
        <f t="shared" si="1"/>
        <v>DL.2376.AFA.001.052.A.521211</v>
      </c>
      <c r="V74" s="50" t="s">
        <v>123</v>
      </c>
      <c r="W74" s="50" t="s">
        <v>124</v>
      </c>
      <c r="X74" s="51" t="s">
        <v>127</v>
      </c>
    </row>
    <row r="75" spans="1:24" x14ac:dyDescent="0.3">
      <c r="A75" s="52" t="s">
        <v>728</v>
      </c>
      <c r="B75" s="53" t="s">
        <v>1457</v>
      </c>
      <c r="C75" s="53" t="s">
        <v>729</v>
      </c>
      <c r="D75" s="53" t="s">
        <v>1458</v>
      </c>
      <c r="E75" s="53" t="s">
        <v>841</v>
      </c>
      <c r="F75" s="53" t="s">
        <v>733</v>
      </c>
      <c r="G75" s="53" t="s">
        <v>730</v>
      </c>
      <c r="H75" s="53" t="s">
        <v>1046</v>
      </c>
      <c r="I75" s="53" t="s">
        <v>12</v>
      </c>
      <c r="J75" s="53" t="s">
        <v>739</v>
      </c>
      <c r="K75" s="53" t="s">
        <v>731</v>
      </c>
      <c r="L75" s="53" t="s">
        <v>740</v>
      </c>
      <c r="M75" s="53" t="s">
        <v>101</v>
      </c>
      <c r="N75" s="53" t="s">
        <v>741</v>
      </c>
      <c r="O75" s="53" t="s">
        <v>117</v>
      </c>
      <c r="P75" s="53" t="s">
        <v>746</v>
      </c>
      <c r="Q75" s="53" t="s">
        <v>2</v>
      </c>
      <c r="R75" s="53" t="s">
        <v>1232</v>
      </c>
      <c r="S75" s="53" t="s">
        <v>110</v>
      </c>
      <c r="T75" s="53" t="s">
        <v>735</v>
      </c>
      <c r="U75" s="50" t="str">
        <f t="shared" si="1"/>
        <v>DL.2376.AFA.001.052.A.524111</v>
      </c>
      <c r="V75" s="53" t="s">
        <v>123</v>
      </c>
      <c r="W75" s="53" t="s">
        <v>124</v>
      </c>
      <c r="X75" s="16" t="s">
        <v>127</v>
      </c>
    </row>
    <row r="76" spans="1:24" x14ac:dyDescent="0.3">
      <c r="A76" s="49" t="s">
        <v>728</v>
      </c>
      <c r="B76" s="50" t="s">
        <v>1457</v>
      </c>
      <c r="C76" s="50" t="s">
        <v>729</v>
      </c>
      <c r="D76" s="50" t="s">
        <v>1458</v>
      </c>
      <c r="E76" s="50" t="s">
        <v>841</v>
      </c>
      <c r="F76" s="50" t="s">
        <v>733</v>
      </c>
      <c r="G76" s="50" t="s">
        <v>730</v>
      </c>
      <c r="H76" s="50" t="s">
        <v>1046</v>
      </c>
      <c r="I76" s="50" t="s">
        <v>12</v>
      </c>
      <c r="J76" s="50" t="s">
        <v>739</v>
      </c>
      <c r="K76" s="50" t="s">
        <v>731</v>
      </c>
      <c r="L76" s="50" t="s">
        <v>740</v>
      </c>
      <c r="M76" s="50" t="s">
        <v>101</v>
      </c>
      <c r="N76" s="50" t="s">
        <v>741</v>
      </c>
      <c r="O76" s="50" t="s">
        <v>117</v>
      </c>
      <c r="P76" s="50" t="s">
        <v>746</v>
      </c>
      <c r="Q76" s="50" t="s">
        <v>108</v>
      </c>
      <c r="R76" s="50" t="s">
        <v>1233</v>
      </c>
      <c r="S76" s="50" t="s">
        <v>103</v>
      </c>
      <c r="T76" s="50" t="s">
        <v>732</v>
      </c>
      <c r="U76" s="50" t="str">
        <f t="shared" si="1"/>
        <v>DL.2376.AFA.001.052.B.521211</v>
      </c>
      <c r="V76" s="50" t="s">
        <v>123</v>
      </c>
      <c r="W76" s="50" t="s">
        <v>124</v>
      </c>
      <c r="X76" s="51" t="s">
        <v>127</v>
      </c>
    </row>
    <row r="77" spans="1:24" x14ac:dyDescent="0.3">
      <c r="A77" s="52" t="s">
        <v>728</v>
      </c>
      <c r="B77" s="53" t="s">
        <v>1457</v>
      </c>
      <c r="C77" s="53" t="s">
        <v>729</v>
      </c>
      <c r="D77" s="53" t="s">
        <v>1458</v>
      </c>
      <c r="E77" s="53" t="s">
        <v>841</v>
      </c>
      <c r="F77" s="53" t="s">
        <v>733</v>
      </c>
      <c r="G77" s="53" t="s">
        <v>730</v>
      </c>
      <c r="H77" s="53" t="s">
        <v>1046</v>
      </c>
      <c r="I77" s="53" t="s">
        <v>12</v>
      </c>
      <c r="J77" s="53" t="s">
        <v>739</v>
      </c>
      <c r="K77" s="53" t="s">
        <v>731</v>
      </c>
      <c r="L77" s="53" t="s">
        <v>740</v>
      </c>
      <c r="M77" s="53" t="s">
        <v>101</v>
      </c>
      <c r="N77" s="53" t="s">
        <v>741</v>
      </c>
      <c r="O77" s="53" t="s">
        <v>117</v>
      </c>
      <c r="P77" s="53" t="s">
        <v>746</v>
      </c>
      <c r="Q77" s="53" t="s">
        <v>108</v>
      </c>
      <c r="R77" s="53" t="s">
        <v>1233</v>
      </c>
      <c r="S77" s="53" t="s">
        <v>113</v>
      </c>
      <c r="T77" s="53" t="s">
        <v>734</v>
      </c>
      <c r="U77" s="50" t="str">
        <f t="shared" si="1"/>
        <v>DL.2376.AFA.001.052.B.522151</v>
      </c>
      <c r="V77" s="53" t="s">
        <v>123</v>
      </c>
      <c r="W77" s="53" t="s">
        <v>124</v>
      </c>
      <c r="X77" s="16" t="s">
        <v>127</v>
      </c>
    </row>
    <row r="78" spans="1:24" x14ac:dyDescent="0.3">
      <c r="A78" s="49" t="s">
        <v>728</v>
      </c>
      <c r="B78" s="50" t="s">
        <v>1457</v>
      </c>
      <c r="C78" s="50" t="s">
        <v>729</v>
      </c>
      <c r="D78" s="50" t="s">
        <v>1458</v>
      </c>
      <c r="E78" s="50" t="s">
        <v>841</v>
      </c>
      <c r="F78" s="50" t="s">
        <v>733</v>
      </c>
      <c r="G78" s="50" t="s">
        <v>730</v>
      </c>
      <c r="H78" s="50" t="s">
        <v>1046</v>
      </c>
      <c r="I78" s="50" t="s">
        <v>12</v>
      </c>
      <c r="J78" s="50" t="s">
        <v>739</v>
      </c>
      <c r="K78" s="50" t="s">
        <v>731</v>
      </c>
      <c r="L78" s="50" t="s">
        <v>740</v>
      </c>
      <c r="M78" s="50" t="s">
        <v>101</v>
      </c>
      <c r="N78" s="50" t="s">
        <v>741</v>
      </c>
      <c r="O78" s="50" t="s">
        <v>117</v>
      </c>
      <c r="P78" s="50" t="s">
        <v>746</v>
      </c>
      <c r="Q78" s="50" t="s">
        <v>108</v>
      </c>
      <c r="R78" s="50" t="s">
        <v>1233</v>
      </c>
      <c r="S78" s="50" t="s">
        <v>110</v>
      </c>
      <c r="T78" s="50" t="s">
        <v>735</v>
      </c>
      <c r="U78" s="50" t="str">
        <f t="shared" si="1"/>
        <v>DL.2376.AFA.001.052.B.524111</v>
      </c>
      <c r="V78" s="50" t="s">
        <v>123</v>
      </c>
      <c r="W78" s="50" t="s">
        <v>124</v>
      </c>
      <c r="X78" s="51" t="s">
        <v>127</v>
      </c>
    </row>
    <row r="79" spans="1:24" x14ac:dyDescent="0.3">
      <c r="A79" s="52" t="s">
        <v>728</v>
      </c>
      <c r="B79" s="53" t="s">
        <v>1457</v>
      </c>
      <c r="C79" s="53" t="s">
        <v>729</v>
      </c>
      <c r="D79" s="53" t="s">
        <v>1458</v>
      </c>
      <c r="E79" s="53" t="s">
        <v>841</v>
      </c>
      <c r="F79" s="53" t="s">
        <v>733</v>
      </c>
      <c r="G79" s="53" t="s">
        <v>730</v>
      </c>
      <c r="H79" s="53" t="s">
        <v>1046</v>
      </c>
      <c r="I79" s="53" t="s">
        <v>12</v>
      </c>
      <c r="J79" s="53" t="s">
        <v>739</v>
      </c>
      <c r="K79" s="53" t="s">
        <v>731</v>
      </c>
      <c r="L79" s="53" t="s">
        <v>740</v>
      </c>
      <c r="M79" s="53" t="s">
        <v>101</v>
      </c>
      <c r="N79" s="53" t="s">
        <v>741</v>
      </c>
      <c r="O79" s="53" t="s">
        <v>119</v>
      </c>
      <c r="P79" s="53" t="s">
        <v>747</v>
      </c>
      <c r="Q79" s="53" t="s">
        <v>2</v>
      </c>
      <c r="R79" s="53" t="s">
        <v>1234</v>
      </c>
      <c r="S79" s="53" t="s">
        <v>103</v>
      </c>
      <c r="T79" s="53" t="s">
        <v>732</v>
      </c>
      <c r="U79" s="50" t="str">
        <f t="shared" si="1"/>
        <v>DL.2376.AFA.001.053.A.521211</v>
      </c>
      <c r="V79" s="53" t="s">
        <v>123</v>
      </c>
      <c r="W79" s="53" t="s">
        <v>128</v>
      </c>
      <c r="X79" s="16" t="s">
        <v>129</v>
      </c>
    </row>
    <row r="80" spans="1:24" x14ac:dyDescent="0.3">
      <c r="A80" s="49" t="s">
        <v>728</v>
      </c>
      <c r="B80" s="50" t="s">
        <v>1457</v>
      </c>
      <c r="C80" s="50" t="s">
        <v>729</v>
      </c>
      <c r="D80" s="50" t="s">
        <v>1458</v>
      </c>
      <c r="E80" s="50" t="s">
        <v>841</v>
      </c>
      <c r="F80" s="50" t="s">
        <v>733</v>
      </c>
      <c r="G80" s="50" t="s">
        <v>730</v>
      </c>
      <c r="H80" s="50" t="s">
        <v>1046</v>
      </c>
      <c r="I80" s="50" t="s">
        <v>12</v>
      </c>
      <c r="J80" s="50" t="s">
        <v>739</v>
      </c>
      <c r="K80" s="50" t="s">
        <v>731</v>
      </c>
      <c r="L80" s="50" t="s">
        <v>740</v>
      </c>
      <c r="M80" s="50" t="s">
        <v>101</v>
      </c>
      <c r="N80" s="50" t="s">
        <v>741</v>
      </c>
      <c r="O80" s="50" t="s">
        <v>119</v>
      </c>
      <c r="P80" s="50" t="s">
        <v>747</v>
      </c>
      <c r="Q80" s="50" t="s">
        <v>2</v>
      </c>
      <c r="R80" s="50" t="s">
        <v>1234</v>
      </c>
      <c r="S80" s="50" t="s">
        <v>113</v>
      </c>
      <c r="T80" s="50" t="s">
        <v>734</v>
      </c>
      <c r="U80" s="50" t="str">
        <f t="shared" si="1"/>
        <v>DL.2376.AFA.001.053.A.522151</v>
      </c>
      <c r="V80" s="50" t="s">
        <v>123</v>
      </c>
      <c r="W80" s="50" t="s">
        <v>128</v>
      </c>
      <c r="X80" s="51" t="s">
        <v>129</v>
      </c>
    </row>
    <row r="81" spans="1:24" x14ac:dyDescent="0.3">
      <c r="A81" s="52" t="s">
        <v>728</v>
      </c>
      <c r="B81" s="53" t="s">
        <v>1457</v>
      </c>
      <c r="C81" s="53" t="s">
        <v>729</v>
      </c>
      <c r="D81" s="53" t="s">
        <v>1458</v>
      </c>
      <c r="E81" s="53" t="s">
        <v>841</v>
      </c>
      <c r="F81" s="53" t="s">
        <v>733</v>
      </c>
      <c r="G81" s="53" t="s">
        <v>730</v>
      </c>
      <c r="H81" s="53" t="s">
        <v>1046</v>
      </c>
      <c r="I81" s="53" t="s">
        <v>12</v>
      </c>
      <c r="J81" s="53" t="s">
        <v>739</v>
      </c>
      <c r="K81" s="53" t="s">
        <v>731</v>
      </c>
      <c r="L81" s="53" t="s">
        <v>740</v>
      </c>
      <c r="M81" s="53" t="s">
        <v>101</v>
      </c>
      <c r="N81" s="53" t="s">
        <v>741</v>
      </c>
      <c r="O81" s="53" t="s">
        <v>119</v>
      </c>
      <c r="P81" s="53" t="s">
        <v>747</v>
      </c>
      <c r="Q81" s="53" t="s">
        <v>2</v>
      </c>
      <c r="R81" s="53" t="s">
        <v>1234</v>
      </c>
      <c r="S81" s="53" t="s">
        <v>110</v>
      </c>
      <c r="T81" s="53" t="s">
        <v>735</v>
      </c>
      <c r="U81" s="50" t="str">
        <f t="shared" si="1"/>
        <v>DL.2376.AFA.001.053.A.524111</v>
      </c>
      <c r="V81" s="53" t="s">
        <v>123</v>
      </c>
      <c r="W81" s="53" t="s">
        <v>128</v>
      </c>
      <c r="X81" s="16" t="s">
        <v>129</v>
      </c>
    </row>
    <row r="82" spans="1:24" x14ac:dyDescent="0.3">
      <c r="A82" s="49" t="s">
        <v>728</v>
      </c>
      <c r="B82" s="50" t="s">
        <v>1457</v>
      </c>
      <c r="C82" s="50" t="s">
        <v>729</v>
      </c>
      <c r="D82" s="50" t="s">
        <v>1458</v>
      </c>
      <c r="E82" s="50" t="s">
        <v>841</v>
      </c>
      <c r="F82" s="50" t="s">
        <v>733</v>
      </c>
      <c r="G82" s="50" t="s">
        <v>730</v>
      </c>
      <c r="H82" s="50" t="s">
        <v>1046</v>
      </c>
      <c r="I82" s="50" t="s">
        <v>12</v>
      </c>
      <c r="J82" s="50" t="s">
        <v>739</v>
      </c>
      <c r="K82" s="50" t="s">
        <v>731</v>
      </c>
      <c r="L82" s="50" t="s">
        <v>740</v>
      </c>
      <c r="M82" s="50" t="s">
        <v>101</v>
      </c>
      <c r="N82" s="50" t="s">
        <v>741</v>
      </c>
      <c r="O82" s="50" t="s">
        <v>119</v>
      </c>
      <c r="P82" s="50" t="s">
        <v>747</v>
      </c>
      <c r="Q82" s="50" t="s">
        <v>2</v>
      </c>
      <c r="R82" s="50" t="s">
        <v>1234</v>
      </c>
      <c r="S82" s="50" t="s">
        <v>104</v>
      </c>
      <c r="T82" s="50" t="s">
        <v>105</v>
      </c>
      <c r="U82" s="50" t="str">
        <f t="shared" si="1"/>
        <v>DL.2376.AFA.001.053.A.524113</v>
      </c>
      <c r="V82" s="50" t="s">
        <v>123</v>
      </c>
      <c r="W82" s="50" t="s">
        <v>128</v>
      </c>
      <c r="X82" s="51" t="s">
        <v>129</v>
      </c>
    </row>
    <row r="83" spans="1:24" x14ac:dyDescent="0.3">
      <c r="A83" s="52" t="s">
        <v>728</v>
      </c>
      <c r="B83" s="53" t="s">
        <v>1457</v>
      </c>
      <c r="C83" s="53" t="s">
        <v>729</v>
      </c>
      <c r="D83" s="53" t="s">
        <v>1458</v>
      </c>
      <c r="E83" s="53" t="s">
        <v>841</v>
      </c>
      <c r="F83" s="53" t="s">
        <v>733</v>
      </c>
      <c r="G83" s="53" t="s">
        <v>730</v>
      </c>
      <c r="H83" s="53" t="s">
        <v>1046</v>
      </c>
      <c r="I83" s="53" t="s">
        <v>12</v>
      </c>
      <c r="J83" s="53" t="s">
        <v>739</v>
      </c>
      <c r="K83" s="53" t="s">
        <v>731</v>
      </c>
      <c r="L83" s="53" t="s">
        <v>740</v>
      </c>
      <c r="M83" s="53" t="s">
        <v>101</v>
      </c>
      <c r="N83" s="53" t="s">
        <v>741</v>
      </c>
      <c r="O83" s="53" t="s">
        <v>119</v>
      </c>
      <c r="P83" s="53" t="s">
        <v>747</v>
      </c>
      <c r="Q83" s="53" t="s">
        <v>108</v>
      </c>
      <c r="R83" s="53" t="s">
        <v>1235</v>
      </c>
      <c r="S83" s="53" t="s">
        <v>103</v>
      </c>
      <c r="T83" s="53" t="s">
        <v>732</v>
      </c>
      <c r="U83" s="50" t="str">
        <f t="shared" si="1"/>
        <v>DL.2376.AFA.001.053.B.521211</v>
      </c>
      <c r="V83" s="53" t="s">
        <v>123</v>
      </c>
      <c r="W83" s="53" t="s">
        <v>128</v>
      </c>
      <c r="X83" s="16" t="s">
        <v>129</v>
      </c>
    </row>
    <row r="84" spans="1:24" x14ac:dyDescent="0.3">
      <c r="A84" s="49" t="s">
        <v>728</v>
      </c>
      <c r="B84" s="50" t="s">
        <v>1457</v>
      </c>
      <c r="C84" s="50" t="s">
        <v>729</v>
      </c>
      <c r="D84" s="50" t="s">
        <v>1458</v>
      </c>
      <c r="E84" s="50" t="s">
        <v>841</v>
      </c>
      <c r="F84" s="50" t="s">
        <v>733</v>
      </c>
      <c r="G84" s="50" t="s">
        <v>730</v>
      </c>
      <c r="H84" s="50" t="s">
        <v>1046</v>
      </c>
      <c r="I84" s="50" t="s">
        <v>12</v>
      </c>
      <c r="J84" s="50" t="s">
        <v>739</v>
      </c>
      <c r="K84" s="50" t="s">
        <v>731</v>
      </c>
      <c r="L84" s="50" t="s">
        <v>740</v>
      </c>
      <c r="M84" s="50" t="s">
        <v>101</v>
      </c>
      <c r="N84" s="50" t="s">
        <v>741</v>
      </c>
      <c r="O84" s="50" t="s">
        <v>119</v>
      </c>
      <c r="P84" s="50" t="s">
        <v>747</v>
      </c>
      <c r="Q84" s="50" t="s">
        <v>108</v>
      </c>
      <c r="R84" s="50" t="s">
        <v>1235</v>
      </c>
      <c r="S84" s="50" t="s">
        <v>113</v>
      </c>
      <c r="T84" s="50" t="s">
        <v>734</v>
      </c>
      <c r="U84" s="50" t="str">
        <f t="shared" si="1"/>
        <v>DL.2376.AFA.001.053.B.522151</v>
      </c>
      <c r="V84" s="50" t="s">
        <v>123</v>
      </c>
      <c r="W84" s="50" t="s">
        <v>128</v>
      </c>
      <c r="X84" s="51" t="s">
        <v>129</v>
      </c>
    </row>
    <row r="85" spans="1:24" x14ac:dyDescent="0.3">
      <c r="A85" s="52" t="s">
        <v>728</v>
      </c>
      <c r="B85" s="53" t="s">
        <v>1457</v>
      </c>
      <c r="C85" s="53" t="s">
        <v>729</v>
      </c>
      <c r="D85" s="53" t="s">
        <v>1458</v>
      </c>
      <c r="E85" s="53" t="s">
        <v>841</v>
      </c>
      <c r="F85" s="53" t="s">
        <v>733</v>
      </c>
      <c r="G85" s="53" t="s">
        <v>730</v>
      </c>
      <c r="H85" s="53" t="s">
        <v>1046</v>
      </c>
      <c r="I85" s="53" t="s">
        <v>12</v>
      </c>
      <c r="J85" s="53" t="s">
        <v>739</v>
      </c>
      <c r="K85" s="53" t="s">
        <v>731</v>
      </c>
      <c r="L85" s="53" t="s">
        <v>740</v>
      </c>
      <c r="M85" s="53" t="s">
        <v>101</v>
      </c>
      <c r="N85" s="53" t="s">
        <v>741</v>
      </c>
      <c r="O85" s="53" t="s">
        <v>119</v>
      </c>
      <c r="P85" s="53" t="s">
        <v>747</v>
      </c>
      <c r="Q85" s="53" t="s">
        <v>108</v>
      </c>
      <c r="R85" s="53" t="s">
        <v>1235</v>
      </c>
      <c r="S85" s="53" t="s">
        <v>110</v>
      </c>
      <c r="T85" s="53" t="s">
        <v>735</v>
      </c>
      <c r="U85" s="50" t="str">
        <f t="shared" si="1"/>
        <v>DL.2376.AFA.001.053.B.524111</v>
      </c>
      <c r="V85" s="53" t="s">
        <v>123</v>
      </c>
      <c r="W85" s="53" t="s">
        <v>128</v>
      </c>
      <c r="X85" s="16" t="s">
        <v>129</v>
      </c>
    </row>
    <row r="86" spans="1:24" x14ac:dyDescent="0.3">
      <c r="A86" s="49" t="s">
        <v>728</v>
      </c>
      <c r="B86" s="50" t="s">
        <v>1457</v>
      </c>
      <c r="C86" s="50" t="s">
        <v>729</v>
      </c>
      <c r="D86" s="50" t="s">
        <v>1458</v>
      </c>
      <c r="E86" s="50" t="s">
        <v>841</v>
      </c>
      <c r="F86" s="50" t="s">
        <v>733</v>
      </c>
      <c r="G86" s="50" t="s">
        <v>730</v>
      </c>
      <c r="H86" s="50" t="s">
        <v>1046</v>
      </c>
      <c r="I86" s="50" t="s">
        <v>12</v>
      </c>
      <c r="J86" s="50" t="s">
        <v>739</v>
      </c>
      <c r="K86" s="50" t="s">
        <v>731</v>
      </c>
      <c r="L86" s="50" t="s">
        <v>740</v>
      </c>
      <c r="M86" s="50" t="s">
        <v>101</v>
      </c>
      <c r="N86" s="50" t="s">
        <v>741</v>
      </c>
      <c r="O86" s="50" t="s">
        <v>120</v>
      </c>
      <c r="P86" s="50" t="s">
        <v>749</v>
      </c>
      <c r="Q86" s="50" t="s">
        <v>2</v>
      </c>
      <c r="R86" s="50" t="s">
        <v>1236</v>
      </c>
      <c r="S86" s="50" t="s">
        <v>103</v>
      </c>
      <c r="T86" s="50" t="s">
        <v>732</v>
      </c>
      <c r="U86" s="50" t="str">
        <f t="shared" si="1"/>
        <v>DL.2376.AFA.001.054.A.521211</v>
      </c>
      <c r="V86" s="50" t="s">
        <v>123</v>
      </c>
      <c r="W86" s="50" t="s">
        <v>128</v>
      </c>
      <c r="X86" s="51" t="s">
        <v>131</v>
      </c>
    </row>
    <row r="87" spans="1:24" x14ac:dyDescent="0.3">
      <c r="A87" s="52" t="s">
        <v>728</v>
      </c>
      <c r="B87" s="53" t="s">
        <v>1457</v>
      </c>
      <c r="C87" s="53" t="s">
        <v>729</v>
      </c>
      <c r="D87" s="53" t="s">
        <v>1458</v>
      </c>
      <c r="E87" s="53" t="s">
        <v>841</v>
      </c>
      <c r="F87" s="53" t="s">
        <v>733</v>
      </c>
      <c r="G87" s="53" t="s">
        <v>730</v>
      </c>
      <c r="H87" s="53" t="s">
        <v>1046</v>
      </c>
      <c r="I87" s="53" t="s">
        <v>12</v>
      </c>
      <c r="J87" s="53" t="s">
        <v>739</v>
      </c>
      <c r="K87" s="53" t="s">
        <v>731</v>
      </c>
      <c r="L87" s="53" t="s">
        <v>740</v>
      </c>
      <c r="M87" s="53" t="s">
        <v>101</v>
      </c>
      <c r="N87" s="53" t="s">
        <v>741</v>
      </c>
      <c r="O87" s="53" t="s">
        <v>120</v>
      </c>
      <c r="P87" s="53" t="s">
        <v>749</v>
      </c>
      <c r="Q87" s="53" t="s">
        <v>2</v>
      </c>
      <c r="R87" s="53" t="s">
        <v>1236</v>
      </c>
      <c r="S87" s="53" t="s">
        <v>110</v>
      </c>
      <c r="T87" s="53" t="s">
        <v>735</v>
      </c>
      <c r="U87" s="50" t="str">
        <f t="shared" si="1"/>
        <v>DL.2376.AFA.001.054.A.524111</v>
      </c>
      <c r="V87" s="53" t="s">
        <v>123</v>
      </c>
      <c r="W87" s="53" t="s">
        <v>128</v>
      </c>
      <c r="X87" s="16" t="s">
        <v>131</v>
      </c>
    </row>
    <row r="88" spans="1:24" x14ac:dyDescent="0.3">
      <c r="A88" s="49" t="s">
        <v>728</v>
      </c>
      <c r="B88" s="50" t="s">
        <v>1457</v>
      </c>
      <c r="C88" s="50" t="s">
        <v>729</v>
      </c>
      <c r="D88" s="50" t="s">
        <v>1458</v>
      </c>
      <c r="E88" s="50" t="s">
        <v>841</v>
      </c>
      <c r="F88" s="50" t="s">
        <v>733</v>
      </c>
      <c r="G88" s="50" t="s">
        <v>730</v>
      </c>
      <c r="H88" s="50" t="s">
        <v>1046</v>
      </c>
      <c r="I88" s="50" t="s">
        <v>12</v>
      </c>
      <c r="J88" s="50" t="s">
        <v>739</v>
      </c>
      <c r="K88" s="50" t="s">
        <v>731</v>
      </c>
      <c r="L88" s="50" t="s">
        <v>740</v>
      </c>
      <c r="M88" s="50" t="s">
        <v>101</v>
      </c>
      <c r="N88" s="50" t="s">
        <v>741</v>
      </c>
      <c r="O88" s="50" t="s">
        <v>120</v>
      </c>
      <c r="P88" s="50" t="s">
        <v>749</v>
      </c>
      <c r="Q88" s="50" t="s">
        <v>108</v>
      </c>
      <c r="R88" s="50" t="s">
        <v>1237</v>
      </c>
      <c r="S88" s="50" t="s">
        <v>103</v>
      </c>
      <c r="T88" s="50" t="s">
        <v>732</v>
      </c>
      <c r="U88" s="50" t="str">
        <f t="shared" si="1"/>
        <v>DL.2376.AFA.001.054.B.521211</v>
      </c>
      <c r="V88" s="50" t="s">
        <v>123</v>
      </c>
      <c r="W88" s="50" t="s">
        <v>128</v>
      </c>
      <c r="X88" s="51" t="s">
        <v>131</v>
      </c>
    </row>
    <row r="89" spans="1:24" x14ac:dyDescent="0.3">
      <c r="A89" s="52" t="s">
        <v>728</v>
      </c>
      <c r="B89" s="53" t="s">
        <v>1457</v>
      </c>
      <c r="C89" s="53" t="s">
        <v>729</v>
      </c>
      <c r="D89" s="53" t="s">
        <v>1458</v>
      </c>
      <c r="E89" s="53" t="s">
        <v>841</v>
      </c>
      <c r="F89" s="53" t="s">
        <v>733</v>
      </c>
      <c r="G89" s="53" t="s">
        <v>730</v>
      </c>
      <c r="H89" s="53" t="s">
        <v>1046</v>
      </c>
      <c r="I89" s="53" t="s">
        <v>12</v>
      </c>
      <c r="J89" s="53" t="s">
        <v>739</v>
      </c>
      <c r="K89" s="53" t="s">
        <v>731</v>
      </c>
      <c r="L89" s="53" t="s">
        <v>740</v>
      </c>
      <c r="M89" s="53" t="s">
        <v>101</v>
      </c>
      <c r="N89" s="53" t="s">
        <v>741</v>
      </c>
      <c r="O89" s="53" t="s">
        <v>120</v>
      </c>
      <c r="P89" s="53" t="s">
        <v>749</v>
      </c>
      <c r="Q89" s="53" t="s">
        <v>108</v>
      </c>
      <c r="R89" s="53" t="s">
        <v>1237</v>
      </c>
      <c r="S89" s="53" t="s">
        <v>113</v>
      </c>
      <c r="T89" s="53" t="s">
        <v>734</v>
      </c>
      <c r="U89" s="50" t="str">
        <f t="shared" si="1"/>
        <v>DL.2376.AFA.001.054.B.522151</v>
      </c>
      <c r="V89" s="53" t="s">
        <v>123</v>
      </c>
      <c r="W89" s="53" t="s">
        <v>128</v>
      </c>
      <c r="X89" s="16" t="s">
        <v>131</v>
      </c>
    </row>
    <row r="90" spans="1:24" x14ac:dyDescent="0.3">
      <c r="A90" s="49" t="s">
        <v>728</v>
      </c>
      <c r="B90" s="50" t="s">
        <v>1457</v>
      </c>
      <c r="C90" s="50" t="s">
        <v>729</v>
      </c>
      <c r="D90" s="50" t="s">
        <v>1458</v>
      </c>
      <c r="E90" s="50" t="s">
        <v>841</v>
      </c>
      <c r="F90" s="50" t="s">
        <v>733</v>
      </c>
      <c r="G90" s="50" t="s">
        <v>730</v>
      </c>
      <c r="H90" s="50" t="s">
        <v>1046</v>
      </c>
      <c r="I90" s="50" t="s">
        <v>12</v>
      </c>
      <c r="J90" s="50" t="s">
        <v>739</v>
      </c>
      <c r="K90" s="50" t="s">
        <v>731</v>
      </c>
      <c r="L90" s="50" t="s">
        <v>740</v>
      </c>
      <c r="M90" s="50" t="s">
        <v>101</v>
      </c>
      <c r="N90" s="50" t="s">
        <v>741</v>
      </c>
      <c r="O90" s="50" t="s">
        <v>120</v>
      </c>
      <c r="P90" s="50" t="s">
        <v>749</v>
      </c>
      <c r="Q90" s="50" t="s">
        <v>108</v>
      </c>
      <c r="R90" s="50" t="s">
        <v>1237</v>
      </c>
      <c r="S90" s="50" t="s">
        <v>110</v>
      </c>
      <c r="T90" s="50" t="s">
        <v>735</v>
      </c>
      <c r="U90" s="50" t="str">
        <f t="shared" si="1"/>
        <v>DL.2376.AFA.001.054.B.524111</v>
      </c>
      <c r="V90" s="50" t="s">
        <v>123</v>
      </c>
      <c r="W90" s="50" t="s">
        <v>128</v>
      </c>
      <c r="X90" s="51" t="s">
        <v>131</v>
      </c>
    </row>
    <row r="91" spans="1:24" x14ac:dyDescent="0.3">
      <c r="A91" s="52" t="s">
        <v>728</v>
      </c>
      <c r="B91" s="53" t="s">
        <v>1457</v>
      </c>
      <c r="C91" s="53" t="s">
        <v>729</v>
      </c>
      <c r="D91" s="53" t="s">
        <v>1458</v>
      </c>
      <c r="E91" s="53" t="s">
        <v>841</v>
      </c>
      <c r="F91" s="53" t="s">
        <v>733</v>
      </c>
      <c r="G91" s="53" t="s">
        <v>750</v>
      </c>
      <c r="H91" s="53" t="s">
        <v>1013</v>
      </c>
      <c r="I91" s="53" t="s">
        <v>13</v>
      </c>
      <c r="J91" s="53" t="s">
        <v>751</v>
      </c>
      <c r="K91" s="53" t="s">
        <v>755</v>
      </c>
      <c r="L91" s="53" t="s">
        <v>756</v>
      </c>
      <c r="M91" s="53" t="s">
        <v>101</v>
      </c>
      <c r="N91" s="53" t="s">
        <v>1459</v>
      </c>
      <c r="O91" s="53" t="s">
        <v>178</v>
      </c>
      <c r="P91" s="53" t="s">
        <v>757</v>
      </c>
      <c r="Q91" s="53" t="s">
        <v>2</v>
      </c>
      <c r="R91" s="53" t="s">
        <v>1238</v>
      </c>
      <c r="S91" s="53" t="s">
        <v>121</v>
      </c>
      <c r="T91" s="53" t="s">
        <v>738</v>
      </c>
      <c r="U91" s="50" t="str">
        <f t="shared" si="1"/>
        <v>WA.2378.CAN.001.301.A.532111</v>
      </c>
      <c r="V91" s="53" t="s">
        <v>123</v>
      </c>
      <c r="W91" s="53" t="s">
        <v>165</v>
      </c>
      <c r="X91" s="16" t="s">
        <v>149</v>
      </c>
    </row>
    <row r="92" spans="1:24" hidden="1" x14ac:dyDescent="0.3">
      <c r="A92" s="49" t="s">
        <v>728</v>
      </c>
      <c r="B92" s="50" t="s">
        <v>1457</v>
      </c>
      <c r="C92" s="50" t="s">
        <v>729</v>
      </c>
      <c r="D92" s="50" t="s">
        <v>1458</v>
      </c>
      <c r="E92" s="50" t="s">
        <v>841</v>
      </c>
      <c r="F92" s="50" t="s">
        <v>733</v>
      </c>
      <c r="G92" s="50" t="s">
        <v>750</v>
      </c>
      <c r="H92" s="50" t="s">
        <v>1013</v>
      </c>
      <c r="I92" s="50" t="s">
        <v>13</v>
      </c>
      <c r="J92" s="50" t="s">
        <v>751</v>
      </c>
      <c r="K92" s="50" t="s">
        <v>758</v>
      </c>
      <c r="L92" s="50" t="s">
        <v>759</v>
      </c>
      <c r="M92" s="50" t="s">
        <v>880</v>
      </c>
      <c r="N92" s="50" t="s">
        <v>935</v>
      </c>
      <c r="O92" s="50" t="s">
        <v>177</v>
      </c>
      <c r="P92" s="50" t="s">
        <v>936</v>
      </c>
      <c r="Q92" s="50" t="s">
        <v>2</v>
      </c>
      <c r="R92" s="50" t="s">
        <v>981</v>
      </c>
      <c r="S92" s="50" t="s">
        <v>103</v>
      </c>
      <c r="T92" s="50" t="s">
        <v>732</v>
      </c>
      <c r="U92" s="50" t="str">
        <f t="shared" si="1"/>
        <v>WA.2378.EBA.956.101.A.521211</v>
      </c>
      <c r="V92" s="50" t="s">
        <v>846</v>
      </c>
      <c r="W92" s="50"/>
      <c r="X92" s="51"/>
    </row>
    <row r="93" spans="1:24" hidden="1" x14ac:dyDescent="0.3">
      <c r="A93" s="52" t="s">
        <v>728</v>
      </c>
      <c r="B93" s="53" t="s">
        <v>1457</v>
      </c>
      <c r="C93" s="53" t="s">
        <v>729</v>
      </c>
      <c r="D93" s="53" t="s">
        <v>1458</v>
      </c>
      <c r="E93" s="53" t="s">
        <v>841</v>
      </c>
      <c r="F93" s="53" t="s">
        <v>733</v>
      </c>
      <c r="G93" s="53" t="s">
        <v>750</v>
      </c>
      <c r="H93" s="53" t="s">
        <v>1013</v>
      </c>
      <c r="I93" s="53" t="s">
        <v>13</v>
      </c>
      <c r="J93" s="53" t="s">
        <v>751</v>
      </c>
      <c r="K93" s="53" t="s">
        <v>758</v>
      </c>
      <c r="L93" s="53" t="s">
        <v>759</v>
      </c>
      <c r="M93" s="53" t="s">
        <v>880</v>
      </c>
      <c r="N93" s="53" t="s">
        <v>935</v>
      </c>
      <c r="O93" s="53" t="s">
        <v>177</v>
      </c>
      <c r="P93" s="53" t="s">
        <v>936</v>
      </c>
      <c r="Q93" s="53" t="s">
        <v>2</v>
      </c>
      <c r="R93" s="53" t="s">
        <v>981</v>
      </c>
      <c r="S93" s="53" t="s">
        <v>130</v>
      </c>
      <c r="T93" s="53" t="s">
        <v>748</v>
      </c>
      <c r="U93" s="50" t="str">
        <f t="shared" si="1"/>
        <v>WA.2378.EBA.956.101.A.521811</v>
      </c>
      <c r="V93" s="53" t="s">
        <v>846</v>
      </c>
      <c r="W93" s="53"/>
      <c r="X93" s="16"/>
    </row>
    <row r="94" spans="1:24" hidden="1" x14ac:dyDescent="0.3">
      <c r="A94" s="49" t="s">
        <v>728</v>
      </c>
      <c r="B94" s="50" t="s">
        <v>1457</v>
      </c>
      <c r="C94" s="50" t="s">
        <v>729</v>
      </c>
      <c r="D94" s="50" t="s">
        <v>1458</v>
      </c>
      <c r="E94" s="50" t="s">
        <v>841</v>
      </c>
      <c r="F94" s="50" t="s">
        <v>733</v>
      </c>
      <c r="G94" s="50" t="s">
        <v>750</v>
      </c>
      <c r="H94" s="50" t="s">
        <v>1013</v>
      </c>
      <c r="I94" s="50" t="s">
        <v>13</v>
      </c>
      <c r="J94" s="50" t="s">
        <v>751</v>
      </c>
      <c r="K94" s="50" t="s">
        <v>758</v>
      </c>
      <c r="L94" s="50" t="s">
        <v>759</v>
      </c>
      <c r="M94" s="50" t="s">
        <v>880</v>
      </c>
      <c r="N94" s="50" t="s">
        <v>935</v>
      </c>
      <c r="O94" s="50" t="s">
        <v>177</v>
      </c>
      <c r="P94" s="50" t="s">
        <v>936</v>
      </c>
      <c r="Q94" s="50" t="s">
        <v>2</v>
      </c>
      <c r="R94" s="50" t="s">
        <v>981</v>
      </c>
      <c r="S94" s="50" t="s">
        <v>113</v>
      </c>
      <c r="T94" s="50" t="s">
        <v>734</v>
      </c>
      <c r="U94" s="50" t="str">
        <f t="shared" si="1"/>
        <v>WA.2378.EBA.956.101.A.522151</v>
      </c>
      <c r="V94" s="50" t="s">
        <v>846</v>
      </c>
      <c r="W94" s="50"/>
      <c r="X94" s="51"/>
    </row>
    <row r="95" spans="1:24" hidden="1" x14ac:dyDescent="0.3">
      <c r="A95" s="52" t="s">
        <v>728</v>
      </c>
      <c r="B95" s="53" t="s">
        <v>1457</v>
      </c>
      <c r="C95" s="53" t="s">
        <v>729</v>
      </c>
      <c r="D95" s="53" t="s">
        <v>1458</v>
      </c>
      <c r="E95" s="53" t="s">
        <v>841</v>
      </c>
      <c r="F95" s="53" t="s">
        <v>733</v>
      </c>
      <c r="G95" s="53" t="s">
        <v>750</v>
      </c>
      <c r="H95" s="53" t="s">
        <v>1013</v>
      </c>
      <c r="I95" s="53" t="s">
        <v>13</v>
      </c>
      <c r="J95" s="53" t="s">
        <v>751</v>
      </c>
      <c r="K95" s="53" t="s">
        <v>758</v>
      </c>
      <c r="L95" s="53" t="s">
        <v>759</v>
      </c>
      <c r="M95" s="53" t="s">
        <v>880</v>
      </c>
      <c r="N95" s="53" t="s">
        <v>935</v>
      </c>
      <c r="O95" s="53" t="s">
        <v>177</v>
      </c>
      <c r="P95" s="53" t="s">
        <v>936</v>
      </c>
      <c r="Q95" s="53" t="s">
        <v>2</v>
      </c>
      <c r="R95" s="53" t="s">
        <v>981</v>
      </c>
      <c r="S95" s="53" t="s">
        <v>110</v>
      </c>
      <c r="T95" s="53" t="s">
        <v>735</v>
      </c>
      <c r="U95" s="50" t="str">
        <f t="shared" si="1"/>
        <v>WA.2378.EBA.956.101.A.524111</v>
      </c>
      <c r="V95" s="53" t="s">
        <v>846</v>
      </c>
      <c r="W95" s="53"/>
      <c r="X95" s="16"/>
    </row>
    <row r="96" spans="1:24" hidden="1" x14ac:dyDescent="0.3">
      <c r="A96" s="49" t="s">
        <v>728</v>
      </c>
      <c r="B96" s="50" t="s">
        <v>1457</v>
      </c>
      <c r="C96" s="50" t="s">
        <v>729</v>
      </c>
      <c r="D96" s="50" t="s">
        <v>1458</v>
      </c>
      <c r="E96" s="50" t="s">
        <v>841</v>
      </c>
      <c r="F96" s="50" t="s">
        <v>733</v>
      </c>
      <c r="G96" s="50" t="s">
        <v>750</v>
      </c>
      <c r="H96" s="50" t="s">
        <v>1013</v>
      </c>
      <c r="I96" s="50" t="s">
        <v>13</v>
      </c>
      <c r="J96" s="50" t="s">
        <v>751</v>
      </c>
      <c r="K96" s="50" t="s">
        <v>758</v>
      </c>
      <c r="L96" s="50" t="s">
        <v>759</v>
      </c>
      <c r="M96" s="50" t="s">
        <v>880</v>
      </c>
      <c r="N96" s="50" t="s">
        <v>935</v>
      </c>
      <c r="O96" s="50" t="s">
        <v>177</v>
      </c>
      <c r="P96" s="50" t="s">
        <v>936</v>
      </c>
      <c r="Q96" s="50" t="s">
        <v>108</v>
      </c>
      <c r="R96" s="50" t="s">
        <v>982</v>
      </c>
      <c r="S96" s="50" t="s">
        <v>103</v>
      </c>
      <c r="T96" s="50" t="s">
        <v>732</v>
      </c>
      <c r="U96" s="50" t="str">
        <f t="shared" si="1"/>
        <v>WA.2378.EBA.956.101.B.521211</v>
      </c>
      <c r="V96" s="50" t="s">
        <v>846</v>
      </c>
      <c r="W96" s="50"/>
      <c r="X96" s="51"/>
    </row>
    <row r="97" spans="1:24" hidden="1" x14ac:dyDescent="0.3">
      <c r="A97" s="52" t="s">
        <v>728</v>
      </c>
      <c r="B97" s="53" t="s">
        <v>1457</v>
      </c>
      <c r="C97" s="53" t="s">
        <v>729</v>
      </c>
      <c r="D97" s="53" t="s">
        <v>1458</v>
      </c>
      <c r="E97" s="53" t="s">
        <v>841</v>
      </c>
      <c r="F97" s="53" t="s">
        <v>733</v>
      </c>
      <c r="G97" s="53" t="s">
        <v>750</v>
      </c>
      <c r="H97" s="53" t="s">
        <v>1013</v>
      </c>
      <c r="I97" s="53" t="s">
        <v>13</v>
      </c>
      <c r="J97" s="53" t="s">
        <v>751</v>
      </c>
      <c r="K97" s="53" t="s">
        <v>758</v>
      </c>
      <c r="L97" s="53" t="s">
        <v>759</v>
      </c>
      <c r="M97" s="53" t="s">
        <v>880</v>
      </c>
      <c r="N97" s="53" t="s">
        <v>935</v>
      </c>
      <c r="O97" s="53" t="s">
        <v>177</v>
      </c>
      <c r="P97" s="53" t="s">
        <v>936</v>
      </c>
      <c r="Q97" s="53" t="s">
        <v>108</v>
      </c>
      <c r="R97" s="53" t="s">
        <v>982</v>
      </c>
      <c r="S97" s="53" t="s">
        <v>130</v>
      </c>
      <c r="T97" s="53" t="s">
        <v>748</v>
      </c>
      <c r="U97" s="50" t="str">
        <f t="shared" si="1"/>
        <v>WA.2378.EBA.956.101.B.521811</v>
      </c>
      <c r="V97" s="53" t="s">
        <v>846</v>
      </c>
      <c r="W97" s="53"/>
      <c r="X97" s="16"/>
    </row>
    <row r="98" spans="1:24" hidden="1" x14ac:dyDescent="0.3">
      <c r="A98" s="49" t="s">
        <v>728</v>
      </c>
      <c r="B98" s="50" t="s">
        <v>1457</v>
      </c>
      <c r="C98" s="50" t="s">
        <v>729</v>
      </c>
      <c r="D98" s="50" t="s">
        <v>1458</v>
      </c>
      <c r="E98" s="50" t="s">
        <v>841</v>
      </c>
      <c r="F98" s="50" t="s">
        <v>733</v>
      </c>
      <c r="G98" s="50" t="s">
        <v>750</v>
      </c>
      <c r="H98" s="50" t="s">
        <v>1013</v>
      </c>
      <c r="I98" s="50" t="s">
        <v>13</v>
      </c>
      <c r="J98" s="50" t="s">
        <v>751</v>
      </c>
      <c r="K98" s="50" t="s">
        <v>758</v>
      </c>
      <c r="L98" s="50" t="s">
        <v>759</v>
      </c>
      <c r="M98" s="50" t="s">
        <v>880</v>
      </c>
      <c r="N98" s="50" t="s">
        <v>935</v>
      </c>
      <c r="O98" s="50" t="s">
        <v>177</v>
      </c>
      <c r="P98" s="50" t="s">
        <v>936</v>
      </c>
      <c r="Q98" s="50" t="s">
        <v>108</v>
      </c>
      <c r="R98" s="50" t="s">
        <v>982</v>
      </c>
      <c r="S98" s="50" t="s">
        <v>113</v>
      </c>
      <c r="T98" s="50" t="s">
        <v>734</v>
      </c>
      <c r="U98" s="50" t="str">
        <f t="shared" si="1"/>
        <v>WA.2378.EBA.956.101.B.522151</v>
      </c>
      <c r="V98" s="50" t="s">
        <v>846</v>
      </c>
      <c r="W98" s="50"/>
      <c r="X98" s="51"/>
    </row>
    <row r="99" spans="1:24" hidden="1" x14ac:dyDescent="0.3">
      <c r="A99" s="52" t="s">
        <v>728</v>
      </c>
      <c r="B99" s="53" t="s">
        <v>1457</v>
      </c>
      <c r="C99" s="53" t="s">
        <v>729</v>
      </c>
      <c r="D99" s="53" t="s">
        <v>1458</v>
      </c>
      <c r="E99" s="53" t="s">
        <v>841</v>
      </c>
      <c r="F99" s="53" t="s">
        <v>733</v>
      </c>
      <c r="G99" s="53" t="s">
        <v>750</v>
      </c>
      <c r="H99" s="53" t="s">
        <v>1013</v>
      </c>
      <c r="I99" s="53" t="s">
        <v>13</v>
      </c>
      <c r="J99" s="53" t="s">
        <v>751</v>
      </c>
      <c r="K99" s="53" t="s">
        <v>758</v>
      </c>
      <c r="L99" s="53" t="s">
        <v>759</v>
      </c>
      <c r="M99" s="53" t="s">
        <v>880</v>
      </c>
      <c r="N99" s="53" t="s">
        <v>935</v>
      </c>
      <c r="O99" s="53" t="s">
        <v>177</v>
      </c>
      <c r="P99" s="53" t="s">
        <v>936</v>
      </c>
      <c r="Q99" s="53" t="s">
        <v>108</v>
      </c>
      <c r="R99" s="53" t="s">
        <v>982</v>
      </c>
      <c r="S99" s="53" t="s">
        <v>110</v>
      </c>
      <c r="T99" s="53" t="s">
        <v>735</v>
      </c>
      <c r="U99" s="50" t="str">
        <f t="shared" si="1"/>
        <v>WA.2378.EBA.956.101.B.524111</v>
      </c>
      <c r="V99" s="53" t="s">
        <v>846</v>
      </c>
      <c r="W99" s="53"/>
      <c r="X99" s="16"/>
    </row>
    <row r="100" spans="1:24" hidden="1" x14ac:dyDescent="0.3">
      <c r="A100" s="49" t="s">
        <v>728</v>
      </c>
      <c r="B100" s="50" t="s">
        <v>1457</v>
      </c>
      <c r="C100" s="50" t="s">
        <v>729</v>
      </c>
      <c r="D100" s="50" t="s">
        <v>1458</v>
      </c>
      <c r="E100" s="50" t="s">
        <v>841</v>
      </c>
      <c r="F100" s="50" t="s">
        <v>733</v>
      </c>
      <c r="G100" s="50" t="s">
        <v>750</v>
      </c>
      <c r="H100" s="50" t="s">
        <v>1013</v>
      </c>
      <c r="I100" s="50" t="s">
        <v>13</v>
      </c>
      <c r="J100" s="50" t="s">
        <v>751</v>
      </c>
      <c r="K100" s="50" t="s">
        <v>758</v>
      </c>
      <c r="L100" s="50" t="s">
        <v>759</v>
      </c>
      <c r="M100" s="50" t="s">
        <v>880</v>
      </c>
      <c r="N100" s="50" t="s">
        <v>935</v>
      </c>
      <c r="O100" s="50" t="s">
        <v>177</v>
      </c>
      <c r="P100" s="50" t="s">
        <v>936</v>
      </c>
      <c r="Q100" s="50" t="s">
        <v>108</v>
      </c>
      <c r="R100" s="50" t="s">
        <v>982</v>
      </c>
      <c r="S100" s="50" t="s">
        <v>104</v>
      </c>
      <c r="T100" s="50" t="s">
        <v>105</v>
      </c>
      <c r="U100" s="50" t="str">
        <f t="shared" si="1"/>
        <v>WA.2378.EBA.956.101.B.524113</v>
      </c>
      <c r="V100" s="50" t="s">
        <v>846</v>
      </c>
      <c r="W100" s="50"/>
      <c r="X100" s="51"/>
    </row>
    <row r="101" spans="1:24" hidden="1" x14ac:dyDescent="0.3">
      <c r="A101" s="52" t="s">
        <v>728</v>
      </c>
      <c r="B101" s="53" t="s">
        <v>1457</v>
      </c>
      <c r="C101" s="53" t="s">
        <v>729</v>
      </c>
      <c r="D101" s="53" t="s">
        <v>1458</v>
      </c>
      <c r="E101" s="53" t="s">
        <v>841</v>
      </c>
      <c r="F101" s="53" t="s">
        <v>733</v>
      </c>
      <c r="G101" s="53" t="s">
        <v>750</v>
      </c>
      <c r="H101" s="53" t="s">
        <v>1013</v>
      </c>
      <c r="I101" s="53" t="s">
        <v>13</v>
      </c>
      <c r="J101" s="53" t="s">
        <v>751</v>
      </c>
      <c r="K101" s="53" t="s">
        <v>758</v>
      </c>
      <c r="L101" s="53" t="s">
        <v>759</v>
      </c>
      <c r="M101" s="53" t="s">
        <v>880</v>
      </c>
      <c r="N101" s="53" t="s">
        <v>935</v>
      </c>
      <c r="O101" s="53" t="s">
        <v>177</v>
      </c>
      <c r="P101" s="53" t="s">
        <v>936</v>
      </c>
      <c r="Q101" s="53" t="s">
        <v>109</v>
      </c>
      <c r="R101" s="53" t="s">
        <v>983</v>
      </c>
      <c r="S101" s="53" t="s">
        <v>103</v>
      </c>
      <c r="T101" s="53" t="s">
        <v>732</v>
      </c>
      <c r="U101" s="50" t="str">
        <f t="shared" si="1"/>
        <v>WA.2378.EBA.956.101.C.521211</v>
      </c>
      <c r="V101" s="53" t="s">
        <v>846</v>
      </c>
      <c r="W101" s="53"/>
      <c r="X101" s="16"/>
    </row>
    <row r="102" spans="1:24" hidden="1" x14ac:dyDescent="0.3">
      <c r="A102" s="49" t="s">
        <v>728</v>
      </c>
      <c r="B102" s="50" t="s">
        <v>1457</v>
      </c>
      <c r="C102" s="50" t="s">
        <v>729</v>
      </c>
      <c r="D102" s="50" t="s">
        <v>1458</v>
      </c>
      <c r="E102" s="50" t="s">
        <v>841</v>
      </c>
      <c r="F102" s="50" t="s">
        <v>733</v>
      </c>
      <c r="G102" s="50" t="s">
        <v>750</v>
      </c>
      <c r="H102" s="50" t="s">
        <v>1013</v>
      </c>
      <c r="I102" s="50" t="s">
        <v>13</v>
      </c>
      <c r="J102" s="50" t="s">
        <v>751</v>
      </c>
      <c r="K102" s="50" t="s">
        <v>758</v>
      </c>
      <c r="L102" s="50" t="s">
        <v>759</v>
      </c>
      <c r="M102" s="50" t="s">
        <v>880</v>
      </c>
      <c r="N102" s="50" t="s">
        <v>935</v>
      </c>
      <c r="O102" s="50" t="s">
        <v>177</v>
      </c>
      <c r="P102" s="50" t="s">
        <v>936</v>
      </c>
      <c r="Q102" s="50" t="s">
        <v>109</v>
      </c>
      <c r="R102" s="50" t="s">
        <v>983</v>
      </c>
      <c r="S102" s="50" t="s">
        <v>112</v>
      </c>
      <c r="T102" s="50" t="s">
        <v>766</v>
      </c>
      <c r="U102" s="50" t="str">
        <f t="shared" si="1"/>
        <v>WA.2378.EBA.956.101.C.521241</v>
      </c>
      <c r="V102" s="50" t="s">
        <v>846</v>
      </c>
      <c r="W102" s="50"/>
      <c r="X102" s="51"/>
    </row>
    <row r="103" spans="1:24" hidden="1" x14ac:dyDescent="0.3">
      <c r="A103" s="52" t="s">
        <v>728</v>
      </c>
      <c r="B103" s="53" t="s">
        <v>1457</v>
      </c>
      <c r="C103" s="53" t="s">
        <v>729</v>
      </c>
      <c r="D103" s="53" t="s">
        <v>1458</v>
      </c>
      <c r="E103" s="53" t="s">
        <v>841</v>
      </c>
      <c r="F103" s="53" t="s">
        <v>733</v>
      </c>
      <c r="G103" s="53" t="s">
        <v>750</v>
      </c>
      <c r="H103" s="53" t="s">
        <v>1013</v>
      </c>
      <c r="I103" s="53" t="s">
        <v>13</v>
      </c>
      <c r="J103" s="53" t="s">
        <v>751</v>
      </c>
      <c r="K103" s="53" t="s">
        <v>758</v>
      </c>
      <c r="L103" s="53" t="s">
        <v>759</v>
      </c>
      <c r="M103" s="53" t="s">
        <v>880</v>
      </c>
      <c r="N103" s="53" t="s">
        <v>935</v>
      </c>
      <c r="O103" s="53" t="s">
        <v>177</v>
      </c>
      <c r="P103" s="53" t="s">
        <v>936</v>
      </c>
      <c r="Q103" s="53" t="s">
        <v>109</v>
      </c>
      <c r="R103" s="53" t="s">
        <v>983</v>
      </c>
      <c r="S103" s="53" t="s">
        <v>130</v>
      </c>
      <c r="T103" s="53" t="s">
        <v>748</v>
      </c>
      <c r="U103" s="50" t="str">
        <f t="shared" si="1"/>
        <v>WA.2378.EBA.956.101.C.521811</v>
      </c>
      <c r="V103" s="53" t="s">
        <v>846</v>
      </c>
      <c r="W103" s="53"/>
      <c r="X103" s="16"/>
    </row>
    <row r="104" spans="1:24" hidden="1" x14ac:dyDescent="0.3">
      <c r="A104" s="49" t="s">
        <v>728</v>
      </c>
      <c r="B104" s="50" t="s">
        <v>1457</v>
      </c>
      <c r="C104" s="50" t="s">
        <v>729</v>
      </c>
      <c r="D104" s="50" t="s">
        <v>1458</v>
      </c>
      <c r="E104" s="50" t="s">
        <v>841</v>
      </c>
      <c r="F104" s="50" t="s">
        <v>733</v>
      </c>
      <c r="G104" s="50" t="s">
        <v>750</v>
      </c>
      <c r="H104" s="50" t="s">
        <v>1013</v>
      </c>
      <c r="I104" s="50" t="s">
        <v>13</v>
      </c>
      <c r="J104" s="50" t="s">
        <v>751</v>
      </c>
      <c r="K104" s="50" t="s">
        <v>758</v>
      </c>
      <c r="L104" s="50" t="s">
        <v>759</v>
      </c>
      <c r="M104" s="50" t="s">
        <v>880</v>
      </c>
      <c r="N104" s="50" t="s">
        <v>935</v>
      </c>
      <c r="O104" s="50" t="s">
        <v>177</v>
      </c>
      <c r="P104" s="50" t="s">
        <v>936</v>
      </c>
      <c r="Q104" s="50" t="s">
        <v>109</v>
      </c>
      <c r="R104" s="50" t="s">
        <v>983</v>
      </c>
      <c r="S104" s="50" t="s">
        <v>113</v>
      </c>
      <c r="T104" s="50" t="s">
        <v>734</v>
      </c>
      <c r="U104" s="50" t="str">
        <f t="shared" si="1"/>
        <v>WA.2378.EBA.956.101.C.522151</v>
      </c>
      <c r="V104" s="50" t="s">
        <v>846</v>
      </c>
      <c r="W104" s="50"/>
      <c r="X104" s="51"/>
    </row>
    <row r="105" spans="1:24" hidden="1" x14ac:dyDescent="0.3">
      <c r="A105" s="52" t="s">
        <v>728</v>
      </c>
      <c r="B105" s="53" t="s">
        <v>1457</v>
      </c>
      <c r="C105" s="53" t="s">
        <v>729</v>
      </c>
      <c r="D105" s="53" t="s">
        <v>1458</v>
      </c>
      <c r="E105" s="53" t="s">
        <v>841</v>
      </c>
      <c r="F105" s="53" t="s">
        <v>733</v>
      </c>
      <c r="G105" s="53" t="s">
        <v>750</v>
      </c>
      <c r="H105" s="53" t="s">
        <v>1013</v>
      </c>
      <c r="I105" s="53" t="s">
        <v>13</v>
      </c>
      <c r="J105" s="53" t="s">
        <v>751</v>
      </c>
      <c r="K105" s="53" t="s">
        <v>758</v>
      </c>
      <c r="L105" s="53" t="s">
        <v>759</v>
      </c>
      <c r="M105" s="53" t="s">
        <v>880</v>
      </c>
      <c r="N105" s="53" t="s">
        <v>935</v>
      </c>
      <c r="O105" s="53" t="s">
        <v>177</v>
      </c>
      <c r="P105" s="53" t="s">
        <v>936</v>
      </c>
      <c r="Q105" s="53" t="s">
        <v>109</v>
      </c>
      <c r="R105" s="53" t="s">
        <v>983</v>
      </c>
      <c r="S105" s="53" t="s">
        <v>110</v>
      </c>
      <c r="T105" s="53" t="s">
        <v>735</v>
      </c>
      <c r="U105" s="50" t="str">
        <f t="shared" si="1"/>
        <v>WA.2378.EBA.956.101.C.524111</v>
      </c>
      <c r="V105" s="53" t="s">
        <v>846</v>
      </c>
      <c r="W105" s="53"/>
      <c r="X105" s="16"/>
    </row>
    <row r="106" spans="1:24" hidden="1" x14ac:dyDescent="0.3">
      <c r="A106" s="49" t="s">
        <v>728</v>
      </c>
      <c r="B106" s="50" t="s">
        <v>1457</v>
      </c>
      <c r="C106" s="50" t="s">
        <v>729</v>
      </c>
      <c r="D106" s="50" t="s">
        <v>1458</v>
      </c>
      <c r="E106" s="50" t="s">
        <v>841</v>
      </c>
      <c r="F106" s="50" t="s">
        <v>733</v>
      </c>
      <c r="G106" s="50" t="s">
        <v>750</v>
      </c>
      <c r="H106" s="50" t="s">
        <v>1013</v>
      </c>
      <c r="I106" s="50" t="s">
        <v>13</v>
      </c>
      <c r="J106" s="50" t="s">
        <v>751</v>
      </c>
      <c r="K106" s="50" t="s">
        <v>758</v>
      </c>
      <c r="L106" s="50" t="s">
        <v>759</v>
      </c>
      <c r="M106" s="50" t="s">
        <v>880</v>
      </c>
      <c r="N106" s="50" t="s">
        <v>935</v>
      </c>
      <c r="O106" s="50" t="s">
        <v>177</v>
      </c>
      <c r="P106" s="50" t="s">
        <v>936</v>
      </c>
      <c r="Q106" s="50" t="s">
        <v>109</v>
      </c>
      <c r="R106" s="50" t="s">
        <v>983</v>
      </c>
      <c r="S106" s="50" t="s">
        <v>104</v>
      </c>
      <c r="T106" s="50" t="s">
        <v>105</v>
      </c>
      <c r="U106" s="50" t="str">
        <f t="shared" si="1"/>
        <v>WA.2378.EBA.956.101.C.524113</v>
      </c>
      <c r="V106" s="50" t="s">
        <v>846</v>
      </c>
      <c r="W106" s="50"/>
      <c r="X106" s="51"/>
    </row>
    <row r="107" spans="1:24" hidden="1" x14ac:dyDescent="0.3">
      <c r="A107" s="52" t="s">
        <v>728</v>
      </c>
      <c r="B107" s="53" t="s">
        <v>1457</v>
      </c>
      <c r="C107" s="53" t="s">
        <v>729</v>
      </c>
      <c r="D107" s="53" t="s">
        <v>1458</v>
      </c>
      <c r="E107" s="53" t="s">
        <v>841</v>
      </c>
      <c r="F107" s="53" t="s">
        <v>733</v>
      </c>
      <c r="G107" s="53" t="s">
        <v>750</v>
      </c>
      <c r="H107" s="53" t="s">
        <v>1013</v>
      </c>
      <c r="I107" s="53" t="s">
        <v>13</v>
      </c>
      <c r="J107" s="53" t="s">
        <v>751</v>
      </c>
      <c r="K107" s="53" t="s">
        <v>758</v>
      </c>
      <c r="L107" s="53" t="s">
        <v>759</v>
      </c>
      <c r="M107" s="53" t="s">
        <v>880</v>
      </c>
      <c r="N107" s="53" t="s">
        <v>935</v>
      </c>
      <c r="O107" s="53" t="s">
        <v>177</v>
      </c>
      <c r="P107" s="53" t="s">
        <v>936</v>
      </c>
      <c r="Q107" s="53" t="s">
        <v>109</v>
      </c>
      <c r="R107" s="53" t="s">
        <v>983</v>
      </c>
      <c r="S107" s="53" t="s">
        <v>106</v>
      </c>
      <c r="T107" s="53" t="s">
        <v>906</v>
      </c>
      <c r="U107" s="50" t="str">
        <f t="shared" si="1"/>
        <v>WA.2378.EBA.956.101.C.524114</v>
      </c>
      <c r="V107" s="53" t="s">
        <v>846</v>
      </c>
      <c r="W107" s="53"/>
      <c r="X107" s="16"/>
    </row>
    <row r="108" spans="1:24" hidden="1" x14ac:dyDescent="0.3">
      <c r="A108" s="49" t="s">
        <v>728</v>
      </c>
      <c r="B108" s="50" t="s">
        <v>1457</v>
      </c>
      <c r="C108" s="50" t="s">
        <v>729</v>
      </c>
      <c r="D108" s="50" t="s">
        <v>1458</v>
      </c>
      <c r="E108" s="50" t="s">
        <v>841</v>
      </c>
      <c r="F108" s="50" t="s">
        <v>733</v>
      </c>
      <c r="G108" s="50" t="s">
        <v>750</v>
      </c>
      <c r="H108" s="50" t="s">
        <v>1013</v>
      </c>
      <c r="I108" s="50" t="s">
        <v>13</v>
      </c>
      <c r="J108" s="50" t="s">
        <v>751</v>
      </c>
      <c r="K108" s="50" t="s">
        <v>758</v>
      </c>
      <c r="L108" s="50" t="s">
        <v>759</v>
      </c>
      <c r="M108" s="50" t="s">
        <v>880</v>
      </c>
      <c r="N108" s="50" t="s">
        <v>935</v>
      </c>
      <c r="O108" s="50" t="s">
        <v>177</v>
      </c>
      <c r="P108" s="50" t="s">
        <v>936</v>
      </c>
      <c r="Q108" s="50" t="s">
        <v>111</v>
      </c>
      <c r="R108" s="50" t="s">
        <v>984</v>
      </c>
      <c r="S108" s="50" t="s">
        <v>103</v>
      </c>
      <c r="T108" s="50" t="s">
        <v>732</v>
      </c>
      <c r="U108" s="50" t="str">
        <f t="shared" si="1"/>
        <v>WA.2378.EBA.956.101.D.521211</v>
      </c>
      <c r="V108" s="50" t="s">
        <v>846</v>
      </c>
      <c r="W108" s="50"/>
      <c r="X108" s="51"/>
    </row>
    <row r="109" spans="1:24" hidden="1" x14ac:dyDescent="0.3">
      <c r="A109" s="52" t="s">
        <v>728</v>
      </c>
      <c r="B109" s="53" t="s">
        <v>1457</v>
      </c>
      <c r="C109" s="53" t="s">
        <v>729</v>
      </c>
      <c r="D109" s="53" t="s">
        <v>1458</v>
      </c>
      <c r="E109" s="53" t="s">
        <v>841</v>
      </c>
      <c r="F109" s="53" t="s">
        <v>733</v>
      </c>
      <c r="G109" s="53" t="s">
        <v>750</v>
      </c>
      <c r="H109" s="53" t="s">
        <v>1013</v>
      </c>
      <c r="I109" s="53" t="s">
        <v>13</v>
      </c>
      <c r="J109" s="53" t="s">
        <v>751</v>
      </c>
      <c r="K109" s="53" t="s">
        <v>758</v>
      </c>
      <c r="L109" s="53" t="s">
        <v>759</v>
      </c>
      <c r="M109" s="53" t="s">
        <v>880</v>
      </c>
      <c r="N109" s="53" t="s">
        <v>935</v>
      </c>
      <c r="O109" s="53" t="s">
        <v>177</v>
      </c>
      <c r="P109" s="53" t="s">
        <v>936</v>
      </c>
      <c r="Q109" s="53" t="s">
        <v>111</v>
      </c>
      <c r="R109" s="53" t="s">
        <v>984</v>
      </c>
      <c r="S109" s="53" t="s">
        <v>113</v>
      </c>
      <c r="T109" s="53" t="s">
        <v>734</v>
      </c>
      <c r="U109" s="50" t="str">
        <f t="shared" si="1"/>
        <v>WA.2378.EBA.956.101.D.522151</v>
      </c>
      <c r="V109" s="53" t="s">
        <v>846</v>
      </c>
      <c r="W109" s="53"/>
      <c r="X109" s="16"/>
    </row>
    <row r="110" spans="1:24" hidden="1" x14ac:dyDescent="0.3">
      <c r="A110" s="49" t="s">
        <v>728</v>
      </c>
      <c r="B110" s="50" t="s">
        <v>1457</v>
      </c>
      <c r="C110" s="50" t="s">
        <v>729</v>
      </c>
      <c r="D110" s="50" t="s">
        <v>1458</v>
      </c>
      <c r="E110" s="50" t="s">
        <v>841</v>
      </c>
      <c r="F110" s="50" t="s">
        <v>733</v>
      </c>
      <c r="G110" s="50" t="s">
        <v>750</v>
      </c>
      <c r="H110" s="50" t="s">
        <v>1013</v>
      </c>
      <c r="I110" s="50" t="s">
        <v>13</v>
      </c>
      <c r="J110" s="50" t="s">
        <v>751</v>
      </c>
      <c r="K110" s="50" t="s">
        <v>758</v>
      </c>
      <c r="L110" s="50" t="s">
        <v>759</v>
      </c>
      <c r="M110" s="50" t="s">
        <v>880</v>
      </c>
      <c r="N110" s="50" t="s">
        <v>935</v>
      </c>
      <c r="O110" s="50" t="s">
        <v>177</v>
      </c>
      <c r="P110" s="50" t="s">
        <v>936</v>
      </c>
      <c r="Q110" s="50" t="s">
        <v>111</v>
      </c>
      <c r="R110" s="50" t="s">
        <v>984</v>
      </c>
      <c r="S110" s="50" t="s">
        <v>110</v>
      </c>
      <c r="T110" s="50" t="s">
        <v>735</v>
      </c>
      <c r="U110" s="50" t="str">
        <f t="shared" si="1"/>
        <v>WA.2378.EBA.956.101.D.524111</v>
      </c>
      <c r="V110" s="50" t="s">
        <v>846</v>
      </c>
      <c r="W110" s="50"/>
      <c r="X110" s="51"/>
    </row>
    <row r="111" spans="1:24" hidden="1" x14ac:dyDescent="0.3">
      <c r="A111" s="52" t="s">
        <v>728</v>
      </c>
      <c r="B111" s="53" t="s">
        <v>1457</v>
      </c>
      <c r="C111" s="53" t="s">
        <v>729</v>
      </c>
      <c r="D111" s="53" t="s">
        <v>1458</v>
      </c>
      <c r="E111" s="53" t="s">
        <v>841</v>
      </c>
      <c r="F111" s="53" t="s">
        <v>733</v>
      </c>
      <c r="G111" s="53" t="s">
        <v>750</v>
      </c>
      <c r="H111" s="53" t="s">
        <v>1013</v>
      </c>
      <c r="I111" s="53" t="s">
        <v>13</v>
      </c>
      <c r="J111" s="53" t="s">
        <v>751</v>
      </c>
      <c r="K111" s="53" t="s">
        <v>758</v>
      </c>
      <c r="L111" s="53" t="s">
        <v>759</v>
      </c>
      <c r="M111" s="53" t="s">
        <v>880</v>
      </c>
      <c r="N111" s="53" t="s">
        <v>935</v>
      </c>
      <c r="O111" s="53" t="s">
        <v>177</v>
      </c>
      <c r="P111" s="53" t="s">
        <v>936</v>
      </c>
      <c r="Q111" s="53" t="s">
        <v>116</v>
      </c>
      <c r="R111" s="53" t="s">
        <v>985</v>
      </c>
      <c r="S111" s="53" t="s">
        <v>103</v>
      </c>
      <c r="T111" s="53" t="s">
        <v>732</v>
      </c>
      <c r="U111" s="50" t="str">
        <f t="shared" si="1"/>
        <v>WA.2378.EBA.956.101.E.521211</v>
      </c>
      <c r="V111" s="53" t="s">
        <v>846</v>
      </c>
      <c r="W111" s="53"/>
      <c r="X111" s="16"/>
    </row>
    <row r="112" spans="1:24" hidden="1" x14ac:dyDescent="0.3">
      <c r="A112" s="49" t="s">
        <v>728</v>
      </c>
      <c r="B112" s="50" t="s">
        <v>1457</v>
      </c>
      <c r="C112" s="50" t="s">
        <v>729</v>
      </c>
      <c r="D112" s="50" t="s">
        <v>1458</v>
      </c>
      <c r="E112" s="50" t="s">
        <v>841</v>
      </c>
      <c r="F112" s="50" t="s">
        <v>733</v>
      </c>
      <c r="G112" s="50" t="s">
        <v>750</v>
      </c>
      <c r="H112" s="50" t="s">
        <v>1013</v>
      </c>
      <c r="I112" s="50" t="s">
        <v>13</v>
      </c>
      <c r="J112" s="50" t="s">
        <v>751</v>
      </c>
      <c r="K112" s="50" t="s">
        <v>758</v>
      </c>
      <c r="L112" s="50" t="s">
        <v>759</v>
      </c>
      <c r="M112" s="50" t="s">
        <v>880</v>
      </c>
      <c r="N112" s="50" t="s">
        <v>935</v>
      </c>
      <c r="O112" s="50" t="s">
        <v>177</v>
      </c>
      <c r="P112" s="50" t="s">
        <v>936</v>
      </c>
      <c r="Q112" s="50" t="s">
        <v>116</v>
      </c>
      <c r="R112" s="50" t="s">
        <v>985</v>
      </c>
      <c r="S112" s="50" t="s">
        <v>130</v>
      </c>
      <c r="T112" s="50" t="s">
        <v>748</v>
      </c>
      <c r="U112" s="50" t="str">
        <f t="shared" si="1"/>
        <v>WA.2378.EBA.956.101.E.521811</v>
      </c>
      <c r="V112" s="50" t="s">
        <v>846</v>
      </c>
      <c r="W112" s="50"/>
      <c r="X112" s="51"/>
    </row>
    <row r="113" spans="1:24" hidden="1" x14ac:dyDescent="0.3">
      <c r="A113" s="52" t="s">
        <v>728</v>
      </c>
      <c r="B113" s="53" t="s">
        <v>1457</v>
      </c>
      <c r="C113" s="53" t="s">
        <v>729</v>
      </c>
      <c r="D113" s="53" t="s">
        <v>1458</v>
      </c>
      <c r="E113" s="53" t="s">
        <v>841</v>
      </c>
      <c r="F113" s="53" t="s">
        <v>733</v>
      </c>
      <c r="G113" s="53" t="s">
        <v>750</v>
      </c>
      <c r="H113" s="53" t="s">
        <v>1013</v>
      </c>
      <c r="I113" s="53" t="s">
        <v>13</v>
      </c>
      <c r="J113" s="53" t="s">
        <v>751</v>
      </c>
      <c r="K113" s="53" t="s">
        <v>758</v>
      </c>
      <c r="L113" s="53" t="s">
        <v>759</v>
      </c>
      <c r="M113" s="53" t="s">
        <v>880</v>
      </c>
      <c r="N113" s="53" t="s">
        <v>935</v>
      </c>
      <c r="O113" s="53" t="s">
        <v>177</v>
      </c>
      <c r="P113" s="53" t="s">
        <v>936</v>
      </c>
      <c r="Q113" s="53" t="s">
        <v>116</v>
      </c>
      <c r="R113" s="53" t="s">
        <v>985</v>
      </c>
      <c r="S113" s="53" t="s">
        <v>113</v>
      </c>
      <c r="T113" s="53" t="s">
        <v>734</v>
      </c>
      <c r="U113" s="50" t="str">
        <f t="shared" si="1"/>
        <v>WA.2378.EBA.956.101.E.522151</v>
      </c>
      <c r="V113" s="53" t="s">
        <v>846</v>
      </c>
      <c r="W113" s="53"/>
      <c r="X113" s="16"/>
    </row>
    <row r="114" spans="1:24" hidden="1" x14ac:dyDescent="0.3">
      <c r="A114" s="49" t="s">
        <v>728</v>
      </c>
      <c r="B114" s="50" t="s">
        <v>1457</v>
      </c>
      <c r="C114" s="50" t="s">
        <v>729</v>
      </c>
      <c r="D114" s="50" t="s">
        <v>1458</v>
      </c>
      <c r="E114" s="50" t="s">
        <v>841</v>
      </c>
      <c r="F114" s="50" t="s">
        <v>733</v>
      </c>
      <c r="G114" s="50" t="s">
        <v>750</v>
      </c>
      <c r="H114" s="50" t="s">
        <v>1013</v>
      </c>
      <c r="I114" s="50" t="s">
        <v>13</v>
      </c>
      <c r="J114" s="50" t="s">
        <v>751</v>
      </c>
      <c r="K114" s="50" t="s">
        <v>758</v>
      </c>
      <c r="L114" s="50" t="s">
        <v>759</v>
      </c>
      <c r="M114" s="50" t="s">
        <v>880</v>
      </c>
      <c r="N114" s="50" t="s">
        <v>935</v>
      </c>
      <c r="O114" s="50" t="s">
        <v>177</v>
      </c>
      <c r="P114" s="50" t="s">
        <v>936</v>
      </c>
      <c r="Q114" s="50" t="s">
        <v>116</v>
      </c>
      <c r="R114" s="50" t="s">
        <v>985</v>
      </c>
      <c r="S114" s="50" t="s">
        <v>110</v>
      </c>
      <c r="T114" s="50" t="s">
        <v>735</v>
      </c>
      <c r="U114" s="50" t="str">
        <f t="shared" si="1"/>
        <v>WA.2378.EBA.956.101.E.524111</v>
      </c>
      <c r="V114" s="50" t="s">
        <v>846</v>
      </c>
      <c r="W114" s="50"/>
      <c r="X114" s="51"/>
    </row>
    <row r="115" spans="1:24" hidden="1" x14ac:dyDescent="0.3">
      <c r="A115" s="52" t="s">
        <v>728</v>
      </c>
      <c r="B115" s="53" t="s">
        <v>1457</v>
      </c>
      <c r="C115" s="53" t="s">
        <v>729</v>
      </c>
      <c r="D115" s="53" t="s">
        <v>1458</v>
      </c>
      <c r="E115" s="53" t="s">
        <v>841</v>
      </c>
      <c r="F115" s="53" t="s">
        <v>733</v>
      </c>
      <c r="G115" s="53" t="s">
        <v>750</v>
      </c>
      <c r="H115" s="53" t="s">
        <v>1013</v>
      </c>
      <c r="I115" s="53" t="s">
        <v>13</v>
      </c>
      <c r="J115" s="53" t="s">
        <v>751</v>
      </c>
      <c r="K115" s="53" t="s">
        <v>758</v>
      </c>
      <c r="L115" s="53" t="s">
        <v>759</v>
      </c>
      <c r="M115" s="53" t="s">
        <v>880</v>
      </c>
      <c r="N115" s="53" t="s">
        <v>935</v>
      </c>
      <c r="O115" s="53" t="s">
        <v>177</v>
      </c>
      <c r="P115" s="53" t="s">
        <v>936</v>
      </c>
      <c r="Q115" s="53" t="s">
        <v>166</v>
      </c>
      <c r="R115" s="53" t="s">
        <v>1239</v>
      </c>
      <c r="S115" s="53" t="s">
        <v>103</v>
      </c>
      <c r="T115" s="53" t="s">
        <v>732</v>
      </c>
      <c r="U115" s="50" t="str">
        <f t="shared" si="1"/>
        <v>WA.2378.EBA.956.101.F.521211</v>
      </c>
      <c r="V115" s="53" t="s">
        <v>846</v>
      </c>
      <c r="W115" s="53"/>
      <c r="X115" s="16"/>
    </row>
    <row r="116" spans="1:24" hidden="1" x14ac:dyDescent="0.3">
      <c r="A116" s="49" t="s">
        <v>728</v>
      </c>
      <c r="B116" s="50" t="s">
        <v>1457</v>
      </c>
      <c r="C116" s="50" t="s">
        <v>729</v>
      </c>
      <c r="D116" s="50" t="s">
        <v>1458</v>
      </c>
      <c r="E116" s="50" t="s">
        <v>841</v>
      </c>
      <c r="F116" s="50" t="s">
        <v>733</v>
      </c>
      <c r="G116" s="50" t="s">
        <v>750</v>
      </c>
      <c r="H116" s="50" t="s">
        <v>1013</v>
      </c>
      <c r="I116" s="50" t="s">
        <v>13</v>
      </c>
      <c r="J116" s="50" t="s">
        <v>751</v>
      </c>
      <c r="K116" s="50" t="s">
        <v>758</v>
      </c>
      <c r="L116" s="50" t="s">
        <v>759</v>
      </c>
      <c r="M116" s="50" t="s">
        <v>880</v>
      </c>
      <c r="N116" s="50" t="s">
        <v>935</v>
      </c>
      <c r="O116" s="50" t="s">
        <v>177</v>
      </c>
      <c r="P116" s="50" t="s">
        <v>936</v>
      </c>
      <c r="Q116" s="50" t="s">
        <v>166</v>
      </c>
      <c r="R116" s="50" t="s">
        <v>1239</v>
      </c>
      <c r="S116" s="50" t="s">
        <v>113</v>
      </c>
      <c r="T116" s="50" t="s">
        <v>734</v>
      </c>
      <c r="U116" s="50" t="str">
        <f t="shared" si="1"/>
        <v>WA.2378.EBA.956.101.F.522151</v>
      </c>
      <c r="V116" s="50" t="s">
        <v>846</v>
      </c>
      <c r="W116" s="50"/>
      <c r="X116" s="51"/>
    </row>
    <row r="117" spans="1:24" hidden="1" x14ac:dyDescent="0.3">
      <c r="A117" s="52" t="s">
        <v>728</v>
      </c>
      <c r="B117" s="53" t="s">
        <v>1457</v>
      </c>
      <c r="C117" s="53" t="s">
        <v>729</v>
      </c>
      <c r="D117" s="53" t="s">
        <v>1458</v>
      </c>
      <c r="E117" s="53" t="s">
        <v>841</v>
      </c>
      <c r="F117" s="53" t="s">
        <v>733</v>
      </c>
      <c r="G117" s="53" t="s">
        <v>750</v>
      </c>
      <c r="H117" s="53" t="s">
        <v>1013</v>
      </c>
      <c r="I117" s="53" t="s">
        <v>13</v>
      </c>
      <c r="J117" s="53" t="s">
        <v>751</v>
      </c>
      <c r="K117" s="53" t="s">
        <v>758</v>
      </c>
      <c r="L117" s="53" t="s">
        <v>759</v>
      </c>
      <c r="M117" s="53" t="s">
        <v>880</v>
      </c>
      <c r="N117" s="53" t="s">
        <v>935</v>
      </c>
      <c r="O117" s="53" t="s">
        <v>177</v>
      </c>
      <c r="P117" s="53" t="s">
        <v>936</v>
      </c>
      <c r="Q117" s="53" t="s">
        <v>166</v>
      </c>
      <c r="R117" s="53" t="s">
        <v>1239</v>
      </c>
      <c r="S117" s="53" t="s">
        <v>110</v>
      </c>
      <c r="T117" s="53" t="s">
        <v>735</v>
      </c>
      <c r="U117" s="50" t="str">
        <f t="shared" si="1"/>
        <v>WA.2378.EBA.956.101.F.524111</v>
      </c>
      <c r="V117" s="53" t="s">
        <v>846</v>
      </c>
      <c r="W117" s="53"/>
      <c r="X117" s="16"/>
    </row>
    <row r="118" spans="1:24" hidden="1" x14ac:dyDescent="0.3">
      <c r="A118" s="49" t="s">
        <v>728</v>
      </c>
      <c r="B118" s="50" t="s">
        <v>1457</v>
      </c>
      <c r="C118" s="50" t="s">
        <v>729</v>
      </c>
      <c r="D118" s="50" t="s">
        <v>1458</v>
      </c>
      <c r="E118" s="50" t="s">
        <v>841</v>
      </c>
      <c r="F118" s="50" t="s">
        <v>733</v>
      </c>
      <c r="G118" s="50" t="s">
        <v>750</v>
      </c>
      <c r="H118" s="50" t="s">
        <v>1013</v>
      </c>
      <c r="I118" s="50" t="s">
        <v>13</v>
      </c>
      <c r="J118" s="50" t="s">
        <v>751</v>
      </c>
      <c r="K118" s="50" t="s">
        <v>758</v>
      </c>
      <c r="L118" s="50" t="s">
        <v>759</v>
      </c>
      <c r="M118" s="50" t="s">
        <v>880</v>
      </c>
      <c r="N118" s="50" t="s">
        <v>935</v>
      </c>
      <c r="O118" s="50" t="s">
        <v>177</v>
      </c>
      <c r="P118" s="50" t="s">
        <v>936</v>
      </c>
      <c r="Q118" s="50" t="s">
        <v>167</v>
      </c>
      <c r="R118" s="50" t="s">
        <v>986</v>
      </c>
      <c r="S118" s="50" t="s">
        <v>103</v>
      </c>
      <c r="T118" s="50" t="s">
        <v>732</v>
      </c>
      <c r="U118" s="50" t="str">
        <f t="shared" si="1"/>
        <v>WA.2378.EBA.956.101.G.521211</v>
      </c>
      <c r="V118" s="50" t="s">
        <v>846</v>
      </c>
      <c r="W118" s="50"/>
      <c r="X118" s="51"/>
    </row>
    <row r="119" spans="1:24" hidden="1" x14ac:dyDescent="0.3">
      <c r="A119" s="52" t="s">
        <v>728</v>
      </c>
      <c r="B119" s="53" t="s">
        <v>1457</v>
      </c>
      <c r="C119" s="53" t="s">
        <v>729</v>
      </c>
      <c r="D119" s="53" t="s">
        <v>1458</v>
      </c>
      <c r="E119" s="53" t="s">
        <v>841</v>
      </c>
      <c r="F119" s="53" t="s">
        <v>733</v>
      </c>
      <c r="G119" s="53" t="s">
        <v>750</v>
      </c>
      <c r="H119" s="53" t="s">
        <v>1013</v>
      </c>
      <c r="I119" s="53" t="s">
        <v>13</v>
      </c>
      <c r="J119" s="53" t="s">
        <v>751</v>
      </c>
      <c r="K119" s="53" t="s">
        <v>758</v>
      </c>
      <c r="L119" s="53" t="s">
        <v>759</v>
      </c>
      <c r="M119" s="53" t="s">
        <v>880</v>
      </c>
      <c r="N119" s="53" t="s">
        <v>935</v>
      </c>
      <c r="O119" s="53" t="s">
        <v>177</v>
      </c>
      <c r="P119" s="53" t="s">
        <v>936</v>
      </c>
      <c r="Q119" s="53" t="s">
        <v>167</v>
      </c>
      <c r="R119" s="53" t="s">
        <v>986</v>
      </c>
      <c r="S119" s="53" t="s">
        <v>130</v>
      </c>
      <c r="T119" s="53" t="s">
        <v>748</v>
      </c>
      <c r="U119" s="50" t="str">
        <f t="shared" si="1"/>
        <v>WA.2378.EBA.956.101.G.521811</v>
      </c>
      <c r="V119" s="53" t="s">
        <v>846</v>
      </c>
      <c r="W119" s="53"/>
      <c r="X119" s="16"/>
    </row>
    <row r="120" spans="1:24" hidden="1" x14ac:dyDescent="0.3">
      <c r="A120" s="49" t="s">
        <v>728</v>
      </c>
      <c r="B120" s="50" t="s">
        <v>1457</v>
      </c>
      <c r="C120" s="50" t="s">
        <v>729</v>
      </c>
      <c r="D120" s="50" t="s">
        <v>1458</v>
      </c>
      <c r="E120" s="50" t="s">
        <v>841</v>
      </c>
      <c r="F120" s="50" t="s">
        <v>733</v>
      </c>
      <c r="G120" s="50" t="s">
        <v>750</v>
      </c>
      <c r="H120" s="50" t="s">
        <v>1013</v>
      </c>
      <c r="I120" s="50" t="s">
        <v>13</v>
      </c>
      <c r="J120" s="50" t="s">
        <v>751</v>
      </c>
      <c r="K120" s="50" t="s">
        <v>758</v>
      </c>
      <c r="L120" s="50" t="s">
        <v>759</v>
      </c>
      <c r="M120" s="50" t="s">
        <v>880</v>
      </c>
      <c r="N120" s="50" t="s">
        <v>935</v>
      </c>
      <c r="O120" s="50" t="s">
        <v>177</v>
      </c>
      <c r="P120" s="50" t="s">
        <v>936</v>
      </c>
      <c r="Q120" s="50" t="s">
        <v>167</v>
      </c>
      <c r="R120" s="50" t="s">
        <v>986</v>
      </c>
      <c r="S120" s="50" t="s">
        <v>113</v>
      </c>
      <c r="T120" s="50" t="s">
        <v>734</v>
      </c>
      <c r="U120" s="50" t="str">
        <f t="shared" si="1"/>
        <v>WA.2378.EBA.956.101.G.522151</v>
      </c>
      <c r="V120" s="50" t="s">
        <v>846</v>
      </c>
      <c r="W120" s="50"/>
      <c r="X120" s="51"/>
    </row>
    <row r="121" spans="1:24" hidden="1" x14ac:dyDescent="0.3">
      <c r="A121" s="52" t="s">
        <v>728</v>
      </c>
      <c r="B121" s="53" t="s">
        <v>1457</v>
      </c>
      <c r="C121" s="53" t="s">
        <v>729</v>
      </c>
      <c r="D121" s="53" t="s">
        <v>1458</v>
      </c>
      <c r="E121" s="53" t="s">
        <v>841</v>
      </c>
      <c r="F121" s="53" t="s">
        <v>733</v>
      </c>
      <c r="G121" s="53" t="s">
        <v>750</v>
      </c>
      <c r="H121" s="53" t="s">
        <v>1013</v>
      </c>
      <c r="I121" s="53" t="s">
        <v>13</v>
      </c>
      <c r="J121" s="53" t="s">
        <v>751</v>
      </c>
      <c r="K121" s="53" t="s">
        <v>758</v>
      </c>
      <c r="L121" s="53" t="s">
        <v>759</v>
      </c>
      <c r="M121" s="53" t="s">
        <v>880</v>
      </c>
      <c r="N121" s="53" t="s">
        <v>935</v>
      </c>
      <c r="O121" s="53" t="s">
        <v>177</v>
      </c>
      <c r="P121" s="53" t="s">
        <v>936</v>
      </c>
      <c r="Q121" s="53" t="s">
        <v>167</v>
      </c>
      <c r="R121" s="53" t="s">
        <v>986</v>
      </c>
      <c r="S121" s="53" t="s">
        <v>110</v>
      </c>
      <c r="T121" s="53" t="s">
        <v>735</v>
      </c>
      <c r="U121" s="50" t="str">
        <f t="shared" si="1"/>
        <v>WA.2378.EBA.956.101.G.524111</v>
      </c>
      <c r="V121" s="53" t="s">
        <v>846</v>
      </c>
      <c r="W121" s="53"/>
      <c r="X121" s="16"/>
    </row>
    <row r="122" spans="1:24" hidden="1" x14ac:dyDescent="0.3">
      <c r="A122" s="49" t="s">
        <v>728</v>
      </c>
      <c r="B122" s="50" t="s">
        <v>1457</v>
      </c>
      <c r="C122" s="50" t="s">
        <v>729</v>
      </c>
      <c r="D122" s="50" t="s">
        <v>1458</v>
      </c>
      <c r="E122" s="50" t="s">
        <v>841</v>
      </c>
      <c r="F122" s="50" t="s">
        <v>733</v>
      </c>
      <c r="G122" s="50" t="s">
        <v>750</v>
      </c>
      <c r="H122" s="50" t="s">
        <v>1013</v>
      </c>
      <c r="I122" s="50" t="s">
        <v>13</v>
      </c>
      <c r="J122" s="50" t="s">
        <v>751</v>
      </c>
      <c r="K122" s="50" t="s">
        <v>758</v>
      </c>
      <c r="L122" s="50" t="s">
        <v>759</v>
      </c>
      <c r="M122" s="50" t="s">
        <v>880</v>
      </c>
      <c r="N122" s="50" t="s">
        <v>935</v>
      </c>
      <c r="O122" s="50" t="s">
        <v>177</v>
      </c>
      <c r="P122" s="50" t="s">
        <v>936</v>
      </c>
      <c r="Q122" s="50" t="s">
        <v>167</v>
      </c>
      <c r="R122" s="50" t="s">
        <v>986</v>
      </c>
      <c r="S122" s="50" t="s">
        <v>104</v>
      </c>
      <c r="T122" s="50" t="s">
        <v>105</v>
      </c>
      <c r="U122" s="50" t="str">
        <f t="shared" si="1"/>
        <v>WA.2378.EBA.956.101.G.524113</v>
      </c>
      <c r="V122" s="50" t="s">
        <v>846</v>
      </c>
      <c r="W122" s="50"/>
      <c r="X122" s="51"/>
    </row>
    <row r="123" spans="1:24" hidden="1" x14ac:dyDescent="0.3">
      <c r="A123" s="52" t="s">
        <v>728</v>
      </c>
      <c r="B123" s="53" t="s">
        <v>1457</v>
      </c>
      <c r="C123" s="53" t="s">
        <v>729</v>
      </c>
      <c r="D123" s="53" t="s">
        <v>1458</v>
      </c>
      <c r="E123" s="53" t="s">
        <v>841</v>
      </c>
      <c r="F123" s="53" t="s">
        <v>733</v>
      </c>
      <c r="G123" s="53" t="s">
        <v>750</v>
      </c>
      <c r="H123" s="53" t="s">
        <v>1013</v>
      </c>
      <c r="I123" s="53" t="s">
        <v>13</v>
      </c>
      <c r="J123" s="53" t="s">
        <v>751</v>
      </c>
      <c r="K123" s="53" t="s">
        <v>758</v>
      </c>
      <c r="L123" s="53" t="s">
        <v>759</v>
      </c>
      <c r="M123" s="53" t="s">
        <v>842</v>
      </c>
      <c r="N123" s="53" t="s">
        <v>843</v>
      </c>
      <c r="O123" s="53" t="s">
        <v>177</v>
      </c>
      <c r="P123" s="53" t="s">
        <v>844</v>
      </c>
      <c r="Q123" s="53" t="s">
        <v>2</v>
      </c>
      <c r="R123" s="53" t="s">
        <v>845</v>
      </c>
      <c r="S123" s="53" t="s">
        <v>103</v>
      </c>
      <c r="T123" s="53" t="s">
        <v>732</v>
      </c>
      <c r="U123" s="50" t="str">
        <f t="shared" si="1"/>
        <v>WA.2378.EBA.957.101.A.521211</v>
      </c>
      <c r="V123" s="53" t="s">
        <v>846</v>
      </c>
      <c r="W123" s="53"/>
      <c r="X123" s="16"/>
    </row>
    <row r="124" spans="1:24" hidden="1" x14ac:dyDescent="0.3">
      <c r="A124" s="49" t="s">
        <v>728</v>
      </c>
      <c r="B124" s="50" t="s">
        <v>1457</v>
      </c>
      <c r="C124" s="50" t="s">
        <v>729</v>
      </c>
      <c r="D124" s="50" t="s">
        <v>1458</v>
      </c>
      <c r="E124" s="50" t="s">
        <v>841</v>
      </c>
      <c r="F124" s="50" t="s">
        <v>733</v>
      </c>
      <c r="G124" s="50" t="s">
        <v>750</v>
      </c>
      <c r="H124" s="50" t="s">
        <v>1013</v>
      </c>
      <c r="I124" s="50" t="s">
        <v>13</v>
      </c>
      <c r="J124" s="50" t="s">
        <v>751</v>
      </c>
      <c r="K124" s="50" t="s">
        <v>758</v>
      </c>
      <c r="L124" s="50" t="s">
        <v>759</v>
      </c>
      <c r="M124" s="50" t="s">
        <v>842</v>
      </c>
      <c r="N124" s="50" t="s">
        <v>843</v>
      </c>
      <c r="O124" s="50" t="s">
        <v>177</v>
      </c>
      <c r="P124" s="50" t="s">
        <v>844</v>
      </c>
      <c r="Q124" s="50" t="s">
        <v>2</v>
      </c>
      <c r="R124" s="50" t="s">
        <v>845</v>
      </c>
      <c r="S124" s="50" t="s">
        <v>112</v>
      </c>
      <c r="T124" s="50" t="s">
        <v>766</v>
      </c>
      <c r="U124" s="50" t="str">
        <f t="shared" si="1"/>
        <v>WA.2378.EBA.957.101.A.521241</v>
      </c>
      <c r="V124" s="50" t="s">
        <v>846</v>
      </c>
      <c r="W124" s="50"/>
      <c r="X124" s="51"/>
    </row>
    <row r="125" spans="1:24" hidden="1" x14ac:dyDescent="0.3">
      <c r="A125" s="52" t="s">
        <v>728</v>
      </c>
      <c r="B125" s="53" t="s">
        <v>1457</v>
      </c>
      <c r="C125" s="53" t="s">
        <v>729</v>
      </c>
      <c r="D125" s="53" t="s">
        <v>1458</v>
      </c>
      <c r="E125" s="53" t="s">
        <v>841</v>
      </c>
      <c r="F125" s="53" t="s">
        <v>733</v>
      </c>
      <c r="G125" s="53" t="s">
        <v>750</v>
      </c>
      <c r="H125" s="53" t="s">
        <v>1013</v>
      </c>
      <c r="I125" s="53" t="s">
        <v>13</v>
      </c>
      <c r="J125" s="53" t="s">
        <v>751</v>
      </c>
      <c r="K125" s="53" t="s">
        <v>758</v>
      </c>
      <c r="L125" s="53" t="s">
        <v>759</v>
      </c>
      <c r="M125" s="53" t="s">
        <v>842</v>
      </c>
      <c r="N125" s="53" t="s">
        <v>843</v>
      </c>
      <c r="O125" s="53" t="s">
        <v>177</v>
      </c>
      <c r="P125" s="53" t="s">
        <v>844</v>
      </c>
      <c r="Q125" s="53" t="s">
        <v>2</v>
      </c>
      <c r="R125" s="53" t="s">
        <v>845</v>
      </c>
      <c r="S125" s="53" t="s">
        <v>130</v>
      </c>
      <c r="T125" s="53" t="s">
        <v>748</v>
      </c>
      <c r="U125" s="50" t="str">
        <f t="shared" si="1"/>
        <v>WA.2378.EBA.957.101.A.521811</v>
      </c>
      <c r="V125" s="53" t="s">
        <v>846</v>
      </c>
      <c r="W125" s="53"/>
      <c r="X125" s="16"/>
    </row>
    <row r="126" spans="1:24" hidden="1" x14ac:dyDescent="0.3">
      <c r="A126" s="49" t="s">
        <v>728</v>
      </c>
      <c r="B126" s="50" t="s">
        <v>1457</v>
      </c>
      <c r="C126" s="50" t="s">
        <v>729</v>
      </c>
      <c r="D126" s="50" t="s">
        <v>1458</v>
      </c>
      <c r="E126" s="50" t="s">
        <v>841</v>
      </c>
      <c r="F126" s="50" t="s">
        <v>733</v>
      </c>
      <c r="G126" s="50" t="s">
        <v>750</v>
      </c>
      <c r="H126" s="50" t="s">
        <v>1013</v>
      </c>
      <c r="I126" s="50" t="s">
        <v>13</v>
      </c>
      <c r="J126" s="50" t="s">
        <v>751</v>
      </c>
      <c r="K126" s="50" t="s">
        <v>758</v>
      </c>
      <c r="L126" s="50" t="s">
        <v>759</v>
      </c>
      <c r="M126" s="50" t="s">
        <v>842</v>
      </c>
      <c r="N126" s="50" t="s">
        <v>843</v>
      </c>
      <c r="O126" s="50" t="s">
        <v>177</v>
      </c>
      <c r="P126" s="50" t="s">
        <v>844</v>
      </c>
      <c r="Q126" s="50" t="s">
        <v>2</v>
      </c>
      <c r="R126" s="50" t="s">
        <v>845</v>
      </c>
      <c r="S126" s="50" t="s">
        <v>113</v>
      </c>
      <c r="T126" s="50" t="s">
        <v>734</v>
      </c>
      <c r="U126" s="50" t="str">
        <f t="shared" si="1"/>
        <v>WA.2378.EBA.957.101.A.522151</v>
      </c>
      <c r="V126" s="50" t="s">
        <v>846</v>
      </c>
      <c r="W126" s="50"/>
      <c r="X126" s="51"/>
    </row>
    <row r="127" spans="1:24" hidden="1" x14ac:dyDescent="0.3">
      <c r="A127" s="52" t="s">
        <v>728</v>
      </c>
      <c r="B127" s="53" t="s">
        <v>1457</v>
      </c>
      <c r="C127" s="53" t="s">
        <v>729</v>
      </c>
      <c r="D127" s="53" t="s">
        <v>1458</v>
      </c>
      <c r="E127" s="53" t="s">
        <v>841</v>
      </c>
      <c r="F127" s="53" t="s">
        <v>733</v>
      </c>
      <c r="G127" s="53" t="s">
        <v>750</v>
      </c>
      <c r="H127" s="53" t="s">
        <v>1013</v>
      </c>
      <c r="I127" s="53" t="s">
        <v>13</v>
      </c>
      <c r="J127" s="53" t="s">
        <v>751</v>
      </c>
      <c r="K127" s="53" t="s">
        <v>758</v>
      </c>
      <c r="L127" s="53" t="s">
        <v>759</v>
      </c>
      <c r="M127" s="53" t="s">
        <v>842</v>
      </c>
      <c r="N127" s="53" t="s">
        <v>843</v>
      </c>
      <c r="O127" s="53" t="s">
        <v>177</v>
      </c>
      <c r="P127" s="53" t="s">
        <v>844</v>
      </c>
      <c r="Q127" s="53" t="s">
        <v>2</v>
      </c>
      <c r="R127" s="53" t="s">
        <v>845</v>
      </c>
      <c r="S127" s="53" t="s">
        <v>110</v>
      </c>
      <c r="T127" s="53" t="s">
        <v>735</v>
      </c>
      <c r="U127" s="50" t="str">
        <f t="shared" si="1"/>
        <v>WA.2378.EBA.957.101.A.524111</v>
      </c>
      <c r="V127" s="53" t="s">
        <v>846</v>
      </c>
      <c r="W127" s="53"/>
      <c r="X127" s="16"/>
    </row>
    <row r="128" spans="1:24" hidden="1" x14ac:dyDescent="0.3">
      <c r="A128" s="49" t="s">
        <v>728</v>
      </c>
      <c r="B128" s="50" t="s">
        <v>1457</v>
      </c>
      <c r="C128" s="50" t="s">
        <v>729</v>
      </c>
      <c r="D128" s="50" t="s">
        <v>1458</v>
      </c>
      <c r="E128" s="50" t="s">
        <v>841</v>
      </c>
      <c r="F128" s="50" t="s">
        <v>733</v>
      </c>
      <c r="G128" s="50" t="s">
        <v>750</v>
      </c>
      <c r="H128" s="50" t="s">
        <v>1013</v>
      </c>
      <c r="I128" s="50" t="s">
        <v>13</v>
      </c>
      <c r="J128" s="50" t="s">
        <v>751</v>
      </c>
      <c r="K128" s="50" t="s">
        <v>758</v>
      </c>
      <c r="L128" s="50" t="s">
        <v>759</v>
      </c>
      <c r="M128" s="50" t="s">
        <v>842</v>
      </c>
      <c r="N128" s="50" t="s">
        <v>843</v>
      </c>
      <c r="O128" s="50" t="s">
        <v>177</v>
      </c>
      <c r="P128" s="50" t="s">
        <v>844</v>
      </c>
      <c r="Q128" s="50" t="s">
        <v>2</v>
      </c>
      <c r="R128" s="50" t="s">
        <v>845</v>
      </c>
      <c r="S128" s="50" t="s">
        <v>106</v>
      </c>
      <c r="T128" s="50" t="s">
        <v>906</v>
      </c>
      <c r="U128" s="50" t="str">
        <f t="shared" si="1"/>
        <v>WA.2378.EBA.957.101.A.524114</v>
      </c>
      <c r="V128" s="50" t="s">
        <v>846</v>
      </c>
      <c r="W128" s="50"/>
      <c r="X128" s="51"/>
    </row>
    <row r="129" spans="1:24" hidden="1" x14ac:dyDescent="0.3">
      <c r="A129" s="52" t="s">
        <v>728</v>
      </c>
      <c r="B129" s="53" t="s">
        <v>1457</v>
      </c>
      <c r="C129" s="53" t="s">
        <v>729</v>
      </c>
      <c r="D129" s="53" t="s">
        <v>1458</v>
      </c>
      <c r="E129" s="53" t="s">
        <v>841</v>
      </c>
      <c r="F129" s="53" t="s">
        <v>733</v>
      </c>
      <c r="G129" s="53" t="s">
        <v>750</v>
      </c>
      <c r="H129" s="53" t="s">
        <v>1013</v>
      </c>
      <c r="I129" s="53" t="s">
        <v>13</v>
      </c>
      <c r="J129" s="53" t="s">
        <v>751</v>
      </c>
      <c r="K129" s="53" t="s">
        <v>758</v>
      </c>
      <c r="L129" s="53" t="s">
        <v>759</v>
      </c>
      <c r="M129" s="53" t="s">
        <v>842</v>
      </c>
      <c r="N129" s="53" t="s">
        <v>843</v>
      </c>
      <c r="O129" s="53" t="s">
        <v>177</v>
      </c>
      <c r="P129" s="53" t="s">
        <v>844</v>
      </c>
      <c r="Q129" s="53" t="s">
        <v>108</v>
      </c>
      <c r="R129" s="53" t="s">
        <v>849</v>
      </c>
      <c r="S129" s="53" t="s">
        <v>103</v>
      </c>
      <c r="T129" s="53" t="s">
        <v>732</v>
      </c>
      <c r="U129" s="50" t="str">
        <f t="shared" si="1"/>
        <v>WA.2378.EBA.957.101.B.521211</v>
      </c>
      <c r="V129" s="53" t="s">
        <v>846</v>
      </c>
      <c r="W129" s="53"/>
      <c r="X129" s="16"/>
    </row>
    <row r="130" spans="1:24" hidden="1" x14ac:dyDescent="0.3">
      <c r="A130" s="49" t="s">
        <v>728</v>
      </c>
      <c r="B130" s="50" t="s">
        <v>1457</v>
      </c>
      <c r="C130" s="50" t="s">
        <v>729</v>
      </c>
      <c r="D130" s="50" t="s">
        <v>1458</v>
      </c>
      <c r="E130" s="50" t="s">
        <v>841</v>
      </c>
      <c r="F130" s="50" t="s">
        <v>733</v>
      </c>
      <c r="G130" s="50" t="s">
        <v>750</v>
      </c>
      <c r="H130" s="50" t="s">
        <v>1013</v>
      </c>
      <c r="I130" s="50" t="s">
        <v>13</v>
      </c>
      <c r="J130" s="50" t="s">
        <v>751</v>
      </c>
      <c r="K130" s="50" t="s">
        <v>758</v>
      </c>
      <c r="L130" s="50" t="s">
        <v>759</v>
      </c>
      <c r="M130" s="50" t="s">
        <v>842</v>
      </c>
      <c r="N130" s="50" t="s">
        <v>843</v>
      </c>
      <c r="O130" s="50" t="s">
        <v>177</v>
      </c>
      <c r="P130" s="50" t="s">
        <v>844</v>
      </c>
      <c r="Q130" s="50" t="s">
        <v>108</v>
      </c>
      <c r="R130" s="50" t="s">
        <v>849</v>
      </c>
      <c r="S130" s="50" t="s">
        <v>130</v>
      </c>
      <c r="T130" s="50" t="s">
        <v>748</v>
      </c>
      <c r="U130" s="50" t="str">
        <f t="shared" ref="U130:U193" si="2">_xlfn.TEXTJOIN(".",TRUE,G130,I130,K130,M130,O130,Q130,S130)</f>
        <v>WA.2378.EBA.957.101.B.521811</v>
      </c>
      <c r="V130" s="50" t="s">
        <v>846</v>
      </c>
      <c r="W130" s="50"/>
      <c r="X130" s="51"/>
    </row>
    <row r="131" spans="1:24" hidden="1" x14ac:dyDescent="0.3">
      <c r="A131" s="52" t="s">
        <v>728</v>
      </c>
      <c r="B131" s="53" t="s">
        <v>1457</v>
      </c>
      <c r="C131" s="53" t="s">
        <v>729</v>
      </c>
      <c r="D131" s="53" t="s">
        <v>1458</v>
      </c>
      <c r="E131" s="53" t="s">
        <v>841</v>
      </c>
      <c r="F131" s="53" t="s">
        <v>733</v>
      </c>
      <c r="G131" s="53" t="s">
        <v>750</v>
      </c>
      <c r="H131" s="53" t="s">
        <v>1013</v>
      </c>
      <c r="I131" s="53" t="s">
        <v>13</v>
      </c>
      <c r="J131" s="53" t="s">
        <v>751</v>
      </c>
      <c r="K131" s="53" t="s">
        <v>758</v>
      </c>
      <c r="L131" s="53" t="s">
        <v>759</v>
      </c>
      <c r="M131" s="53" t="s">
        <v>842</v>
      </c>
      <c r="N131" s="53" t="s">
        <v>843</v>
      </c>
      <c r="O131" s="53" t="s">
        <v>177</v>
      </c>
      <c r="P131" s="53" t="s">
        <v>844</v>
      </c>
      <c r="Q131" s="53" t="s">
        <v>108</v>
      </c>
      <c r="R131" s="53" t="s">
        <v>849</v>
      </c>
      <c r="S131" s="53" t="s">
        <v>113</v>
      </c>
      <c r="T131" s="53" t="s">
        <v>734</v>
      </c>
      <c r="U131" s="50" t="str">
        <f t="shared" si="2"/>
        <v>WA.2378.EBA.957.101.B.522151</v>
      </c>
      <c r="V131" s="53" t="s">
        <v>846</v>
      </c>
      <c r="W131" s="53"/>
      <c r="X131" s="16"/>
    </row>
    <row r="132" spans="1:24" hidden="1" x14ac:dyDescent="0.3">
      <c r="A132" s="49" t="s">
        <v>728</v>
      </c>
      <c r="B132" s="50" t="s">
        <v>1457</v>
      </c>
      <c r="C132" s="50" t="s">
        <v>729</v>
      </c>
      <c r="D132" s="50" t="s">
        <v>1458</v>
      </c>
      <c r="E132" s="50" t="s">
        <v>841</v>
      </c>
      <c r="F132" s="50" t="s">
        <v>733</v>
      </c>
      <c r="G132" s="50" t="s">
        <v>750</v>
      </c>
      <c r="H132" s="50" t="s">
        <v>1013</v>
      </c>
      <c r="I132" s="50" t="s">
        <v>13</v>
      </c>
      <c r="J132" s="50" t="s">
        <v>751</v>
      </c>
      <c r="K132" s="50" t="s">
        <v>758</v>
      </c>
      <c r="L132" s="50" t="s">
        <v>759</v>
      </c>
      <c r="M132" s="50" t="s">
        <v>842</v>
      </c>
      <c r="N132" s="50" t="s">
        <v>843</v>
      </c>
      <c r="O132" s="50" t="s">
        <v>177</v>
      </c>
      <c r="P132" s="50" t="s">
        <v>844</v>
      </c>
      <c r="Q132" s="50" t="s">
        <v>108</v>
      </c>
      <c r="R132" s="50" t="s">
        <v>849</v>
      </c>
      <c r="S132" s="50" t="s">
        <v>110</v>
      </c>
      <c r="T132" s="50" t="s">
        <v>735</v>
      </c>
      <c r="U132" s="50" t="str">
        <f t="shared" si="2"/>
        <v>WA.2378.EBA.957.101.B.524111</v>
      </c>
      <c r="V132" s="50" t="s">
        <v>846</v>
      </c>
      <c r="W132" s="50"/>
      <c r="X132" s="51"/>
    </row>
    <row r="133" spans="1:24" hidden="1" x14ac:dyDescent="0.3">
      <c r="A133" s="52" t="s">
        <v>728</v>
      </c>
      <c r="B133" s="53" t="s">
        <v>1457</v>
      </c>
      <c r="C133" s="53" t="s">
        <v>729</v>
      </c>
      <c r="D133" s="53" t="s">
        <v>1458</v>
      </c>
      <c r="E133" s="53" t="s">
        <v>841</v>
      </c>
      <c r="F133" s="53" t="s">
        <v>733</v>
      </c>
      <c r="G133" s="53" t="s">
        <v>750</v>
      </c>
      <c r="H133" s="53" t="s">
        <v>1013</v>
      </c>
      <c r="I133" s="53" t="s">
        <v>13</v>
      </c>
      <c r="J133" s="53" t="s">
        <v>751</v>
      </c>
      <c r="K133" s="53" t="s">
        <v>758</v>
      </c>
      <c r="L133" s="53" t="s">
        <v>759</v>
      </c>
      <c r="M133" s="53" t="s">
        <v>842</v>
      </c>
      <c r="N133" s="53" t="s">
        <v>843</v>
      </c>
      <c r="O133" s="53" t="s">
        <v>177</v>
      </c>
      <c r="P133" s="53" t="s">
        <v>844</v>
      </c>
      <c r="Q133" s="53" t="s">
        <v>108</v>
      </c>
      <c r="R133" s="53" t="s">
        <v>849</v>
      </c>
      <c r="S133" s="53" t="s">
        <v>106</v>
      </c>
      <c r="T133" s="53" t="s">
        <v>906</v>
      </c>
      <c r="U133" s="50" t="str">
        <f t="shared" si="2"/>
        <v>WA.2378.EBA.957.101.B.524114</v>
      </c>
      <c r="V133" s="53" t="s">
        <v>846</v>
      </c>
      <c r="W133" s="53"/>
      <c r="X133" s="16"/>
    </row>
    <row r="134" spans="1:24" hidden="1" x14ac:dyDescent="0.3">
      <c r="A134" s="49" t="s">
        <v>728</v>
      </c>
      <c r="B134" s="50" t="s">
        <v>1457</v>
      </c>
      <c r="C134" s="50" t="s">
        <v>729</v>
      </c>
      <c r="D134" s="50" t="s">
        <v>1458</v>
      </c>
      <c r="E134" s="50" t="s">
        <v>841</v>
      </c>
      <c r="F134" s="50" t="s">
        <v>733</v>
      </c>
      <c r="G134" s="50" t="s">
        <v>750</v>
      </c>
      <c r="H134" s="50" t="s">
        <v>1013</v>
      </c>
      <c r="I134" s="50" t="s">
        <v>13</v>
      </c>
      <c r="J134" s="50" t="s">
        <v>751</v>
      </c>
      <c r="K134" s="50" t="s">
        <v>758</v>
      </c>
      <c r="L134" s="50" t="s">
        <v>759</v>
      </c>
      <c r="M134" s="50" t="s">
        <v>850</v>
      </c>
      <c r="N134" s="50" t="s">
        <v>761</v>
      </c>
      <c r="O134" s="50" t="s">
        <v>177</v>
      </c>
      <c r="P134" s="50" t="s">
        <v>851</v>
      </c>
      <c r="Q134" s="50" t="s">
        <v>2</v>
      </c>
      <c r="R134" s="50" t="s">
        <v>926</v>
      </c>
      <c r="S134" s="50" t="s">
        <v>103</v>
      </c>
      <c r="T134" s="50" t="s">
        <v>732</v>
      </c>
      <c r="U134" s="50" t="str">
        <f t="shared" si="2"/>
        <v>WA.2378.EBA.958.101.A.521211</v>
      </c>
      <c r="V134" s="50" t="s">
        <v>846</v>
      </c>
      <c r="W134" s="50"/>
      <c r="X134" s="51"/>
    </row>
    <row r="135" spans="1:24" hidden="1" x14ac:dyDescent="0.3">
      <c r="A135" s="52" t="s">
        <v>728</v>
      </c>
      <c r="B135" s="53" t="s">
        <v>1457</v>
      </c>
      <c r="C135" s="53" t="s">
        <v>729</v>
      </c>
      <c r="D135" s="53" t="s">
        <v>1458</v>
      </c>
      <c r="E135" s="53" t="s">
        <v>841</v>
      </c>
      <c r="F135" s="53" t="s">
        <v>733</v>
      </c>
      <c r="G135" s="53" t="s">
        <v>750</v>
      </c>
      <c r="H135" s="53" t="s">
        <v>1013</v>
      </c>
      <c r="I135" s="53" t="s">
        <v>13</v>
      </c>
      <c r="J135" s="53" t="s">
        <v>751</v>
      </c>
      <c r="K135" s="53" t="s">
        <v>758</v>
      </c>
      <c r="L135" s="53" t="s">
        <v>759</v>
      </c>
      <c r="M135" s="53" t="s">
        <v>850</v>
      </c>
      <c r="N135" s="53" t="s">
        <v>761</v>
      </c>
      <c r="O135" s="53" t="s">
        <v>177</v>
      </c>
      <c r="P135" s="53" t="s">
        <v>851</v>
      </c>
      <c r="Q135" s="53" t="s">
        <v>2</v>
      </c>
      <c r="R135" s="53" t="s">
        <v>926</v>
      </c>
      <c r="S135" s="53" t="s">
        <v>118</v>
      </c>
      <c r="T135" s="53" t="s">
        <v>897</v>
      </c>
      <c r="U135" s="50" t="str">
        <f t="shared" si="2"/>
        <v>WA.2378.EBA.958.101.A.521213</v>
      </c>
      <c r="V135" s="53" t="s">
        <v>846</v>
      </c>
      <c r="W135" s="53"/>
      <c r="X135" s="16"/>
    </row>
    <row r="136" spans="1:24" hidden="1" x14ac:dyDescent="0.3">
      <c r="A136" s="49" t="s">
        <v>728</v>
      </c>
      <c r="B136" s="50" t="s">
        <v>1457</v>
      </c>
      <c r="C136" s="50" t="s">
        <v>729</v>
      </c>
      <c r="D136" s="50" t="s">
        <v>1458</v>
      </c>
      <c r="E136" s="50" t="s">
        <v>841</v>
      </c>
      <c r="F136" s="50" t="s">
        <v>733</v>
      </c>
      <c r="G136" s="50" t="s">
        <v>750</v>
      </c>
      <c r="H136" s="50" t="s">
        <v>1013</v>
      </c>
      <c r="I136" s="50" t="s">
        <v>13</v>
      </c>
      <c r="J136" s="50" t="s">
        <v>751</v>
      </c>
      <c r="K136" s="50" t="s">
        <v>758</v>
      </c>
      <c r="L136" s="50" t="s">
        <v>759</v>
      </c>
      <c r="M136" s="50" t="s">
        <v>850</v>
      </c>
      <c r="N136" s="50" t="s">
        <v>761</v>
      </c>
      <c r="O136" s="50" t="s">
        <v>177</v>
      </c>
      <c r="P136" s="50" t="s">
        <v>851</v>
      </c>
      <c r="Q136" s="50" t="s">
        <v>2</v>
      </c>
      <c r="R136" s="50" t="s">
        <v>926</v>
      </c>
      <c r="S136" s="50" t="s">
        <v>112</v>
      </c>
      <c r="T136" s="50" t="s">
        <v>766</v>
      </c>
      <c r="U136" s="50" t="str">
        <f t="shared" si="2"/>
        <v>WA.2378.EBA.958.101.A.521241</v>
      </c>
      <c r="V136" s="50" t="s">
        <v>846</v>
      </c>
      <c r="W136" s="50"/>
      <c r="X136" s="51"/>
    </row>
    <row r="137" spans="1:24" hidden="1" x14ac:dyDescent="0.3">
      <c r="A137" s="52" t="s">
        <v>728</v>
      </c>
      <c r="B137" s="53" t="s">
        <v>1457</v>
      </c>
      <c r="C137" s="53" t="s">
        <v>729</v>
      </c>
      <c r="D137" s="53" t="s">
        <v>1458</v>
      </c>
      <c r="E137" s="53" t="s">
        <v>841</v>
      </c>
      <c r="F137" s="53" t="s">
        <v>733</v>
      </c>
      <c r="G137" s="53" t="s">
        <v>750</v>
      </c>
      <c r="H137" s="53" t="s">
        <v>1013</v>
      </c>
      <c r="I137" s="53" t="s">
        <v>13</v>
      </c>
      <c r="J137" s="53" t="s">
        <v>751</v>
      </c>
      <c r="K137" s="53" t="s">
        <v>758</v>
      </c>
      <c r="L137" s="53" t="s">
        <v>759</v>
      </c>
      <c r="M137" s="53" t="s">
        <v>850</v>
      </c>
      <c r="N137" s="53" t="s">
        <v>761</v>
      </c>
      <c r="O137" s="53" t="s">
        <v>177</v>
      </c>
      <c r="P137" s="53" t="s">
        <v>851</v>
      </c>
      <c r="Q137" s="53" t="s">
        <v>2</v>
      </c>
      <c r="R137" s="53" t="s">
        <v>926</v>
      </c>
      <c r="S137" s="53" t="s">
        <v>130</v>
      </c>
      <c r="T137" s="53" t="s">
        <v>748</v>
      </c>
      <c r="U137" s="50" t="str">
        <f t="shared" si="2"/>
        <v>WA.2378.EBA.958.101.A.521811</v>
      </c>
      <c r="V137" s="53" t="s">
        <v>846</v>
      </c>
      <c r="W137" s="53"/>
      <c r="X137" s="16"/>
    </row>
    <row r="138" spans="1:24" hidden="1" x14ac:dyDescent="0.3">
      <c r="A138" s="49" t="s">
        <v>728</v>
      </c>
      <c r="B138" s="50" t="s">
        <v>1457</v>
      </c>
      <c r="C138" s="50" t="s">
        <v>729</v>
      </c>
      <c r="D138" s="50" t="s">
        <v>1458</v>
      </c>
      <c r="E138" s="50" t="s">
        <v>841</v>
      </c>
      <c r="F138" s="50" t="s">
        <v>733</v>
      </c>
      <c r="G138" s="50" t="s">
        <v>750</v>
      </c>
      <c r="H138" s="50" t="s">
        <v>1013</v>
      </c>
      <c r="I138" s="50" t="s">
        <v>13</v>
      </c>
      <c r="J138" s="50" t="s">
        <v>751</v>
      </c>
      <c r="K138" s="50" t="s">
        <v>758</v>
      </c>
      <c r="L138" s="50" t="s">
        <v>759</v>
      </c>
      <c r="M138" s="50" t="s">
        <v>850</v>
      </c>
      <c r="N138" s="50" t="s">
        <v>761</v>
      </c>
      <c r="O138" s="50" t="s">
        <v>177</v>
      </c>
      <c r="P138" s="50" t="s">
        <v>851</v>
      </c>
      <c r="Q138" s="50" t="s">
        <v>2</v>
      </c>
      <c r="R138" s="50" t="s">
        <v>926</v>
      </c>
      <c r="S138" s="50" t="s">
        <v>113</v>
      </c>
      <c r="T138" s="50" t="s">
        <v>734</v>
      </c>
      <c r="U138" s="50" t="str">
        <f t="shared" si="2"/>
        <v>WA.2378.EBA.958.101.A.522151</v>
      </c>
      <c r="V138" s="50" t="s">
        <v>846</v>
      </c>
      <c r="W138" s="50"/>
      <c r="X138" s="51"/>
    </row>
    <row r="139" spans="1:24" hidden="1" x14ac:dyDescent="0.3">
      <c r="A139" s="52" t="s">
        <v>728</v>
      </c>
      <c r="B139" s="53" t="s">
        <v>1457</v>
      </c>
      <c r="C139" s="53" t="s">
        <v>729</v>
      </c>
      <c r="D139" s="53" t="s">
        <v>1458</v>
      </c>
      <c r="E139" s="53" t="s">
        <v>841</v>
      </c>
      <c r="F139" s="53" t="s">
        <v>733</v>
      </c>
      <c r="G139" s="53" t="s">
        <v>750</v>
      </c>
      <c r="H139" s="53" t="s">
        <v>1013</v>
      </c>
      <c r="I139" s="53" t="s">
        <v>13</v>
      </c>
      <c r="J139" s="53" t="s">
        <v>751</v>
      </c>
      <c r="K139" s="53" t="s">
        <v>758</v>
      </c>
      <c r="L139" s="53" t="s">
        <v>759</v>
      </c>
      <c r="M139" s="53" t="s">
        <v>850</v>
      </c>
      <c r="N139" s="53" t="s">
        <v>761</v>
      </c>
      <c r="O139" s="53" t="s">
        <v>177</v>
      </c>
      <c r="P139" s="53" t="s">
        <v>851</v>
      </c>
      <c r="Q139" s="53" t="s">
        <v>2</v>
      </c>
      <c r="R139" s="53" t="s">
        <v>926</v>
      </c>
      <c r="S139" s="53" t="s">
        <v>114</v>
      </c>
      <c r="T139" s="53" t="s">
        <v>793</v>
      </c>
      <c r="U139" s="50" t="str">
        <f t="shared" si="2"/>
        <v>WA.2378.EBA.958.101.A.522191</v>
      </c>
      <c r="V139" s="53" t="s">
        <v>846</v>
      </c>
      <c r="W139" s="53"/>
      <c r="X139" s="16"/>
    </row>
    <row r="140" spans="1:24" hidden="1" x14ac:dyDescent="0.3">
      <c r="A140" s="49" t="s">
        <v>728</v>
      </c>
      <c r="B140" s="50" t="s">
        <v>1457</v>
      </c>
      <c r="C140" s="50" t="s">
        <v>729</v>
      </c>
      <c r="D140" s="50" t="s">
        <v>1458</v>
      </c>
      <c r="E140" s="50" t="s">
        <v>841</v>
      </c>
      <c r="F140" s="50" t="s">
        <v>733</v>
      </c>
      <c r="G140" s="50" t="s">
        <v>750</v>
      </c>
      <c r="H140" s="50" t="s">
        <v>1013</v>
      </c>
      <c r="I140" s="50" t="s">
        <v>13</v>
      </c>
      <c r="J140" s="50" t="s">
        <v>751</v>
      </c>
      <c r="K140" s="50" t="s">
        <v>758</v>
      </c>
      <c r="L140" s="50" t="s">
        <v>759</v>
      </c>
      <c r="M140" s="50" t="s">
        <v>850</v>
      </c>
      <c r="N140" s="50" t="s">
        <v>761</v>
      </c>
      <c r="O140" s="50" t="s">
        <v>177</v>
      </c>
      <c r="P140" s="50" t="s">
        <v>851</v>
      </c>
      <c r="Q140" s="50" t="s">
        <v>2</v>
      </c>
      <c r="R140" s="50" t="s">
        <v>926</v>
      </c>
      <c r="S140" s="50" t="s">
        <v>110</v>
      </c>
      <c r="T140" s="50" t="s">
        <v>735</v>
      </c>
      <c r="U140" s="50" t="str">
        <f t="shared" si="2"/>
        <v>WA.2378.EBA.958.101.A.524111</v>
      </c>
      <c r="V140" s="50" t="s">
        <v>846</v>
      </c>
      <c r="W140" s="50"/>
      <c r="X140" s="51"/>
    </row>
    <row r="141" spans="1:24" hidden="1" x14ac:dyDescent="0.3">
      <c r="A141" s="52" t="s">
        <v>728</v>
      </c>
      <c r="B141" s="53" t="s">
        <v>1457</v>
      </c>
      <c r="C141" s="53" t="s">
        <v>729</v>
      </c>
      <c r="D141" s="53" t="s">
        <v>1458</v>
      </c>
      <c r="E141" s="53" t="s">
        <v>841</v>
      </c>
      <c r="F141" s="53" t="s">
        <v>733</v>
      </c>
      <c r="G141" s="53" t="s">
        <v>750</v>
      </c>
      <c r="H141" s="53" t="s">
        <v>1013</v>
      </c>
      <c r="I141" s="53" t="s">
        <v>13</v>
      </c>
      <c r="J141" s="53" t="s">
        <v>751</v>
      </c>
      <c r="K141" s="53" t="s">
        <v>758</v>
      </c>
      <c r="L141" s="53" t="s">
        <v>759</v>
      </c>
      <c r="M141" s="53" t="s">
        <v>850</v>
      </c>
      <c r="N141" s="53" t="s">
        <v>761</v>
      </c>
      <c r="O141" s="53" t="s">
        <v>177</v>
      </c>
      <c r="P141" s="53" t="s">
        <v>851</v>
      </c>
      <c r="Q141" s="53" t="s">
        <v>2</v>
      </c>
      <c r="R141" s="53" t="s">
        <v>926</v>
      </c>
      <c r="S141" s="53" t="s">
        <v>106</v>
      </c>
      <c r="T141" s="53" t="s">
        <v>906</v>
      </c>
      <c r="U141" s="50" t="str">
        <f t="shared" si="2"/>
        <v>WA.2378.EBA.958.101.A.524114</v>
      </c>
      <c r="V141" s="53" t="s">
        <v>846</v>
      </c>
      <c r="W141" s="53"/>
      <c r="X141" s="16"/>
    </row>
    <row r="142" spans="1:24" hidden="1" x14ac:dyDescent="0.3">
      <c r="A142" s="49" t="s">
        <v>728</v>
      </c>
      <c r="B142" s="50" t="s">
        <v>1457</v>
      </c>
      <c r="C142" s="50" t="s">
        <v>729</v>
      </c>
      <c r="D142" s="50" t="s">
        <v>1458</v>
      </c>
      <c r="E142" s="50" t="s">
        <v>841</v>
      </c>
      <c r="F142" s="50" t="s">
        <v>733</v>
      </c>
      <c r="G142" s="50" t="s">
        <v>750</v>
      </c>
      <c r="H142" s="50" t="s">
        <v>1013</v>
      </c>
      <c r="I142" s="50" t="s">
        <v>13</v>
      </c>
      <c r="J142" s="50" t="s">
        <v>751</v>
      </c>
      <c r="K142" s="50" t="s">
        <v>758</v>
      </c>
      <c r="L142" s="50" t="s">
        <v>759</v>
      </c>
      <c r="M142" s="50" t="s">
        <v>850</v>
      </c>
      <c r="N142" s="50" t="s">
        <v>761</v>
      </c>
      <c r="O142" s="50" t="s">
        <v>240</v>
      </c>
      <c r="P142" s="50" t="s">
        <v>890</v>
      </c>
      <c r="Q142" s="50" t="s">
        <v>2</v>
      </c>
      <c r="R142" s="50" t="s">
        <v>926</v>
      </c>
      <c r="S142" s="50" t="s">
        <v>130</v>
      </c>
      <c r="T142" s="50" t="s">
        <v>748</v>
      </c>
      <c r="U142" s="50" t="str">
        <f t="shared" si="2"/>
        <v>WA.2378.EBA.958.102.A.521811</v>
      </c>
      <c r="V142" s="50" t="s">
        <v>846</v>
      </c>
      <c r="W142" s="50"/>
      <c r="X142" s="51"/>
    </row>
    <row r="143" spans="1:24" hidden="1" x14ac:dyDescent="0.3">
      <c r="A143" s="52" t="s">
        <v>728</v>
      </c>
      <c r="B143" s="53" t="s">
        <v>1457</v>
      </c>
      <c r="C143" s="53" t="s">
        <v>729</v>
      </c>
      <c r="D143" s="53" t="s">
        <v>1458</v>
      </c>
      <c r="E143" s="53" t="s">
        <v>841</v>
      </c>
      <c r="F143" s="53" t="s">
        <v>733</v>
      </c>
      <c r="G143" s="53" t="s">
        <v>750</v>
      </c>
      <c r="H143" s="53" t="s">
        <v>1013</v>
      </c>
      <c r="I143" s="53" t="s">
        <v>13</v>
      </c>
      <c r="J143" s="53" t="s">
        <v>751</v>
      </c>
      <c r="K143" s="53" t="s">
        <v>758</v>
      </c>
      <c r="L143" s="53" t="s">
        <v>759</v>
      </c>
      <c r="M143" s="53" t="s">
        <v>850</v>
      </c>
      <c r="N143" s="53" t="s">
        <v>761</v>
      </c>
      <c r="O143" s="53" t="s">
        <v>240</v>
      </c>
      <c r="P143" s="53" t="s">
        <v>890</v>
      </c>
      <c r="Q143" s="53" t="s">
        <v>2</v>
      </c>
      <c r="R143" s="53" t="s">
        <v>926</v>
      </c>
      <c r="S143" s="53" t="s">
        <v>113</v>
      </c>
      <c r="T143" s="53" t="s">
        <v>734</v>
      </c>
      <c r="U143" s="50" t="str">
        <f t="shared" si="2"/>
        <v>WA.2378.EBA.958.102.A.522151</v>
      </c>
      <c r="V143" s="53" t="s">
        <v>846</v>
      </c>
      <c r="W143" s="53"/>
      <c r="X143" s="16"/>
    </row>
    <row r="144" spans="1:24" hidden="1" x14ac:dyDescent="0.3">
      <c r="A144" s="49" t="s">
        <v>728</v>
      </c>
      <c r="B144" s="50" t="s">
        <v>1457</v>
      </c>
      <c r="C144" s="50" t="s">
        <v>729</v>
      </c>
      <c r="D144" s="50" t="s">
        <v>1458</v>
      </c>
      <c r="E144" s="50" t="s">
        <v>841</v>
      </c>
      <c r="F144" s="50" t="s">
        <v>733</v>
      </c>
      <c r="G144" s="50" t="s">
        <v>750</v>
      </c>
      <c r="H144" s="50" t="s">
        <v>1013</v>
      </c>
      <c r="I144" s="50" t="s">
        <v>13</v>
      </c>
      <c r="J144" s="50" t="s">
        <v>751</v>
      </c>
      <c r="K144" s="50" t="s">
        <v>758</v>
      </c>
      <c r="L144" s="50" t="s">
        <v>759</v>
      </c>
      <c r="M144" s="50" t="s">
        <v>850</v>
      </c>
      <c r="N144" s="50" t="s">
        <v>761</v>
      </c>
      <c r="O144" s="50" t="s">
        <v>240</v>
      </c>
      <c r="P144" s="50" t="s">
        <v>890</v>
      </c>
      <c r="Q144" s="50" t="s">
        <v>2</v>
      </c>
      <c r="R144" s="50" t="s">
        <v>926</v>
      </c>
      <c r="S144" s="50" t="s">
        <v>110</v>
      </c>
      <c r="T144" s="50" t="s">
        <v>735</v>
      </c>
      <c r="U144" s="50" t="str">
        <f t="shared" si="2"/>
        <v>WA.2378.EBA.958.102.A.524111</v>
      </c>
      <c r="V144" s="50" t="s">
        <v>846</v>
      </c>
      <c r="W144" s="50"/>
      <c r="X144" s="51"/>
    </row>
    <row r="145" spans="1:24" hidden="1" x14ac:dyDescent="0.3">
      <c r="A145" s="52" t="s">
        <v>728</v>
      </c>
      <c r="B145" s="53" t="s">
        <v>1457</v>
      </c>
      <c r="C145" s="53" t="s">
        <v>729</v>
      </c>
      <c r="D145" s="53" t="s">
        <v>1458</v>
      </c>
      <c r="E145" s="53" t="s">
        <v>841</v>
      </c>
      <c r="F145" s="53" t="s">
        <v>733</v>
      </c>
      <c r="G145" s="53" t="s">
        <v>750</v>
      </c>
      <c r="H145" s="53" t="s">
        <v>1013</v>
      </c>
      <c r="I145" s="53" t="s">
        <v>13</v>
      </c>
      <c r="J145" s="53" t="s">
        <v>751</v>
      </c>
      <c r="K145" s="53" t="s">
        <v>758</v>
      </c>
      <c r="L145" s="53" t="s">
        <v>759</v>
      </c>
      <c r="M145" s="53" t="s">
        <v>850</v>
      </c>
      <c r="N145" s="53" t="s">
        <v>761</v>
      </c>
      <c r="O145" s="53" t="s">
        <v>245</v>
      </c>
      <c r="P145" s="53" t="s">
        <v>902</v>
      </c>
      <c r="Q145" s="53" t="s">
        <v>2</v>
      </c>
      <c r="R145" s="53" t="s">
        <v>926</v>
      </c>
      <c r="S145" s="53" t="s">
        <v>130</v>
      </c>
      <c r="T145" s="53" t="s">
        <v>748</v>
      </c>
      <c r="U145" s="50" t="str">
        <f t="shared" si="2"/>
        <v>WA.2378.EBA.958.103.A.521811</v>
      </c>
      <c r="V145" s="53" t="s">
        <v>846</v>
      </c>
      <c r="W145" s="53"/>
      <c r="X145" s="16"/>
    </row>
    <row r="146" spans="1:24" hidden="1" x14ac:dyDescent="0.3">
      <c r="A146" s="49" t="s">
        <v>728</v>
      </c>
      <c r="B146" s="50" t="s">
        <v>1457</v>
      </c>
      <c r="C146" s="50" t="s">
        <v>729</v>
      </c>
      <c r="D146" s="50" t="s">
        <v>1458</v>
      </c>
      <c r="E146" s="50" t="s">
        <v>841</v>
      </c>
      <c r="F146" s="50" t="s">
        <v>733</v>
      </c>
      <c r="G146" s="50" t="s">
        <v>750</v>
      </c>
      <c r="H146" s="50" t="s">
        <v>1013</v>
      </c>
      <c r="I146" s="50" t="s">
        <v>13</v>
      </c>
      <c r="J146" s="50" t="s">
        <v>751</v>
      </c>
      <c r="K146" s="50" t="s">
        <v>758</v>
      </c>
      <c r="L146" s="50" t="s">
        <v>759</v>
      </c>
      <c r="M146" s="50" t="s">
        <v>850</v>
      </c>
      <c r="N146" s="50" t="s">
        <v>761</v>
      </c>
      <c r="O146" s="50" t="s">
        <v>245</v>
      </c>
      <c r="P146" s="50" t="s">
        <v>902</v>
      </c>
      <c r="Q146" s="50" t="s">
        <v>2</v>
      </c>
      <c r="R146" s="50" t="s">
        <v>926</v>
      </c>
      <c r="S146" s="50" t="s">
        <v>110</v>
      </c>
      <c r="T146" s="50" t="s">
        <v>735</v>
      </c>
      <c r="U146" s="50" t="str">
        <f t="shared" si="2"/>
        <v>WA.2378.EBA.958.103.A.524111</v>
      </c>
      <c r="V146" s="50" t="s">
        <v>846</v>
      </c>
      <c r="W146" s="50"/>
      <c r="X146" s="51"/>
    </row>
    <row r="147" spans="1:24" hidden="1" x14ac:dyDescent="0.3">
      <c r="A147" s="52" t="s">
        <v>728</v>
      </c>
      <c r="B147" s="53" t="s">
        <v>1457</v>
      </c>
      <c r="C147" s="53" t="s">
        <v>729</v>
      </c>
      <c r="D147" s="53" t="s">
        <v>1458</v>
      </c>
      <c r="E147" s="53" t="s">
        <v>841</v>
      </c>
      <c r="F147" s="53" t="s">
        <v>733</v>
      </c>
      <c r="G147" s="53" t="s">
        <v>750</v>
      </c>
      <c r="H147" s="53" t="s">
        <v>1013</v>
      </c>
      <c r="I147" s="53" t="s">
        <v>13</v>
      </c>
      <c r="J147" s="53" t="s">
        <v>751</v>
      </c>
      <c r="K147" s="53" t="s">
        <v>758</v>
      </c>
      <c r="L147" s="53" t="s">
        <v>759</v>
      </c>
      <c r="M147" s="53" t="s">
        <v>850</v>
      </c>
      <c r="N147" s="53" t="s">
        <v>761</v>
      </c>
      <c r="O147" s="53" t="s">
        <v>963</v>
      </c>
      <c r="P147" s="53" t="s">
        <v>1240</v>
      </c>
      <c r="Q147" s="53" t="s">
        <v>2</v>
      </c>
      <c r="R147" s="53" t="s">
        <v>1241</v>
      </c>
      <c r="S147" s="53" t="s">
        <v>103</v>
      </c>
      <c r="T147" s="53" t="s">
        <v>732</v>
      </c>
      <c r="U147" s="50" t="str">
        <f t="shared" si="2"/>
        <v>WA.2378.EBA.958.106.A.521211</v>
      </c>
      <c r="V147" s="53" t="s">
        <v>846</v>
      </c>
      <c r="W147" s="53"/>
      <c r="X147" s="16"/>
    </row>
    <row r="148" spans="1:24" hidden="1" x14ac:dyDescent="0.3">
      <c r="A148" s="49" t="s">
        <v>728</v>
      </c>
      <c r="B148" s="50" t="s">
        <v>1457</v>
      </c>
      <c r="C148" s="50" t="s">
        <v>729</v>
      </c>
      <c r="D148" s="50" t="s">
        <v>1458</v>
      </c>
      <c r="E148" s="50" t="s">
        <v>841</v>
      </c>
      <c r="F148" s="50" t="s">
        <v>733</v>
      </c>
      <c r="G148" s="50" t="s">
        <v>750</v>
      </c>
      <c r="H148" s="50" t="s">
        <v>1013</v>
      </c>
      <c r="I148" s="50" t="s">
        <v>13</v>
      </c>
      <c r="J148" s="50" t="s">
        <v>751</v>
      </c>
      <c r="K148" s="50" t="s">
        <v>758</v>
      </c>
      <c r="L148" s="50" t="s">
        <v>759</v>
      </c>
      <c r="M148" s="50" t="s">
        <v>850</v>
      </c>
      <c r="N148" s="50" t="s">
        <v>761</v>
      </c>
      <c r="O148" s="50" t="s">
        <v>963</v>
      </c>
      <c r="P148" s="50" t="s">
        <v>1240</v>
      </c>
      <c r="Q148" s="50" t="s">
        <v>2</v>
      </c>
      <c r="R148" s="50" t="s">
        <v>1241</v>
      </c>
      <c r="S148" s="50" t="s">
        <v>130</v>
      </c>
      <c r="T148" s="50" t="s">
        <v>748</v>
      </c>
      <c r="U148" s="50" t="str">
        <f t="shared" si="2"/>
        <v>WA.2378.EBA.958.106.A.521811</v>
      </c>
      <c r="V148" s="50" t="s">
        <v>846</v>
      </c>
      <c r="W148" s="50"/>
      <c r="X148" s="51"/>
    </row>
    <row r="149" spans="1:24" hidden="1" x14ac:dyDescent="0.3">
      <c r="A149" s="52" t="s">
        <v>728</v>
      </c>
      <c r="B149" s="53" t="s">
        <v>1457</v>
      </c>
      <c r="C149" s="53" t="s">
        <v>729</v>
      </c>
      <c r="D149" s="53" t="s">
        <v>1458</v>
      </c>
      <c r="E149" s="53" t="s">
        <v>841</v>
      </c>
      <c r="F149" s="53" t="s">
        <v>733</v>
      </c>
      <c r="G149" s="53" t="s">
        <v>750</v>
      </c>
      <c r="H149" s="53" t="s">
        <v>1013</v>
      </c>
      <c r="I149" s="53" t="s">
        <v>13</v>
      </c>
      <c r="J149" s="53" t="s">
        <v>751</v>
      </c>
      <c r="K149" s="53" t="s">
        <v>758</v>
      </c>
      <c r="L149" s="53" t="s">
        <v>759</v>
      </c>
      <c r="M149" s="53" t="s">
        <v>850</v>
      </c>
      <c r="N149" s="53" t="s">
        <v>761</v>
      </c>
      <c r="O149" s="53" t="s">
        <v>963</v>
      </c>
      <c r="P149" s="53" t="s">
        <v>1240</v>
      </c>
      <c r="Q149" s="53" t="s">
        <v>2</v>
      </c>
      <c r="R149" s="53" t="s">
        <v>1241</v>
      </c>
      <c r="S149" s="53" t="s">
        <v>110</v>
      </c>
      <c r="T149" s="53" t="s">
        <v>735</v>
      </c>
      <c r="U149" s="50" t="str">
        <f t="shared" si="2"/>
        <v>WA.2378.EBA.958.106.A.524111</v>
      </c>
      <c r="V149" s="53" t="s">
        <v>846</v>
      </c>
      <c r="W149" s="53"/>
      <c r="X149" s="16"/>
    </row>
    <row r="150" spans="1:24" hidden="1" x14ac:dyDescent="0.3">
      <c r="A150" s="49" t="s">
        <v>728</v>
      </c>
      <c r="B150" s="50" t="s">
        <v>1457</v>
      </c>
      <c r="C150" s="50" t="s">
        <v>729</v>
      </c>
      <c r="D150" s="50" t="s">
        <v>1458</v>
      </c>
      <c r="E150" s="50" t="s">
        <v>841</v>
      </c>
      <c r="F150" s="50" t="s">
        <v>733</v>
      </c>
      <c r="G150" s="50" t="s">
        <v>750</v>
      </c>
      <c r="H150" s="50" t="s">
        <v>1013</v>
      </c>
      <c r="I150" s="50" t="s">
        <v>13</v>
      </c>
      <c r="J150" s="50" t="s">
        <v>751</v>
      </c>
      <c r="K150" s="50" t="s">
        <v>758</v>
      </c>
      <c r="L150" s="50" t="s">
        <v>759</v>
      </c>
      <c r="M150" s="50" t="s">
        <v>850</v>
      </c>
      <c r="N150" s="50" t="s">
        <v>761</v>
      </c>
      <c r="O150" s="50" t="s">
        <v>963</v>
      </c>
      <c r="P150" s="50" t="s">
        <v>1240</v>
      </c>
      <c r="Q150" s="50" t="s">
        <v>2</v>
      </c>
      <c r="R150" s="50" t="s">
        <v>1241</v>
      </c>
      <c r="S150" s="50" t="s">
        <v>104</v>
      </c>
      <c r="T150" s="50" t="s">
        <v>105</v>
      </c>
      <c r="U150" s="50" t="str">
        <f t="shared" si="2"/>
        <v>WA.2378.EBA.958.106.A.524113</v>
      </c>
      <c r="V150" s="50" t="s">
        <v>846</v>
      </c>
      <c r="W150" s="50"/>
      <c r="X150" s="51"/>
    </row>
    <row r="151" spans="1:24" hidden="1" x14ac:dyDescent="0.3">
      <c r="A151" s="52" t="s">
        <v>728</v>
      </c>
      <c r="B151" s="53" t="s">
        <v>1457</v>
      </c>
      <c r="C151" s="53" t="s">
        <v>729</v>
      </c>
      <c r="D151" s="53" t="s">
        <v>1458</v>
      </c>
      <c r="E151" s="53" t="s">
        <v>841</v>
      </c>
      <c r="F151" s="53" t="s">
        <v>733</v>
      </c>
      <c r="G151" s="53" t="s">
        <v>750</v>
      </c>
      <c r="H151" s="53" t="s">
        <v>1013</v>
      </c>
      <c r="I151" s="53" t="s">
        <v>13</v>
      </c>
      <c r="J151" s="53" t="s">
        <v>751</v>
      </c>
      <c r="K151" s="53" t="s">
        <v>758</v>
      </c>
      <c r="L151" s="53" t="s">
        <v>759</v>
      </c>
      <c r="M151" s="53" t="s">
        <v>850</v>
      </c>
      <c r="N151" s="53" t="s">
        <v>761</v>
      </c>
      <c r="O151" s="53" t="s">
        <v>963</v>
      </c>
      <c r="P151" s="53" t="s">
        <v>1240</v>
      </c>
      <c r="Q151" s="53" t="s">
        <v>2</v>
      </c>
      <c r="R151" s="53" t="s">
        <v>1241</v>
      </c>
      <c r="S151" s="53" t="s">
        <v>249</v>
      </c>
      <c r="T151" s="53" t="s">
        <v>796</v>
      </c>
      <c r="U151" s="50" t="str">
        <f t="shared" si="2"/>
        <v>WA.2378.EBA.958.106.A.524211</v>
      </c>
      <c r="V151" s="53" t="s">
        <v>846</v>
      </c>
      <c r="W151" s="53"/>
      <c r="X151" s="16"/>
    </row>
    <row r="152" spans="1:24" hidden="1" x14ac:dyDescent="0.3">
      <c r="A152" s="49" t="s">
        <v>728</v>
      </c>
      <c r="B152" s="50" t="s">
        <v>1457</v>
      </c>
      <c r="C152" s="50" t="s">
        <v>729</v>
      </c>
      <c r="D152" s="50" t="s">
        <v>1458</v>
      </c>
      <c r="E152" s="50" t="s">
        <v>841</v>
      </c>
      <c r="F152" s="50" t="s">
        <v>733</v>
      </c>
      <c r="G152" s="50" t="s">
        <v>750</v>
      </c>
      <c r="H152" s="50" t="s">
        <v>1013</v>
      </c>
      <c r="I152" s="50" t="s">
        <v>13</v>
      </c>
      <c r="J152" s="50" t="s">
        <v>751</v>
      </c>
      <c r="K152" s="50" t="s">
        <v>758</v>
      </c>
      <c r="L152" s="50" t="s">
        <v>759</v>
      </c>
      <c r="M152" s="50" t="s">
        <v>850</v>
      </c>
      <c r="N152" s="50" t="s">
        <v>761</v>
      </c>
      <c r="O152" s="50" t="s">
        <v>963</v>
      </c>
      <c r="P152" s="50" t="s">
        <v>1240</v>
      </c>
      <c r="Q152" s="50" t="s">
        <v>108</v>
      </c>
      <c r="R152" s="50" t="s">
        <v>1242</v>
      </c>
      <c r="S152" s="50" t="s">
        <v>103</v>
      </c>
      <c r="T152" s="50" t="s">
        <v>732</v>
      </c>
      <c r="U152" s="50" t="str">
        <f t="shared" si="2"/>
        <v>WA.2378.EBA.958.106.B.521211</v>
      </c>
      <c r="V152" s="50" t="s">
        <v>846</v>
      </c>
      <c r="W152" s="50"/>
      <c r="X152" s="51"/>
    </row>
    <row r="153" spans="1:24" hidden="1" x14ac:dyDescent="0.3">
      <c r="A153" s="52" t="s">
        <v>728</v>
      </c>
      <c r="B153" s="53" t="s">
        <v>1457</v>
      </c>
      <c r="C153" s="53" t="s">
        <v>729</v>
      </c>
      <c r="D153" s="53" t="s">
        <v>1458</v>
      </c>
      <c r="E153" s="53" t="s">
        <v>841</v>
      </c>
      <c r="F153" s="53" t="s">
        <v>733</v>
      </c>
      <c r="G153" s="53" t="s">
        <v>750</v>
      </c>
      <c r="H153" s="53" t="s">
        <v>1013</v>
      </c>
      <c r="I153" s="53" t="s">
        <v>13</v>
      </c>
      <c r="J153" s="53" t="s">
        <v>751</v>
      </c>
      <c r="K153" s="53" t="s">
        <v>758</v>
      </c>
      <c r="L153" s="53" t="s">
        <v>759</v>
      </c>
      <c r="M153" s="53" t="s">
        <v>850</v>
      </c>
      <c r="N153" s="53" t="s">
        <v>761</v>
      </c>
      <c r="O153" s="53" t="s">
        <v>963</v>
      </c>
      <c r="P153" s="53" t="s">
        <v>1240</v>
      </c>
      <c r="Q153" s="53" t="s">
        <v>108</v>
      </c>
      <c r="R153" s="53" t="s">
        <v>1242</v>
      </c>
      <c r="S153" s="53" t="s">
        <v>112</v>
      </c>
      <c r="T153" s="53" t="s">
        <v>766</v>
      </c>
      <c r="U153" s="50" t="str">
        <f t="shared" si="2"/>
        <v>WA.2378.EBA.958.106.B.521241</v>
      </c>
      <c r="V153" s="53" t="s">
        <v>846</v>
      </c>
      <c r="W153" s="53"/>
      <c r="X153" s="16"/>
    </row>
    <row r="154" spans="1:24" hidden="1" x14ac:dyDescent="0.3">
      <c r="A154" s="49" t="s">
        <v>728</v>
      </c>
      <c r="B154" s="50" t="s">
        <v>1457</v>
      </c>
      <c r="C154" s="50" t="s">
        <v>729</v>
      </c>
      <c r="D154" s="50" t="s">
        <v>1458</v>
      </c>
      <c r="E154" s="50" t="s">
        <v>841</v>
      </c>
      <c r="F154" s="50" t="s">
        <v>733</v>
      </c>
      <c r="G154" s="50" t="s">
        <v>750</v>
      </c>
      <c r="H154" s="50" t="s">
        <v>1013</v>
      </c>
      <c r="I154" s="50" t="s">
        <v>13</v>
      </c>
      <c r="J154" s="50" t="s">
        <v>751</v>
      </c>
      <c r="K154" s="50" t="s">
        <v>758</v>
      </c>
      <c r="L154" s="50" t="s">
        <v>759</v>
      </c>
      <c r="M154" s="50" t="s">
        <v>850</v>
      </c>
      <c r="N154" s="50" t="s">
        <v>761</v>
      </c>
      <c r="O154" s="50" t="s">
        <v>963</v>
      </c>
      <c r="P154" s="50" t="s">
        <v>1240</v>
      </c>
      <c r="Q154" s="50" t="s">
        <v>108</v>
      </c>
      <c r="R154" s="50" t="s">
        <v>1242</v>
      </c>
      <c r="S154" s="50" t="s">
        <v>130</v>
      </c>
      <c r="T154" s="50" t="s">
        <v>748</v>
      </c>
      <c r="U154" s="50" t="str">
        <f t="shared" si="2"/>
        <v>WA.2378.EBA.958.106.B.521811</v>
      </c>
      <c r="V154" s="50" t="s">
        <v>846</v>
      </c>
      <c r="W154" s="50"/>
      <c r="X154" s="51"/>
    </row>
    <row r="155" spans="1:24" hidden="1" x14ac:dyDescent="0.3">
      <c r="A155" s="52" t="s">
        <v>728</v>
      </c>
      <c r="B155" s="53" t="s">
        <v>1457</v>
      </c>
      <c r="C155" s="53" t="s">
        <v>729</v>
      </c>
      <c r="D155" s="53" t="s">
        <v>1458</v>
      </c>
      <c r="E155" s="53" t="s">
        <v>841</v>
      </c>
      <c r="F155" s="53" t="s">
        <v>733</v>
      </c>
      <c r="G155" s="53" t="s">
        <v>750</v>
      </c>
      <c r="H155" s="53" t="s">
        <v>1013</v>
      </c>
      <c r="I155" s="53" t="s">
        <v>13</v>
      </c>
      <c r="J155" s="53" t="s">
        <v>751</v>
      </c>
      <c r="K155" s="53" t="s">
        <v>758</v>
      </c>
      <c r="L155" s="53" t="s">
        <v>759</v>
      </c>
      <c r="M155" s="53" t="s">
        <v>850</v>
      </c>
      <c r="N155" s="53" t="s">
        <v>761</v>
      </c>
      <c r="O155" s="53" t="s">
        <v>963</v>
      </c>
      <c r="P155" s="53" t="s">
        <v>1240</v>
      </c>
      <c r="Q155" s="53" t="s">
        <v>108</v>
      </c>
      <c r="R155" s="53" t="s">
        <v>1242</v>
      </c>
      <c r="S155" s="53" t="s">
        <v>113</v>
      </c>
      <c r="T155" s="53" t="s">
        <v>734</v>
      </c>
      <c r="U155" s="50" t="str">
        <f t="shared" si="2"/>
        <v>WA.2378.EBA.958.106.B.522151</v>
      </c>
      <c r="V155" s="53" t="s">
        <v>846</v>
      </c>
      <c r="W155" s="53"/>
      <c r="X155" s="16"/>
    </row>
    <row r="156" spans="1:24" hidden="1" x14ac:dyDescent="0.3">
      <c r="A156" s="47" t="s">
        <v>728</v>
      </c>
      <c r="B156" s="42" t="s">
        <v>1457</v>
      </c>
      <c r="C156" s="42" t="s">
        <v>729</v>
      </c>
      <c r="D156" s="42" t="s">
        <v>1458</v>
      </c>
      <c r="E156" s="42" t="s">
        <v>841</v>
      </c>
      <c r="F156" s="42" t="s">
        <v>733</v>
      </c>
      <c r="G156" s="42" t="s">
        <v>750</v>
      </c>
      <c r="H156" s="42" t="s">
        <v>1013</v>
      </c>
      <c r="I156" s="42" t="s">
        <v>13</v>
      </c>
      <c r="J156" s="42" t="s">
        <v>751</v>
      </c>
      <c r="K156" s="42" t="s">
        <v>758</v>
      </c>
      <c r="L156" s="42" t="s">
        <v>759</v>
      </c>
      <c r="M156" s="42" t="s">
        <v>850</v>
      </c>
      <c r="N156" s="42" t="s">
        <v>761</v>
      </c>
      <c r="O156" s="42" t="s">
        <v>963</v>
      </c>
      <c r="P156" s="42" t="s">
        <v>1240</v>
      </c>
      <c r="Q156" s="42" t="s">
        <v>108</v>
      </c>
      <c r="R156" s="42" t="s">
        <v>1242</v>
      </c>
      <c r="S156" s="42" t="s">
        <v>110</v>
      </c>
      <c r="T156" s="42" t="s">
        <v>735</v>
      </c>
      <c r="U156" s="50" t="str">
        <f t="shared" si="2"/>
        <v>WA.2378.EBA.958.106.B.524111</v>
      </c>
      <c r="V156" s="42" t="s">
        <v>846</v>
      </c>
      <c r="W156" s="42"/>
      <c r="X156" s="48"/>
    </row>
    <row r="157" spans="1:24" hidden="1" x14ac:dyDescent="0.3">
      <c r="A157" t="s">
        <v>728</v>
      </c>
      <c r="B157" t="s">
        <v>1457</v>
      </c>
      <c r="C157" t="s">
        <v>729</v>
      </c>
      <c r="D157" t="s">
        <v>1458</v>
      </c>
      <c r="E157" t="s">
        <v>841</v>
      </c>
      <c r="F157" t="s">
        <v>733</v>
      </c>
      <c r="G157" t="s">
        <v>750</v>
      </c>
      <c r="H157" t="s">
        <v>1013</v>
      </c>
      <c r="I157" t="s">
        <v>13</v>
      </c>
      <c r="J157" t="s">
        <v>751</v>
      </c>
      <c r="K157" t="s">
        <v>758</v>
      </c>
      <c r="L157" t="s">
        <v>759</v>
      </c>
      <c r="M157" t="s">
        <v>850</v>
      </c>
      <c r="N157" t="s">
        <v>761</v>
      </c>
      <c r="O157" t="s">
        <v>963</v>
      </c>
      <c r="P157" t="s">
        <v>1240</v>
      </c>
      <c r="Q157" t="s">
        <v>108</v>
      </c>
      <c r="R157" t="s">
        <v>1242</v>
      </c>
      <c r="S157" t="s">
        <v>104</v>
      </c>
      <c r="T157" t="s">
        <v>105</v>
      </c>
      <c r="U157" t="str">
        <f t="shared" si="2"/>
        <v>WA.2378.EBA.958.106.B.524113</v>
      </c>
      <c r="V157" t="s">
        <v>846</v>
      </c>
    </row>
    <row r="158" spans="1:24" hidden="1" x14ac:dyDescent="0.3">
      <c r="A158" t="s">
        <v>728</v>
      </c>
      <c r="B158" t="s">
        <v>1457</v>
      </c>
      <c r="C158" t="s">
        <v>729</v>
      </c>
      <c r="D158" t="s">
        <v>1458</v>
      </c>
      <c r="E158" t="s">
        <v>841</v>
      </c>
      <c r="F158" t="s">
        <v>733</v>
      </c>
      <c r="G158" t="s">
        <v>750</v>
      </c>
      <c r="H158" t="s">
        <v>1013</v>
      </c>
      <c r="I158" t="s">
        <v>13</v>
      </c>
      <c r="J158" t="s">
        <v>751</v>
      </c>
      <c r="K158" t="s">
        <v>758</v>
      </c>
      <c r="L158" t="s">
        <v>759</v>
      </c>
      <c r="M158" t="s">
        <v>850</v>
      </c>
      <c r="N158" t="s">
        <v>761</v>
      </c>
      <c r="O158" t="s">
        <v>963</v>
      </c>
      <c r="P158" t="s">
        <v>1240</v>
      </c>
      <c r="Q158" t="s">
        <v>108</v>
      </c>
      <c r="R158" t="s">
        <v>1242</v>
      </c>
      <c r="S158" t="s">
        <v>107</v>
      </c>
      <c r="T158" t="s">
        <v>892</v>
      </c>
      <c r="U158" t="str">
        <f t="shared" si="2"/>
        <v>WA.2378.EBA.958.106.B.524119</v>
      </c>
      <c r="V158" t="s">
        <v>846</v>
      </c>
    </row>
    <row r="159" spans="1:24" x14ac:dyDescent="0.3">
      <c r="A159" t="s">
        <v>728</v>
      </c>
      <c r="B159" t="s">
        <v>1457</v>
      </c>
      <c r="C159" t="s">
        <v>729</v>
      </c>
      <c r="D159" t="s">
        <v>1458</v>
      </c>
      <c r="E159" t="s">
        <v>841</v>
      </c>
      <c r="F159" t="s">
        <v>733</v>
      </c>
      <c r="G159" t="s">
        <v>750</v>
      </c>
      <c r="H159" t="s">
        <v>1013</v>
      </c>
      <c r="I159" t="s">
        <v>13</v>
      </c>
      <c r="J159" t="s">
        <v>751</v>
      </c>
      <c r="K159" t="s">
        <v>758</v>
      </c>
      <c r="L159" t="s">
        <v>759</v>
      </c>
      <c r="M159" t="s">
        <v>850</v>
      </c>
      <c r="N159" t="s">
        <v>761</v>
      </c>
      <c r="O159" t="s">
        <v>899</v>
      </c>
      <c r="P159" t="s">
        <v>1243</v>
      </c>
      <c r="Q159" t="s">
        <v>2</v>
      </c>
      <c r="R159" t="s">
        <v>760</v>
      </c>
      <c r="S159" t="s">
        <v>103</v>
      </c>
      <c r="T159" t="s">
        <v>732</v>
      </c>
      <c r="U159" t="str">
        <f t="shared" si="2"/>
        <v>WA.2378.EBA.958.306.A.521211</v>
      </c>
      <c r="V159" t="s">
        <v>123</v>
      </c>
      <c r="W159" t="s">
        <v>132</v>
      </c>
      <c r="X159" t="s">
        <v>133</v>
      </c>
    </row>
    <row r="160" spans="1:24" x14ac:dyDescent="0.3">
      <c r="A160" t="s">
        <v>728</v>
      </c>
      <c r="B160" t="s">
        <v>1457</v>
      </c>
      <c r="C160" t="s">
        <v>729</v>
      </c>
      <c r="D160" t="s">
        <v>1458</v>
      </c>
      <c r="E160" t="s">
        <v>841</v>
      </c>
      <c r="F160" t="s">
        <v>733</v>
      </c>
      <c r="G160" t="s">
        <v>750</v>
      </c>
      <c r="H160" t="s">
        <v>1013</v>
      </c>
      <c r="I160" t="s">
        <v>13</v>
      </c>
      <c r="J160" t="s">
        <v>751</v>
      </c>
      <c r="K160" t="s">
        <v>758</v>
      </c>
      <c r="L160" t="s">
        <v>759</v>
      </c>
      <c r="M160" t="s">
        <v>850</v>
      </c>
      <c r="N160" t="s">
        <v>761</v>
      </c>
      <c r="O160" t="s">
        <v>899</v>
      </c>
      <c r="P160" t="s">
        <v>1243</v>
      </c>
      <c r="Q160" t="s">
        <v>2</v>
      </c>
      <c r="R160" t="s">
        <v>760</v>
      </c>
      <c r="S160" t="s">
        <v>126</v>
      </c>
      <c r="T160" t="s">
        <v>744</v>
      </c>
      <c r="U160" t="str">
        <f t="shared" si="2"/>
        <v>WA.2378.EBA.958.306.A.521219</v>
      </c>
      <c r="V160" t="s">
        <v>123</v>
      </c>
      <c r="W160" t="s">
        <v>132</v>
      </c>
      <c r="X160" t="s">
        <v>133</v>
      </c>
    </row>
    <row r="161" spans="1:24" x14ac:dyDescent="0.3">
      <c r="A161" t="s">
        <v>728</v>
      </c>
      <c r="B161" t="s">
        <v>1457</v>
      </c>
      <c r="C161" t="s">
        <v>729</v>
      </c>
      <c r="D161" t="s">
        <v>1458</v>
      </c>
      <c r="E161" t="s">
        <v>841</v>
      </c>
      <c r="F161" t="s">
        <v>733</v>
      </c>
      <c r="G161" t="s">
        <v>750</v>
      </c>
      <c r="H161" t="s">
        <v>1013</v>
      </c>
      <c r="I161" t="s">
        <v>13</v>
      </c>
      <c r="J161" t="s">
        <v>751</v>
      </c>
      <c r="K161" t="s">
        <v>758</v>
      </c>
      <c r="L161" t="s">
        <v>759</v>
      </c>
      <c r="M161" t="s">
        <v>850</v>
      </c>
      <c r="N161" t="s">
        <v>761</v>
      </c>
      <c r="O161" t="s">
        <v>899</v>
      </c>
      <c r="P161" t="s">
        <v>1243</v>
      </c>
      <c r="Q161" t="s">
        <v>2</v>
      </c>
      <c r="R161" t="s">
        <v>760</v>
      </c>
      <c r="S161" t="s">
        <v>113</v>
      </c>
      <c r="T161" t="s">
        <v>734</v>
      </c>
      <c r="U161" t="str">
        <f t="shared" si="2"/>
        <v>WA.2378.EBA.958.306.A.522151</v>
      </c>
      <c r="V161" t="s">
        <v>123</v>
      </c>
      <c r="W161" t="s">
        <v>132</v>
      </c>
      <c r="X161" t="s">
        <v>133</v>
      </c>
    </row>
    <row r="162" spans="1:24" x14ac:dyDescent="0.3">
      <c r="A162" t="s">
        <v>728</v>
      </c>
      <c r="B162" t="s">
        <v>1457</v>
      </c>
      <c r="C162" t="s">
        <v>729</v>
      </c>
      <c r="D162" t="s">
        <v>1458</v>
      </c>
      <c r="E162" t="s">
        <v>841</v>
      </c>
      <c r="F162" t="s">
        <v>733</v>
      </c>
      <c r="G162" t="s">
        <v>750</v>
      </c>
      <c r="H162" t="s">
        <v>1013</v>
      </c>
      <c r="I162" t="s">
        <v>13</v>
      </c>
      <c r="J162" t="s">
        <v>751</v>
      </c>
      <c r="K162" t="s">
        <v>758</v>
      </c>
      <c r="L162" t="s">
        <v>759</v>
      </c>
      <c r="M162" t="s">
        <v>850</v>
      </c>
      <c r="N162" t="s">
        <v>761</v>
      </c>
      <c r="O162" t="s">
        <v>899</v>
      </c>
      <c r="P162" t="s">
        <v>1243</v>
      </c>
      <c r="Q162" t="s">
        <v>2</v>
      </c>
      <c r="R162" t="s">
        <v>760</v>
      </c>
      <c r="S162" t="s">
        <v>110</v>
      </c>
      <c r="T162" t="s">
        <v>735</v>
      </c>
      <c r="U162" t="str">
        <f t="shared" si="2"/>
        <v>WA.2378.EBA.958.306.A.524111</v>
      </c>
      <c r="V162" t="s">
        <v>123</v>
      </c>
      <c r="W162" t="s">
        <v>132</v>
      </c>
      <c r="X162" t="s">
        <v>133</v>
      </c>
    </row>
    <row r="163" spans="1:24" hidden="1" x14ac:dyDescent="0.3">
      <c r="A163" t="s">
        <v>728</v>
      </c>
      <c r="B163" t="s">
        <v>1457</v>
      </c>
      <c r="C163" t="s">
        <v>729</v>
      </c>
      <c r="D163" t="s">
        <v>1458</v>
      </c>
      <c r="E163" t="s">
        <v>841</v>
      </c>
      <c r="F163" t="s">
        <v>733</v>
      </c>
      <c r="G163" t="s">
        <v>750</v>
      </c>
      <c r="H163" t="s">
        <v>1013</v>
      </c>
      <c r="I163" t="s">
        <v>13</v>
      </c>
      <c r="J163" t="s">
        <v>751</v>
      </c>
      <c r="K163" t="s">
        <v>758</v>
      </c>
      <c r="L163" t="s">
        <v>759</v>
      </c>
      <c r="M163" t="s">
        <v>852</v>
      </c>
      <c r="N163" t="s">
        <v>853</v>
      </c>
      <c r="O163" t="s">
        <v>177</v>
      </c>
      <c r="P163" t="s">
        <v>854</v>
      </c>
      <c r="Q163" t="s">
        <v>2</v>
      </c>
      <c r="R163" t="s">
        <v>855</v>
      </c>
      <c r="S163" t="s">
        <v>103</v>
      </c>
      <c r="T163" t="s">
        <v>732</v>
      </c>
      <c r="U163" t="str">
        <f t="shared" si="2"/>
        <v>WA.2378.EBA.960.101.A.521211</v>
      </c>
      <c r="V163" t="s">
        <v>846</v>
      </c>
    </row>
    <row r="164" spans="1:24" hidden="1" x14ac:dyDescent="0.3">
      <c r="A164" t="s">
        <v>728</v>
      </c>
      <c r="B164" t="s">
        <v>1457</v>
      </c>
      <c r="C164" t="s">
        <v>729</v>
      </c>
      <c r="D164" t="s">
        <v>1458</v>
      </c>
      <c r="E164" t="s">
        <v>841</v>
      </c>
      <c r="F164" t="s">
        <v>733</v>
      </c>
      <c r="G164" t="s">
        <v>750</v>
      </c>
      <c r="H164" t="s">
        <v>1013</v>
      </c>
      <c r="I164" t="s">
        <v>13</v>
      </c>
      <c r="J164" t="s">
        <v>751</v>
      </c>
      <c r="K164" t="s">
        <v>758</v>
      </c>
      <c r="L164" t="s">
        <v>759</v>
      </c>
      <c r="M164" t="s">
        <v>852</v>
      </c>
      <c r="N164" t="s">
        <v>853</v>
      </c>
      <c r="O164" t="s">
        <v>177</v>
      </c>
      <c r="P164" t="s">
        <v>854</v>
      </c>
      <c r="Q164" t="s">
        <v>2</v>
      </c>
      <c r="R164" t="s">
        <v>855</v>
      </c>
      <c r="S164" t="s">
        <v>112</v>
      </c>
      <c r="T164" t="s">
        <v>766</v>
      </c>
      <c r="U164" t="str">
        <f t="shared" si="2"/>
        <v>WA.2378.EBA.960.101.A.521241</v>
      </c>
      <c r="V164" t="s">
        <v>846</v>
      </c>
    </row>
    <row r="165" spans="1:24" hidden="1" x14ac:dyDescent="0.3">
      <c r="A165" t="s">
        <v>728</v>
      </c>
      <c r="B165" t="s">
        <v>1457</v>
      </c>
      <c r="C165" t="s">
        <v>729</v>
      </c>
      <c r="D165" t="s">
        <v>1458</v>
      </c>
      <c r="E165" t="s">
        <v>841</v>
      </c>
      <c r="F165" t="s">
        <v>733</v>
      </c>
      <c r="G165" t="s">
        <v>750</v>
      </c>
      <c r="H165" t="s">
        <v>1013</v>
      </c>
      <c r="I165" t="s">
        <v>13</v>
      </c>
      <c r="J165" t="s">
        <v>751</v>
      </c>
      <c r="K165" t="s">
        <v>758</v>
      </c>
      <c r="L165" t="s">
        <v>759</v>
      </c>
      <c r="M165" t="s">
        <v>852</v>
      </c>
      <c r="N165" t="s">
        <v>853</v>
      </c>
      <c r="O165" t="s">
        <v>177</v>
      </c>
      <c r="P165" t="s">
        <v>854</v>
      </c>
      <c r="Q165" t="s">
        <v>2</v>
      </c>
      <c r="R165" t="s">
        <v>855</v>
      </c>
      <c r="S165" t="s">
        <v>130</v>
      </c>
      <c r="T165" t="s">
        <v>748</v>
      </c>
      <c r="U165" t="str">
        <f t="shared" si="2"/>
        <v>WA.2378.EBA.960.101.A.521811</v>
      </c>
      <c r="V165" t="s">
        <v>846</v>
      </c>
    </row>
    <row r="166" spans="1:24" hidden="1" x14ac:dyDescent="0.3">
      <c r="A166" t="s">
        <v>728</v>
      </c>
      <c r="B166" t="s">
        <v>1457</v>
      </c>
      <c r="C166" t="s">
        <v>729</v>
      </c>
      <c r="D166" t="s">
        <v>1458</v>
      </c>
      <c r="E166" t="s">
        <v>841</v>
      </c>
      <c r="F166" t="s">
        <v>733</v>
      </c>
      <c r="G166" t="s">
        <v>750</v>
      </c>
      <c r="H166" t="s">
        <v>1013</v>
      </c>
      <c r="I166" t="s">
        <v>13</v>
      </c>
      <c r="J166" t="s">
        <v>751</v>
      </c>
      <c r="K166" t="s">
        <v>758</v>
      </c>
      <c r="L166" t="s">
        <v>759</v>
      </c>
      <c r="M166" t="s">
        <v>852</v>
      </c>
      <c r="N166" t="s">
        <v>853</v>
      </c>
      <c r="O166" t="s">
        <v>177</v>
      </c>
      <c r="P166" t="s">
        <v>854</v>
      </c>
      <c r="Q166" t="s">
        <v>2</v>
      </c>
      <c r="R166" t="s">
        <v>855</v>
      </c>
      <c r="S166" t="s">
        <v>113</v>
      </c>
      <c r="T166" t="s">
        <v>734</v>
      </c>
      <c r="U166" t="str">
        <f t="shared" si="2"/>
        <v>WA.2378.EBA.960.101.A.522151</v>
      </c>
      <c r="V166" t="s">
        <v>846</v>
      </c>
    </row>
    <row r="167" spans="1:24" hidden="1" x14ac:dyDescent="0.3">
      <c r="A167" t="s">
        <v>728</v>
      </c>
      <c r="B167" t="s">
        <v>1457</v>
      </c>
      <c r="C167" t="s">
        <v>729</v>
      </c>
      <c r="D167" t="s">
        <v>1458</v>
      </c>
      <c r="E167" t="s">
        <v>841</v>
      </c>
      <c r="F167" t="s">
        <v>733</v>
      </c>
      <c r="G167" t="s">
        <v>750</v>
      </c>
      <c r="H167" t="s">
        <v>1013</v>
      </c>
      <c r="I167" t="s">
        <v>13</v>
      </c>
      <c r="J167" t="s">
        <v>751</v>
      </c>
      <c r="K167" t="s">
        <v>758</v>
      </c>
      <c r="L167" t="s">
        <v>759</v>
      </c>
      <c r="M167" t="s">
        <v>852</v>
      </c>
      <c r="N167" t="s">
        <v>853</v>
      </c>
      <c r="O167" t="s">
        <v>177</v>
      </c>
      <c r="P167" t="s">
        <v>854</v>
      </c>
      <c r="Q167" t="s">
        <v>2</v>
      </c>
      <c r="R167" t="s">
        <v>855</v>
      </c>
      <c r="S167" t="s">
        <v>110</v>
      </c>
      <c r="T167" t="s">
        <v>735</v>
      </c>
      <c r="U167" t="str">
        <f t="shared" si="2"/>
        <v>WA.2378.EBA.960.101.A.524111</v>
      </c>
      <c r="V167" t="s">
        <v>846</v>
      </c>
    </row>
    <row r="168" spans="1:24" hidden="1" x14ac:dyDescent="0.3">
      <c r="A168" t="s">
        <v>728</v>
      </c>
      <c r="B168" t="s">
        <v>1457</v>
      </c>
      <c r="C168" t="s">
        <v>729</v>
      </c>
      <c r="D168" t="s">
        <v>1458</v>
      </c>
      <c r="E168" t="s">
        <v>841</v>
      </c>
      <c r="F168" t="s">
        <v>733</v>
      </c>
      <c r="G168" t="s">
        <v>750</v>
      </c>
      <c r="H168" t="s">
        <v>1013</v>
      </c>
      <c r="I168" t="s">
        <v>13</v>
      </c>
      <c r="J168" t="s">
        <v>751</v>
      </c>
      <c r="K168" t="s">
        <v>758</v>
      </c>
      <c r="L168" t="s">
        <v>759</v>
      </c>
      <c r="M168" t="s">
        <v>852</v>
      </c>
      <c r="N168" t="s">
        <v>853</v>
      </c>
      <c r="O168" t="s">
        <v>177</v>
      </c>
      <c r="P168" t="s">
        <v>854</v>
      </c>
      <c r="Q168" t="s">
        <v>2</v>
      </c>
      <c r="R168" t="s">
        <v>855</v>
      </c>
      <c r="S168" t="s">
        <v>106</v>
      </c>
      <c r="T168" t="s">
        <v>906</v>
      </c>
      <c r="U168" t="str">
        <f t="shared" si="2"/>
        <v>WA.2378.EBA.960.101.A.524114</v>
      </c>
      <c r="V168" t="s">
        <v>846</v>
      </c>
    </row>
    <row r="169" spans="1:24" hidden="1" x14ac:dyDescent="0.3">
      <c r="A169" t="s">
        <v>728</v>
      </c>
      <c r="B169" t="s">
        <v>1457</v>
      </c>
      <c r="C169" t="s">
        <v>729</v>
      </c>
      <c r="D169" t="s">
        <v>1458</v>
      </c>
      <c r="E169" t="s">
        <v>841</v>
      </c>
      <c r="F169" t="s">
        <v>733</v>
      </c>
      <c r="G169" t="s">
        <v>750</v>
      </c>
      <c r="H169" t="s">
        <v>1013</v>
      </c>
      <c r="I169" t="s">
        <v>13</v>
      </c>
      <c r="J169" t="s">
        <v>751</v>
      </c>
      <c r="K169" t="s">
        <v>758</v>
      </c>
      <c r="L169" t="s">
        <v>759</v>
      </c>
      <c r="M169" t="s">
        <v>852</v>
      </c>
      <c r="N169" t="s">
        <v>853</v>
      </c>
      <c r="O169" t="s">
        <v>177</v>
      </c>
      <c r="P169" t="s">
        <v>854</v>
      </c>
      <c r="Q169" t="s">
        <v>108</v>
      </c>
      <c r="R169" t="s">
        <v>856</v>
      </c>
      <c r="S169" t="s">
        <v>103</v>
      </c>
      <c r="T169" t="s">
        <v>732</v>
      </c>
      <c r="U169" t="str">
        <f t="shared" si="2"/>
        <v>WA.2378.EBA.960.101.B.521211</v>
      </c>
      <c r="V169" t="s">
        <v>846</v>
      </c>
    </row>
    <row r="170" spans="1:24" hidden="1" x14ac:dyDescent="0.3">
      <c r="A170" t="s">
        <v>728</v>
      </c>
      <c r="B170" t="s">
        <v>1457</v>
      </c>
      <c r="C170" t="s">
        <v>729</v>
      </c>
      <c r="D170" t="s">
        <v>1458</v>
      </c>
      <c r="E170" t="s">
        <v>841</v>
      </c>
      <c r="F170" t="s">
        <v>733</v>
      </c>
      <c r="G170" t="s">
        <v>750</v>
      </c>
      <c r="H170" t="s">
        <v>1013</v>
      </c>
      <c r="I170" t="s">
        <v>13</v>
      </c>
      <c r="J170" t="s">
        <v>751</v>
      </c>
      <c r="K170" t="s">
        <v>758</v>
      </c>
      <c r="L170" t="s">
        <v>759</v>
      </c>
      <c r="M170" t="s">
        <v>852</v>
      </c>
      <c r="N170" t="s">
        <v>853</v>
      </c>
      <c r="O170" t="s">
        <v>177</v>
      </c>
      <c r="P170" t="s">
        <v>854</v>
      </c>
      <c r="Q170" t="s">
        <v>108</v>
      </c>
      <c r="R170" t="s">
        <v>856</v>
      </c>
      <c r="S170" t="s">
        <v>130</v>
      </c>
      <c r="T170" t="s">
        <v>748</v>
      </c>
      <c r="U170" t="str">
        <f t="shared" si="2"/>
        <v>WA.2378.EBA.960.101.B.521811</v>
      </c>
      <c r="V170" t="s">
        <v>846</v>
      </c>
    </row>
    <row r="171" spans="1:24" hidden="1" x14ac:dyDescent="0.3">
      <c r="A171" t="s">
        <v>728</v>
      </c>
      <c r="B171" t="s">
        <v>1457</v>
      </c>
      <c r="C171" t="s">
        <v>729</v>
      </c>
      <c r="D171" t="s">
        <v>1458</v>
      </c>
      <c r="E171" t="s">
        <v>841</v>
      </c>
      <c r="F171" t="s">
        <v>733</v>
      </c>
      <c r="G171" t="s">
        <v>750</v>
      </c>
      <c r="H171" t="s">
        <v>1013</v>
      </c>
      <c r="I171" t="s">
        <v>13</v>
      </c>
      <c r="J171" t="s">
        <v>751</v>
      </c>
      <c r="K171" t="s">
        <v>758</v>
      </c>
      <c r="L171" t="s">
        <v>759</v>
      </c>
      <c r="M171" t="s">
        <v>852</v>
      </c>
      <c r="N171" t="s">
        <v>853</v>
      </c>
      <c r="O171" t="s">
        <v>177</v>
      </c>
      <c r="P171" t="s">
        <v>854</v>
      </c>
      <c r="Q171" t="s">
        <v>108</v>
      </c>
      <c r="R171" t="s">
        <v>856</v>
      </c>
      <c r="S171" t="s">
        <v>113</v>
      </c>
      <c r="T171" t="s">
        <v>734</v>
      </c>
      <c r="U171" t="str">
        <f t="shared" si="2"/>
        <v>WA.2378.EBA.960.101.B.522151</v>
      </c>
      <c r="V171" t="s">
        <v>846</v>
      </c>
    </row>
    <row r="172" spans="1:24" hidden="1" x14ac:dyDescent="0.3">
      <c r="A172" t="s">
        <v>728</v>
      </c>
      <c r="B172" t="s">
        <v>1457</v>
      </c>
      <c r="C172" t="s">
        <v>729</v>
      </c>
      <c r="D172" t="s">
        <v>1458</v>
      </c>
      <c r="E172" t="s">
        <v>841</v>
      </c>
      <c r="F172" t="s">
        <v>733</v>
      </c>
      <c r="G172" t="s">
        <v>750</v>
      </c>
      <c r="H172" t="s">
        <v>1013</v>
      </c>
      <c r="I172" t="s">
        <v>13</v>
      </c>
      <c r="J172" t="s">
        <v>751</v>
      </c>
      <c r="K172" t="s">
        <v>758</v>
      </c>
      <c r="L172" t="s">
        <v>759</v>
      </c>
      <c r="M172" t="s">
        <v>852</v>
      </c>
      <c r="N172" t="s">
        <v>853</v>
      </c>
      <c r="O172" t="s">
        <v>177</v>
      </c>
      <c r="P172" t="s">
        <v>854</v>
      </c>
      <c r="Q172" t="s">
        <v>108</v>
      </c>
      <c r="R172" t="s">
        <v>856</v>
      </c>
      <c r="S172" t="s">
        <v>110</v>
      </c>
      <c r="T172" t="s">
        <v>735</v>
      </c>
      <c r="U172" t="str">
        <f t="shared" si="2"/>
        <v>WA.2378.EBA.960.101.B.524111</v>
      </c>
      <c r="V172" t="s">
        <v>846</v>
      </c>
    </row>
    <row r="173" spans="1:24" hidden="1" x14ac:dyDescent="0.3">
      <c r="A173" t="s">
        <v>728</v>
      </c>
      <c r="B173" t="s">
        <v>1457</v>
      </c>
      <c r="C173" t="s">
        <v>729</v>
      </c>
      <c r="D173" t="s">
        <v>1458</v>
      </c>
      <c r="E173" t="s">
        <v>841</v>
      </c>
      <c r="F173" t="s">
        <v>733</v>
      </c>
      <c r="G173" t="s">
        <v>750</v>
      </c>
      <c r="H173" t="s">
        <v>1013</v>
      </c>
      <c r="I173" t="s">
        <v>13</v>
      </c>
      <c r="J173" t="s">
        <v>751</v>
      </c>
      <c r="K173" t="s">
        <v>758</v>
      </c>
      <c r="L173" t="s">
        <v>759</v>
      </c>
      <c r="M173" t="s">
        <v>852</v>
      </c>
      <c r="N173" t="s">
        <v>853</v>
      </c>
      <c r="O173" t="s">
        <v>177</v>
      </c>
      <c r="P173" t="s">
        <v>854</v>
      </c>
      <c r="Q173" t="s">
        <v>108</v>
      </c>
      <c r="R173" t="s">
        <v>856</v>
      </c>
      <c r="S173" t="s">
        <v>106</v>
      </c>
      <c r="T173" t="s">
        <v>906</v>
      </c>
      <c r="U173" t="str">
        <f t="shared" si="2"/>
        <v>WA.2378.EBA.960.101.B.524114</v>
      </c>
      <c r="V173" t="s">
        <v>846</v>
      </c>
    </row>
    <row r="174" spans="1:24" hidden="1" x14ac:dyDescent="0.3">
      <c r="A174" t="s">
        <v>728</v>
      </c>
      <c r="B174" t="s">
        <v>1457</v>
      </c>
      <c r="C174" t="s">
        <v>729</v>
      </c>
      <c r="D174" t="s">
        <v>1458</v>
      </c>
      <c r="E174" t="s">
        <v>841</v>
      </c>
      <c r="F174" t="s">
        <v>733</v>
      </c>
      <c r="G174" t="s">
        <v>750</v>
      </c>
      <c r="H174" t="s">
        <v>1013</v>
      </c>
      <c r="I174" t="s">
        <v>13</v>
      </c>
      <c r="J174" t="s">
        <v>751</v>
      </c>
      <c r="K174" t="s">
        <v>758</v>
      </c>
      <c r="L174" t="s">
        <v>759</v>
      </c>
      <c r="M174" t="s">
        <v>852</v>
      </c>
      <c r="N174" t="s">
        <v>853</v>
      </c>
      <c r="O174" t="s">
        <v>240</v>
      </c>
      <c r="P174" t="s">
        <v>857</v>
      </c>
      <c r="Q174" t="s">
        <v>2</v>
      </c>
      <c r="R174" t="s">
        <v>858</v>
      </c>
      <c r="S174" t="s">
        <v>103</v>
      </c>
      <c r="T174" t="s">
        <v>732</v>
      </c>
      <c r="U174" t="str">
        <f t="shared" si="2"/>
        <v>WA.2378.EBA.960.102.A.521211</v>
      </c>
      <c r="V174" t="s">
        <v>846</v>
      </c>
    </row>
    <row r="175" spans="1:24" hidden="1" x14ac:dyDescent="0.3">
      <c r="A175" t="s">
        <v>728</v>
      </c>
      <c r="B175" t="s">
        <v>1457</v>
      </c>
      <c r="C175" t="s">
        <v>729</v>
      </c>
      <c r="D175" t="s">
        <v>1458</v>
      </c>
      <c r="E175" t="s">
        <v>841</v>
      </c>
      <c r="F175" t="s">
        <v>733</v>
      </c>
      <c r="G175" t="s">
        <v>750</v>
      </c>
      <c r="H175" t="s">
        <v>1013</v>
      </c>
      <c r="I175" t="s">
        <v>13</v>
      </c>
      <c r="J175" t="s">
        <v>751</v>
      </c>
      <c r="K175" t="s">
        <v>758</v>
      </c>
      <c r="L175" t="s">
        <v>759</v>
      </c>
      <c r="M175" t="s">
        <v>852</v>
      </c>
      <c r="N175" t="s">
        <v>853</v>
      </c>
      <c r="O175" t="s">
        <v>240</v>
      </c>
      <c r="P175" t="s">
        <v>857</v>
      </c>
      <c r="Q175" t="s">
        <v>2</v>
      </c>
      <c r="R175" t="s">
        <v>858</v>
      </c>
      <c r="S175" t="s">
        <v>130</v>
      </c>
      <c r="T175" t="s">
        <v>748</v>
      </c>
      <c r="U175" t="str">
        <f t="shared" si="2"/>
        <v>WA.2378.EBA.960.102.A.521811</v>
      </c>
      <c r="V175" t="s">
        <v>846</v>
      </c>
    </row>
    <row r="176" spans="1:24" hidden="1" x14ac:dyDescent="0.3">
      <c r="A176" t="s">
        <v>728</v>
      </c>
      <c r="B176" t="s">
        <v>1457</v>
      </c>
      <c r="C176" t="s">
        <v>729</v>
      </c>
      <c r="D176" t="s">
        <v>1458</v>
      </c>
      <c r="E176" t="s">
        <v>841</v>
      </c>
      <c r="F176" t="s">
        <v>733</v>
      </c>
      <c r="G176" t="s">
        <v>750</v>
      </c>
      <c r="H176" t="s">
        <v>1013</v>
      </c>
      <c r="I176" t="s">
        <v>13</v>
      </c>
      <c r="J176" t="s">
        <v>751</v>
      </c>
      <c r="K176" t="s">
        <v>758</v>
      </c>
      <c r="L176" t="s">
        <v>759</v>
      </c>
      <c r="M176" t="s">
        <v>852</v>
      </c>
      <c r="N176" t="s">
        <v>853</v>
      </c>
      <c r="O176" t="s">
        <v>240</v>
      </c>
      <c r="P176" t="s">
        <v>857</v>
      </c>
      <c r="Q176" t="s">
        <v>2</v>
      </c>
      <c r="R176" t="s">
        <v>858</v>
      </c>
      <c r="S176" t="s">
        <v>110</v>
      </c>
      <c r="T176" t="s">
        <v>735</v>
      </c>
      <c r="U176" t="str">
        <f t="shared" si="2"/>
        <v>WA.2378.EBA.960.102.A.524111</v>
      </c>
      <c r="V176" t="s">
        <v>846</v>
      </c>
    </row>
    <row r="177" spans="1:22" hidden="1" x14ac:dyDescent="0.3">
      <c r="A177" t="s">
        <v>728</v>
      </c>
      <c r="B177" t="s">
        <v>1457</v>
      </c>
      <c r="C177" t="s">
        <v>729</v>
      </c>
      <c r="D177" t="s">
        <v>1458</v>
      </c>
      <c r="E177" t="s">
        <v>841</v>
      </c>
      <c r="F177" t="s">
        <v>733</v>
      </c>
      <c r="G177" t="s">
        <v>750</v>
      </c>
      <c r="H177" t="s">
        <v>1013</v>
      </c>
      <c r="I177" t="s">
        <v>13</v>
      </c>
      <c r="J177" t="s">
        <v>751</v>
      </c>
      <c r="K177" t="s">
        <v>758</v>
      </c>
      <c r="L177" t="s">
        <v>759</v>
      </c>
      <c r="M177" t="s">
        <v>852</v>
      </c>
      <c r="N177" t="s">
        <v>853</v>
      </c>
      <c r="O177" t="s">
        <v>240</v>
      </c>
      <c r="P177" t="s">
        <v>857</v>
      </c>
      <c r="Q177" t="s">
        <v>108</v>
      </c>
      <c r="R177" t="s">
        <v>1244</v>
      </c>
      <c r="S177" t="s">
        <v>103</v>
      </c>
      <c r="T177" t="s">
        <v>732</v>
      </c>
      <c r="U177" t="str">
        <f t="shared" si="2"/>
        <v>WA.2378.EBA.960.102.B.521211</v>
      </c>
      <c r="V177" t="s">
        <v>846</v>
      </c>
    </row>
    <row r="178" spans="1:22" hidden="1" x14ac:dyDescent="0.3">
      <c r="A178" t="s">
        <v>728</v>
      </c>
      <c r="B178" t="s">
        <v>1457</v>
      </c>
      <c r="C178" t="s">
        <v>729</v>
      </c>
      <c r="D178" t="s">
        <v>1458</v>
      </c>
      <c r="E178" t="s">
        <v>841</v>
      </c>
      <c r="F178" t="s">
        <v>733</v>
      </c>
      <c r="G178" t="s">
        <v>750</v>
      </c>
      <c r="H178" t="s">
        <v>1013</v>
      </c>
      <c r="I178" t="s">
        <v>13</v>
      </c>
      <c r="J178" t="s">
        <v>751</v>
      </c>
      <c r="K178" t="s">
        <v>758</v>
      </c>
      <c r="L178" t="s">
        <v>759</v>
      </c>
      <c r="M178" t="s">
        <v>852</v>
      </c>
      <c r="N178" t="s">
        <v>853</v>
      </c>
      <c r="O178" t="s">
        <v>240</v>
      </c>
      <c r="P178" t="s">
        <v>857</v>
      </c>
      <c r="Q178" t="s">
        <v>108</v>
      </c>
      <c r="R178" t="s">
        <v>1244</v>
      </c>
      <c r="S178" t="s">
        <v>130</v>
      </c>
      <c r="T178" t="s">
        <v>748</v>
      </c>
      <c r="U178" t="str">
        <f t="shared" si="2"/>
        <v>WA.2378.EBA.960.102.B.521811</v>
      </c>
      <c r="V178" t="s">
        <v>846</v>
      </c>
    </row>
    <row r="179" spans="1:22" hidden="1" x14ac:dyDescent="0.3">
      <c r="A179" t="s">
        <v>728</v>
      </c>
      <c r="B179" t="s">
        <v>1457</v>
      </c>
      <c r="C179" t="s">
        <v>729</v>
      </c>
      <c r="D179" t="s">
        <v>1458</v>
      </c>
      <c r="E179" t="s">
        <v>841</v>
      </c>
      <c r="F179" t="s">
        <v>733</v>
      </c>
      <c r="G179" t="s">
        <v>750</v>
      </c>
      <c r="H179" t="s">
        <v>1013</v>
      </c>
      <c r="I179" t="s">
        <v>13</v>
      </c>
      <c r="J179" t="s">
        <v>751</v>
      </c>
      <c r="K179" t="s">
        <v>758</v>
      </c>
      <c r="L179" t="s">
        <v>759</v>
      </c>
      <c r="M179" t="s">
        <v>852</v>
      </c>
      <c r="N179" t="s">
        <v>853</v>
      </c>
      <c r="O179" t="s">
        <v>240</v>
      </c>
      <c r="P179" t="s">
        <v>857</v>
      </c>
      <c r="Q179" t="s">
        <v>108</v>
      </c>
      <c r="R179" t="s">
        <v>1244</v>
      </c>
      <c r="S179" t="s">
        <v>110</v>
      </c>
      <c r="T179" t="s">
        <v>735</v>
      </c>
      <c r="U179" t="str">
        <f t="shared" si="2"/>
        <v>WA.2378.EBA.960.102.B.524111</v>
      </c>
      <c r="V179" t="s">
        <v>846</v>
      </c>
    </row>
    <row r="180" spans="1:22" hidden="1" x14ac:dyDescent="0.3">
      <c r="A180" t="s">
        <v>728</v>
      </c>
      <c r="B180" t="s">
        <v>1457</v>
      </c>
      <c r="C180" t="s">
        <v>729</v>
      </c>
      <c r="D180" t="s">
        <v>1458</v>
      </c>
      <c r="E180" t="s">
        <v>841</v>
      </c>
      <c r="F180" t="s">
        <v>733</v>
      </c>
      <c r="G180" t="s">
        <v>750</v>
      </c>
      <c r="H180" t="s">
        <v>1013</v>
      </c>
      <c r="I180" t="s">
        <v>13</v>
      </c>
      <c r="J180" t="s">
        <v>751</v>
      </c>
      <c r="K180" t="s">
        <v>758</v>
      </c>
      <c r="L180" t="s">
        <v>759</v>
      </c>
      <c r="M180" t="s">
        <v>852</v>
      </c>
      <c r="N180" t="s">
        <v>853</v>
      </c>
      <c r="O180" t="s">
        <v>240</v>
      </c>
      <c r="P180" t="s">
        <v>857</v>
      </c>
      <c r="Q180" t="s">
        <v>108</v>
      </c>
      <c r="R180" t="s">
        <v>1244</v>
      </c>
      <c r="S180" t="s">
        <v>106</v>
      </c>
      <c r="T180" t="s">
        <v>906</v>
      </c>
      <c r="U180" t="str">
        <f t="shared" si="2"/>
        <v>WA.2378.EBA.960.102.B.524114</v>
      </c>
      <c r="V180" t="s">
        <v>846</v>
      </c>
    </row>
    <row r="181" spans="1:22" hidden="1" x14ac:dyDescent="0.3">
      <c r="A181" t="s">
        <v>728</v>
      </c>
      <c r="B181" t="s">
        <v>1457</v>
      </c>
      <c r="C181" t="s">
        <v>729</v>
      </c>
      <c r="D181" t="s">
        <v>1458</v>
      </c>
      <c r="E181" t="s">
        <v>841</v>
      </c>
      <c r="F181" t="s">
        <v>733</v>
      </c>
      <c r="G181" t="s">
        <v>750</v>
      </c>
      <c r="H181" t="s">
        <v>1013</v>
      </c>
      <c r="I181" t="s">
        <v>13</v>
      </c>
      <c r="J181" t="s">
        <v>751</v>
      </c>
      <c r="K181" t="s">
        <v>758</v>
      </c>
      <c r="L181" t="s">
        <v>759</v>
      </c>
      <c r="M181" t="s">
        <v>852</v>
      </c>
      <c r="N181" t="s">
        <v>853</v>
      </c>
      <c r="O181" t="s">
        <v>240</v>
      </c>
      <c r="P181" t="s">
        <v>857</v>
      </c>
      <c r="Q181" t="s">
        <v>109</v>
      </c>
      <c r="R181" t="s">
        <v>1245</v>
      </c>
      <c r="S181" t="s">
        <v>103</v>
      </c>
      <c r="T181" t="s">
        <v>732</v>
      </c>
      <c r="U181" t="str">
        <f t="shared" si="2"/>
        <v>WA.2378.EBA.960.102.C.521211</v>
      </c>
      <c r="V181" t="s">
        <v>846</v>
      </c>
    </row>
    <row r="182" spans="1:22" hidden="1" x14ac:dyDescent="0.3">
      <c r="A182" t="s">
        <v>728</v>
      </c>
      <c r="B182" t="s">
        <v>1457</v>
      </c>
      <c r="C182" t="s">
        <v>729</v>
      </c>
      <c r="D182" t="s">
        <v>1458</v>
      </c>
      <c r="E182" t="s">
        <v>841</v>
      </c>
      <c r="F182" t="s">
        <v>733</v>
      </c>
      <c r="G182" t="s">
        <v>750</v>
      </c>
      <c r="H182" t="s">
        <v>1013</v>
      </c>
      <c r="I182" t="s">
        <v>13</v>
      </c>
      <c r="J182" t="s">
        <v>751</v>
      </c>
      <c r="K182" t="s">
        <v>758</v>
      </c>
      <c r="L182" t="s">
        <v>759</v>
      </c>
      <c r="M182" t="s">
        <v>852</v>
      </c>
      <c r="N182" t="s">
        <v>853</v>
      </c>
      <c r="O182" t="s">
        <v>240</v>
      </c>
      <c r="P182" t="s">
        <v>857</v>
      </c>
      <c r="Q182" t="s">
        <v>109</v>
      </c>
      <c r="R182" t="s">
        <v>1245</v>
      </c>
      <c r="S182" t="s">
        <v>130</v>
      </c>
      <c r="T182" t="s">
        <v>748</v>
      </c>
      <c r="U182" t="str">
        <f t="shared" si="2"/>
        <v>WA.2378.EBA.960.102.C.521811</v>
      </c>
      <c r="V182" t="s">
        <v>846</v>
      </c>
    </row>
    <row r="183" spans="1:22" hidden="1" x14ac:dyDescent="0.3">
      <c r="A183" t="s">
        <v>728</v>
      </c>
      <c r="B183" t="s">
        <v>1457</v>
      </c>
      <c r="C183" t="s">
        <v>729</v>
      </c>
      <c r="D183" t="s">
        <v>1458</v>
      </c>
      <c r="E183" t="s">
        <v>841</v>
      </c>
      <c r="F183" t="s">
        <v>733</v>
      </c>
      <c r="G183" t="s">
        <v>750</v>
      </c>
      <c r="H183" t="s">
        <v>1013</v>
      </c>
      <c r="I183" t="s">
        <v>13</v>
      </c>
      <c r="J183" t="s">
        <v>751</v>
      </c>
      <c r="K183" t="s">
        <v>758</v>
      </c>
      <c r="L183" t="s">
        <v>759</v>
      </c>
      <c r="M183" t="s">
        <v>852</v>
      </c>
      <c r="N183" t="s">
        <v>853</v>
      </c>
      <c r="O183" t="s">
        <v>240</v>
      </c>
      <c r="P183" t="s">
        <v>857</v>
      </c>
      <c r="Q183" t="s">
        <v>109</v>
      </c>
      <c r="R183" t="s">
        <v>1245</v>
      </c>
      <c r="S183" t="s">
        <v>110</v>
      </c>
      <c r="T183" t="s">
        <v>735</v>
      </c>
      <c r="U183" t="str">
        <f t="shared" si="2"/>
        <v>WA.2378.EBA.960.102.C.524111</v>
      </c>
      <c r="V183" t="s">
        <v>846</v>
      </c>
    </row>
    <row r="184" spans="1:22" hidden="1" x14ac:dyDescent="0.3">
      <c r="A184" t="s">
        <v>728</v>
      </c>
      <c r="B184" t="s">
        <v>1457</v>
      </c>
      <c r="C184" t="s">
        <v>729</v>
      </c>
      <c r="D184" t="s">
        <v>1458</v>
      </c>
      <c r="E184" t="s">
        <v>841</v>
      </c>
      <c r="F184" t="s">
        <v>733</v>
      </c>
      <c r="G184" t="s">
        <v>750</v>
      </c>
      <c r="H184" t="s">
        <v>1013</v>
      </c>
      <c r="I184" t="s">
        <v>13</v>
      </c>
      <c r="J184" t="s">
        <v>751</v>
      </c>
      <c r="K184" t="s">
        <v>758</v>
      </c>
      <c r="L184" t="s">
        <v>759</v>
      </c>
      <c r="M184" t="s">
        <v>852</v>
      </c>
      <c r="N184" t="s">
        <v>853</v>
      </c>
      <c r="O184" t="s">
        <v>240</v>
      </c>
      <c r="P184" t="s">
        <v>857</v>
      </c>
      <c r="Q184" t="s">
        <v>109</v>
      </c>
      <c r="R184" t="s">
        <v>1245</v>
      </c>
      <c r="S184" t="s">
        <v>106</v>
      </c>
      <c r="T184" t="s">
        <v>906</v>
      </c>
      <c r="U184" t="str">
        <f t="shared" si="2"/>
        <v>WA.2378.EBA.960.102.C.524114</v>
      </c>
      <c r="V184" t="s">
        <v>846</v>
      </c>
    </row>
    <row r="185" spans="1:22" hidden="1" x14ac:dyDescent="0.3">
      <c r="A185" t="s">
        <v>728</v>
      </c>
      <c r="B185" t="s">
        <v>1457</v>
      </c>
      <c r="C185" t="s">
        <v>729</v>
      </c>
      <c r="D185" t="s">
        <v>1458</v>
      </c>
      <c r="E185" t="s">
        <v>841</v>
      </c>
      <c r="F185" t="s">
        <v>733</v>
      </c>
      <c r="G185" t="s">
        <v>750</v>
      </c>
      <c r="H185" t="s">
        <v>1013</v>
      </c>
      <c r="I185" t="s">
        <v>13</v>
      </c>
      <c r="J185" t="s">
        <v>751</v>
      </c>
      <c r="K185" t="s">
        <v>758</v>
      </c>
      <c r="L185" t="s">
        <v>759</v>
      </c>
      <c r="M185" t="s">
        <v>903</v>
      </c>
      <c r="N185" t="s">
        <v>763</v>
      </c>
      <c r="O185" t="s">
        <v>177</v>
      </c>
      <c r="P185" t="s">
        <v>904</v>
      </c>
      <c r="Q185" t="s">
        <v>2</v>
      </c>
      <c r="R185" t="s">
        <v>961</v>
      </c>
      <c r="S185" t="s">
        <v>103</v>
      </c>
      <c r="T185" t="s">
        <v>732</v>
      </c>
      <c r="U185" t="str">
        <f t="shared" si="2"/>
        <v>WA.2378.EBA.962.101.A.521211</v>
      </c>
      <c r="V185" t="s">
        <v>846</v>
      </c>
    </row>
    <row r="186" spans="1:22" hidden="1" x14ac:dyDescent="0.3">
      <c r="A186" t="s">
        <v>728</v>
      </c>
      <c r="B186" t="s">
        <v>1457</v>
      </c>
      <c r="C186" t="s">
        <v>729</v>
      </c>
      <c r="D186" t="s">
        <v>1458</v>
      </c>
      <c r="E186" t="s">
        <v>841</v>
      </c>
      <c r="F186" t="s">
        <v>733</v>
      </c>
      <c r="G186" t="s">
        <v>750</v>
      </c>
      <c r="H186" t="s">
        <v>1013</v>
      </c>
      <c r="I186" t="s">
        <v>13</v>
      </c>
      <c r="J186" t="s">
        <v>751</v>
      </c>
      <c r="K186" t="s">
        <v>758</v>
      </c>
      <c r="L186" t="s">
        <v>759</v>
      </c>
      <c r="M186" t="s">
        <v>903</v>
      </c>
      <c r="N186" t="s">
        <v>763</v>
      </c>
      <c r="O186" t="s">
        <v>177</v>
      </c>
      <c r="P186" t="s">
        <v>904</v>
      </c>
      <c r="Q186" t="s">
        <v>2</v>
      </c>
      <c r="R186" t="s">
        <v>961</v>
      </c>
      <c r="S186" t="s">
        <v>130</v>
      </c>
      <c r="T186" t="s">
        <v>748</v>
      </c>
      <c r="U186" t="str">
        <f t="shared" si="2"/>
        <v>WA.2378.EBA.962.101.A.521811</v>
      </c>
      <c r="V186" t="s">
        <v>846</v>
      </c>
    </row>
    <row r="187" spans="1:22" hidden="1" x14ac:dyDescent="0.3">
      <c r="A187" t="s">
        <v>728</v>
      </c>
      <c r="B187" t="s">
        <v>1457</v>
      </c>
      <c r="C187" t="s">
        <v>729</v>
      </c>
      <c r="D187" t="s">
        <v>1458</v>
      </c>
      <c r="E187" t="s">
        <v>841</v>
      </c>
      <c r="F187" t="s">
        <v>733</v>
      </c>
      <c r="G187" t="s">
        <v>750</v>
      </c>
      <c r="H187" t="s">
        <v>1013</v>
      </c>
      <c r="I187" t="s">
        <v>13</v>
      </c>
      <c r="J187" t="s">
        <v>751</v>
      </c>
      <c r="K187" t="s">
        <v>758</v>
      </c>
      <c r="L187" t="s">
        <v>759</v>
      </c>
      <c r="M187" t="s">
        <v>903</v>
      </c>
      <c r="N187" t="s">
        <v>763</v>
      </c>
      <c r="O187" t="s">
        <v>177</v>
      </c>
      <c r="P187" t="s">
        <v>904</v>
      </c>
      <c r="Q187" t="s">
        <v>2</v>
      </c>
      <c r="R187" t="s">
        <v>961</v>
      </c>
      <c r="S187" t="s">
        <v>110</v>
      </c>
      <c r="T187" t="s">
        <v>735</v>
      </c>
      <c r="U187" t="str">
        <f t="shared" si="2"/>
        <v>WA.2378.EBA.962.101.A.524111</v>
      </c>
      <c r="V187" t="s">
        <v>846</v>
      </c>
    </row>
    <row r="188" spans="1:22" hidden="1" x14ac:dyDescent="0.3">
      <c r="A188" t="s">
        <v>728</v>
      </c>
      <c r="B188" t="s">
        <v>1457</v>
      </c>
      <c r="C188" t="s">
        <v>729</v>
      </c>
      <c r="D188" t="s">
        <v>1458</v>
      </c>
      <c r="E188" t="s">
        <v>841</v>
      </c>
      <c r="F188" t="s">
        <v>733</v>
      </c>
      <c r="G188" t="s">
        <v>750</v>
      </c>
      <c r="H188" t="s">
        <v>1013</v>
      </c>
      <c r="I188" t="s">
        <v>13</v>
      </c>
      <c r="J188" t="s">
        <v>751</v>
      </c>
      <c r="K188" t="s">
        <v>758</v>
      </c>
      <c r="L188" t="s">
        <v>759</v>
      </c>
      <c r="M188" t="s">
        <v>903</v>
      </c>
      <c r="N188" t="s">
        <v>763</v>
      </c>
      <c r="O188" t="s">
        <v>177</v>
      </c>
      <c r="P188" t="s">
        <v>904</v>
      </c>
      <c r="Q188" t="s">
        <v>2</v>
      </c>
      <c r="R188" t="s">
        <v>961</v>
      </c>
      <c r="S188" t="s">
        <v>106</v>
      </c>
      <c r="T188" t="s">
        <v>906</v>
      </c>
      <c r="U188" t="str">
        <f t="shared" si="2"/>
        <v>WA.2378.EBA.962.101.A.524114</v>
      </c>
      <c r="V188" t="s">
        <v>846</v>
      </c>
    </row>
    <row r="189" spans="1:22" hidden="1" x14ac:dyDescent="0.3">
      <c r="A189" t="s">
        <v>728</v>
      </c>
      <c r="B189" t="s">
        <v>1457</v>
      </c>
      <c r="C189" t="s">
        <v>729</v>
      </c>
      <c r="D189" t="s">
        <v>1458</v>
      </c>
      <c r="E189" t="s">
        <v>841</v>
      </c>
      <c r="F189" t="s">
        <v>733</v>
      </c>
      <c r="G189" t="s">
        <v>750</v>
      </c>
      <c r="H189" t="s">
        <v>1013</v>
      </c>
      <c r="I189" t="s">
        <v>13</v>
      </c>
      <c r="J189" t="s">
        <v>751</v>
      </c>
      <c r="K189" t="s">
        <v>758</v>
      </c>
      <c r="L189" t="s">
        <v>759</v>
      </c>
      <c r="M189" t="s">
        <v>903</v>
      </c>
      <c r="N189" t="s">
        <v>763</v>
      </c>
      <c r="O189" t="s">
        <v>177</v>
      </c>
      <c r="P189" t="s">
        <v>904</v>
      </c>
      <c r="Q189" t="s">
        <v>108</v>
      </c>
      <c r="R189" t="s">
        <v>905</v>
      </c>
      <c r="S189" t="s">
        <v>112</v>
      </c>
      <c r="T189" t="s">
        <v>766</v>
      </c>
      <c r="U189" t="str">
        <f t="shared" si="2"/>
        <v>WA.2378.EBA.962.101.B.521241</v>
      </c>
      <c r="V189" t="s">
        <v>846</v>
      </c>
    </row>
    <row r="190" spans="1:22" hidden="1" x14ac:dyDescent="0.3">
      <c r="A190" t="s">
        <v>728</v>
      </c>
      <c r="B190" t="s">
        <v>1457</v>
      </c>
      <c r="C190" t="s">
        <v>729</v>
      </c>
      <c r="D190" t="s">
        <v>1458</v>
      </c>
      <c r="E190" t="s">
        <v>841</v>
      </c>
      <c r="F190" t="s">
        <v>733</v>
      </c>
      <c r="G190" t="s">
        <v>750</v>
      </c>
      <c r="H190" t="s">
        <v>1013</v>
      </c>
      <c r="I190" t="s">
        <v>13</v>
      </c>
      <c r="J190" t="s">
        <v>751</v>
      </c>
      <c r="K190" t="s">
        <v>758</v>
      </c>
      <c r="L190" t="s">
        <v>759</v>
      </c>
      <c r="M190" t="s">
        <v>903</v>
      </c>
      <c r="N190" t="s">
        <v>763</v>
      </c>
      <c r="O190" t="s">
        <v>177</v>
      </c>
      <c r="P190" t="s">
        <v>904</v>
      </c>
      <c r="Q190" t="s">
        <v>108</v>
      </c>
      <c r="R190" t="s">
        <v>905</v>
      </c>
      <c r="S190" t="s">
        <v>130</v>
      </c>
      <c r="T190" t="s">
        <v>748</v>
      </c>
      <c r="U190" t="str">
        <f t="shared" si="2"/>
        <v>WA.2378.EBA.962.101.B.521811</v>
      </c>
      <c r="V190" t="s">
        <v>846</v>
      </c>
    </row>
    <row r="191" spans="1:22" hidden="1" x14ac:dyDescent="0.3">
      <c r="A191" t="s">
        <v>728</v>
      </c>
      <c r="B191" t="s">
        <v>1457</v>
      </c>
      <c r="C191" t="s">
        <v>729</v>
      </c>
      <c r="D191" t="s">
        <v>1458</v>
      </c>
      <c r="E191" t="s">
        <v>841</v>
      </c>
      <c r="F191" t="s">
        <v>733</v>
      </c>
      <c r="G191" t="s">
        <v>750</v>
      </c>
      <c r="H191" t="s">
        <v>1013</v>
      </c>
      <c r="I191" t="s">
        <v>13</v>
      </c>
      <c r="J191" t="s">
        <v>751</v>
      </c>
      <c r="K191" t="s">
        <v>758</v>
      </c>
      <c r="L191" t="s">
        <v>759</v>
      </c>
      <c r="M191" t="s">
        <v>903</v>
      </c>
      <c r="N191" t="s">
        <v>763</v>
      </c>
      <c r="O191" t="s">
        <v>177</v>
      </c>
      <c r="P191" t="s">
        <v>904</v>
      </c>
      <c r="Q191" t="s">
        <v>108</v>
      </c>
      <c r="R191" t="s">
        <v>905</v>
      </c>
      <c r="S191" t="s">
        <v>113</v>
      </c>
      <c r="T191" t="s">
        <v>734</v>
      </c>
      <c r="U191" t="str">
        <f t="shared" si="2"/>
        <v>WA.2378.EBA.962.101.B.522151</v>
      </c>
      <c r="V191" t="s">
        <v>846</v>
      </c>
    </row>
    <row r="192" spans="1:22" hidden="1" x14ac:dyDescent="0.3">
      <c r="A192" t="s">
        <v>728</v>
      </c>
      <c r="B192" t="s">
        <v>1457</v>
      </c>
      <c r="C192" t="s">
        <v>729</v>
      </c>
      <c r="D192" t="s">
        <v>1458</v>
      </c>
      <c r="E192" t="s">
        <v>841</v>
      </c>
      <c r="F192" t="s">
        <v>733</v>
      </c>
      <c r="G192" t="s">
        <v>750</v>
      </c>
      <c r="H192" t="s">
        <v>1013</v>
      </c>
      <c r="I192" t="s">
        <v>13</v>
      </c>
      <c r="J192" t="s">
        <v>751</v>
      </c>
      <c r="K192" t="s">
        <v>758</v>
      </c>
      <c r="L192" t="s">
        <v>759</v>
      </c>
      <c r="M192" t="s">
        <v>903</v>
      </c>
      <c r="N192" t="s">
        <v>763</v>
      </c>
      <c r="O192" t="s">
        <v>177</v>
      </c>
      <c r="P192" t="s">
        <v>904</v>
      </c>
      <c r="Q192" t="s">
        <v>108</v>
      </c>
      <c r="R192" t="s">
        <v>905</v>
      </c>
      <c r="S192" t="s">
        <v>110</v>
      </c>
      <c r="T192" t="s">
        <v>735</v>
      </c>
      <c r="U192" t="str">
        <f t="shared" si="2"/>
        <v>WA.2378.EBA.962.101.B.524111</v>
      </c>
      <c r="V192" t="s">
        <v>846</v>
      </c>
    </row>
    <row r="193" spans="1:22" hidden="1" x14ac:dyDescent="0.3">
      <c r="A193" t="s">
        <v>728</v>
      </c>
      <c r="B193" t="s">
        <v>1457</v>
      </c>
      <c r="C193" t="s">
        <v>729</v>
      </c>
      <c r="D193" t="s">
        <v>1458</v>
      </c>
      <c r="E193" t="s">
        <v>841</v>
      </c>
      <c r="F193" t="s">
        <v>733</v>
      </c>
      <c r="G193" t="s">
        <v>750</v>
      </c>
      <c r="H193" t="s">
        <v>1013</v>
      </c>
      <c r="I193" t="s">
        <v>13</v>
      </c>
      <c r="J193" t="s">
        <v>751</v>
      </c>
      <c r="K193" t="s">
        <v>758</v>
      </c>
      <c r="L193" t="s">
        <v>759</v>
      </c>
      <c r="M193" t="s">
        <v>903</v>
      </c>
      <c r="N193" t="s">
        <v>763</v>
      </c>
      <c r="O193" t="s">
        <v>177</v>
      </c>
      <c r="P193" t="s">
        <v>904</v>
      </c>
      <c r="Q193" t="s">
        <v>108</v>
      </c>
      <c r="R193" t="s">
        <v>905</v>
      </c>
      <c r="S193" t="s">
        <v>106</v>
      </c>
      <c r="T193" t="s">
        <v>906</v>
      </c>
      <c r="U193" t="str">
        <f t="shared" si="2"/>
        <v>WA.2378.EBA.962.101.B.524114</v>
      </c>
      <c r="V193" t="s">
        <v>846</v>
      </c>
    </row>
    <row r="194" spans="1:22" hidden="1" x14ac:dyDescent="0.3">
      <c r="A194" t="s">
        <v>728</v>
      </c>
      <c r="B194" t="s">
        <v>1457</v>
      </c>
      <c r="C194" t="s">
        <v>729</v>
      </c>
      <c r="D194" t="s">
        <v>1458</v>
      </c>
      <c r="E194" t="s">
        <v>841</v>
      </c>
      <c r="F194" t="s">
        <v>733</v>
      </c>
      <c r="G194" t="s">
        <v>750</v>
      </c>
      <c r="H194" t="s">
        <v>1013</v>
      </c>
      <c r="I194" t="s">
        <v>13</v>
      </c>
      <c r="J194" t="s">
        <v>751</v>
      </c>
      <c r="K194" t="s">
        <v>758</v>
      </c>
      <c r="L194" t="s">
        <v>759</v>
      </c>
      <c r="M194" t="s">
        <v>903</v>
      </c>
      <c r="N194" t="s">
        <v>763</v>
      </c>
      <c r="O194" t="s">
        <v>284</v>
      </c>
      <c r="P194" t="s">
        <v>1460</v>
      </c>
      <c r="Q194" t="s">
        <v>2</v>
      </c>
      <c r="R194" t="s">
        <v>916</v>
      </c>
      <c r="S194" t="s">
        <v>103</v>
      </c>
      <c r="T194" t="s">
        <v>732</v>
      </c>
      <c r="U194" t="str">
        <f t="shared" ref="U194:U257" si="3">_xlfn.TEXTJOIN(".",TRUE,G194,I194,K194,M194,O194,Q194,S194)</f>
        <v>WA.2378.EBA.962.201.A.521211</v>
      </c>
      <c r="V194" t="s">
        <v>917</v>
      </c>
    </row>
    <row r="195" spans="1:22" hidden="1" x14ac:dyDescent="0.3">
      <c r="A195" t="s">
        <v>728</v>
      </c>
      <c r="B195" t="s">
        <v>1457</v>
      </c>
      <c r="C195" t="s">
        <v>729</v>
      </c>
      <c r="D195" t="s">
        <v>1458</v>
      </c>
      <c r="E195" t="s">
        <v>841</v>
      </c>
      <c r="F195" t="s">
        <v>733</v>
      </c>
      <c r="G195" t="s">
        <v>750</v>
      </c>
      <c r="H195" t="s">
        <v>1013</v>
      </c>
      <c r="I195" t="s">
        <v>13</v>
      </c>
      <c r="J195" t="s">
        <v>751</v>
      </c>
      <c r="K195" t="s">
        <v>758</v>
      </c>
      <c r="L195" t="s">
        <v>759</v>
      </c>
      <c r="M195" t="s">
        <v>903</v>
      </c>
      <c r="N195" t="s">
        <v>763</v>
      </c>
      <c r="O195" t="s">
        <v>284</v>
      </c>
      <c r="P195" t="s">
        <v>1460</v>
      </c>
      <c r="Q195" t="s">
        <v>2</v>
      </c>
      <c r="R195" t="s">
        <v>916</v>
      </c>
      <c r="S195" t="s">
        <v>130</v>
      </c>
      <c r="T195" t="s">
        <v>748</v>
      </c>
      <c r="U195" t="str">
        <f t="shared" si="3"/>
        <v>WA.2378.EBA.962.201.A.521811</v>
      </c>
      <c r="V195" t="s">
        <v>917</v>
      </c>
    </row>
    <row r="196" spans="1:22" hidden="1" x14ac:dyDescent="0.3">
      <c r="A196" t="s">
        <v>728</v>
      </c>
      <c r="B196" t="s">
        <v>1457</v>
      </c>
      <c r="C196" t="s">
        <v>729</v>
      </c>
      <c r="D196" t="s">
        <v>1458</v>
      </c>
      <c r="E196" t="s">
        <v>841</v>
      </c>
      <c r="F196" t="s">
        <v>733</v>
      </c>
      <c r="G196" t="s">
        <v>750</v>
      </c>
      <c r="H196" t="s">
        <v>1013</v>
      </c>
      <c r="I196" t="s">
        <v>13</v>
      </c>
      <c r="J196" t="s">
        <v>751</v>
      </c>
      <c r="K196" t="s">
        <v>758</v>
      </c>
      <c r="L196" t="s">
        <v>759</v>
      </c>
      <c r="M196" t="s">
        <v>903</v>
      </c>
      <c r="N196" t="s">
        <v>763</v>
      </c>
      <c r="O196" t="s">
        <v>284</v>
      </c>
      <c r="P196" t="s">
        <v>1460</v>
      </c>
      <c r="Q196" t="s">
        <v>2</v>
      </c>
      <c r="R196" t="s">
        <v>916</v>
      </c>
      <c r="S196" t="s">
        <v>110</v>
      </c>
      <c r="T196" t="s">
        <v>735</v>
      </c>
      <c r="U196" t="str">
        <f t="shared" si="3"/>
        <v>WA.2378.EBA.962.201.A.524111</v>
      </c>
      <c r="V196" t="s">
        <v>917</v>
      </c>
    </row>
    <row r="197" spans="1:22" hidden="1" x14ac:dyDescent="0.3">
      <c r="A197" t="s">
        <v>728</v>
      </c>
      <c r="B197" t="s">
        <v>1457</v>
      </c>
      <c r="C197" t="s">
        <v>729</v>
      </c>
      <c r="D197" t="s">
        <v>1458</v>
      </c>
      <c r="E197" t="s">
        <v>841</v>
      </c>
      <c r="F197" t="s">
        <v>733</v>
      </c>
      <c r="G197" t="s">
        <v>750</v>
      </c>
      <c r="H197" t="s">
        <v>1013</v>
      </c>
      <c r="I197" t="s">
        <v>13</v>
      </c>
      <c r="J197" t="s">
        <v>751</v>
      </c>
      <c r="K197" t="s">
        <v>758</v>
      </c>
      <c r="L197" t="s">
        <v>759</v>
      </c>
      <c r="M197" t="s">
        <v>903</v>
      </c>
      <c r="N197" t="s">
        <v>763</v>
      </c>
      <c r="O197" t="s">
        <v>284</v>
      </c>
      <c r="P197" t="s">
        <v>1460</v>
      </c>
      <c r="Q197" t="s">
        <v>2</v>
      </c>
      <c r="R197" t="s">
        <v>916</v>
      </c>
      <c r="S197" t="s">
        <v>104</v>
      </c>
      <c r="T197" t="s">
        <v>105</v>
      </c>
      <c r="U197" t="str">
        <f t="shared" si="3"/>
        <v>WA.2378.EBA.962.201.A.524113</v>
      </c>
      <c r="V197" t="s">
        <v>917</v>
      </c>
    </row>
    <row r="198" spans="1:22" hidden="1" x14ac:dyDescent="0.3">
      <c r="A198" t="s">
        <v>728</v>
      </c>
      <c r="B198" t="s">
        <v>1457</v>
      </c>
      <c r="C198" t="s">
        <v>729</v>
      </c>
      <c r="D198" t="s">
        <v>1458</v>
      </c>
      <c r="E198" t="s">
        <v>841</v>
      </c>
      <c r="F198" t="s">
        <v>733</v>
      </c>
      <c r="G198" t="s">
        <v>750</v>
      </c>
      <c r="H198" t="s">
        <v>1013</v>
      </c>
      <c r="I198" t="s">
        <v>13</v>
      </c>
      <c r="J198" t="s">
        <v>751</v>
      </c>
      <c r="K198" t="s">
        <v>758</v>
      </c>
      <c r="L198" t="s">
        <v>759</v>
      </c>
      <c r="M198" t="s">
        <v>903</v>
      </c>
      <c r="N198" t="s">
        <v>763</v>
      </c>
      <c r="O198" t="s">
        <v>284</v>
      </c>
      <c r="P198" t="s">
        <v>1460</v>
      </c>
      <c r="Q198" t="s">
        <v>108</v>
      </c>
      <c r="R198" t="s">
        <v>918</v>
      </c>
      <c r="S198" t="s">
        <v>103</v>
      </c>
      <c r="T198" t="s">
        <v>732</v>
      </c>
      <c r="U198" t="str">
        <f t="shared" si="3"/>
        <v>WA.2378.EBA.962.201.B.521211</v>
      </c>
      <c r="V198" t="s">
        <v>917</v>
      </c>
    </row>
    <row r="199" spans="1:22" hidden="1" x14ac:dyDescent="0.3">
      <c r="A199" t="s">
        <v>728</v>
      </c>
      <c r="B199" t="s">
        <v>1457</v>
      </c>
      <c r="C199" t="s">
        <v>729</v>
      </c>
      <c r="D199" t="s">
        <v>1458</v>
      </c>
      <c r="E199" t="s">
        <v>841</v>
      </c>
      <c r="F199" t="s">
        <v>733</v>
      </c>
      <c r="G199" t="s">
        <v>750</v>
      </c>
      <c r="H199" t="s">
        <v>1013</v>
      </c>
      <c r="I199" t="s">
        <v>13</v>
      </c>
      <c r="J199" t="s">
        <v>751</v>
      </c>
      <c r="K199" t="s">
        <v>758</v>
      </c>
      <c r="L199" t="s">
        <v>759</v>
      </c>
      <c r="M199" t="s">
        <v>903</v>
      </c>
      <c r="N199" t="s">
        <v>763</v>
      </c>
      <c r="O199" t="s">
        <v>284</v>
      </c>
      <c r="P199" t="s">
        <v>1460</v>
      </c>
      <c r="Q199" t="s">
        <v>108</v>
      </c>
      <c r="R199" t="s">
        <v>918</v>
      </c>
      <c r="S199" t="s">
        <v>130</v>
      </c>
      <c r="T199" t="s">
        <v>748</v>
      </c>
      <c r="U199" t="str">
        <f t="shared" si="3"/>
        <v>WA.2378.EBA.962.201.B.521811</v>
      </c>
      <c r="V199" t="s">
        <v>917</v>
      </c>
    </row>
    <row r="200" spans="1:22" hidden="1" x14ac:dyDescent="0.3">
      <c r="A200" t="s">
        <v>728</v>
      </c>
      <c r="B200" t="s">
        <v>1457</v>
      </c>
      <c r="C200" t="s">
        <v>729</v>
      </c>
      <c r="D200" t="s">
        <v>1458</v>
      </c>
      <c r="E200" t="s">
        <v>841</v>
      </c>
      <c r="F200" t="s">
        <v>733</v>
      </c>
      <c r="G200" t="s">
        <v>750</v>
      </c>
      <c r="H200" t="s">
        <v>1013</v>
      </c>
      <c r="I200" t="s">
        <v>13</v>
      </c>
      <c r="J200" t="s">
        <v>751</v>
      </c>
      <c r="K200" t="s">
        <v>758</v>
      </c>
      <c r="L200" t="s">
        <v>759</v>
      </c>
      <c r="M200" t="s">
        <v>903</v>
      </c>
      <c r="N200" t="s">
        <v>763</v>
      </c>
      <c r="O200" t="s">
        <v>284</v>
      </c>
      <c r="P200" t="s">
        <v>1460</v>
      </c>
      <c r="Q200" t="s">
        <v>108</v>
      </c>
      <c r="R200" t="s">
        <v>918</v>
      </c>
      <c r="S200" t="s">
        <v>113</v>
      </c>
      <c r="T200" t="s">
        <v>734</v>
      </c>
      <c r="U200" t="str">
        <f t="shared" si="3"/>
        <v>WA.2378.EBA.962.201.B.522151</v>
      </c>
      <c r="V200" t="s">
        <v>917</v>
      </c>
    </row>
    <row r="201" spans="1:22" hidden="1" x14ac:dyDescent="0.3">
      <c r="A201" t="s">
        <v>728</v>
      </c>
      <c r="B201" t="s">
        <v>1457</v>
      </c>
      <c r="C201" t="s">
        <v>729</v>
      </c>
      <c r="D201" t="s">
        <v>1458</v>
      </c>
      <c r="E201" t="s">
        <v>841</v>
      </c>
      <c r="F201" t="s">
        <v>733</v>
      </c>
      <c r="G201" t="s">
        <v>750</v>
      </c>
      <c r="H201" t="s">
        <v>1013</v>
      </c>
      <c r="I201" t="s">
        <v>13</v>
      </c>
      <c r="J201" t="s">
        <v>751</v>
      </c>
      <c r="K201" t="s">
        <v>758</v>
      </c>
      <c r="L201" t="s">
        <v>759</v>
      </c>
      <c r="M201" t="s">
        <v>903</v>
      </c>
      <c r="N201" t="s">
        <v>763</v>
      </c>
      <c r="O201" t="s">
        <v>284</v>
      </c>
      <c r="P201" t="s">
        <v>1460</v>
      </c>
      <c r="Q201" t="s">
        <v>108</v>
      </c>
      <c r="R201" t="s">
        <v>918</v>
      </c>
      <c r="S201" t="s">
        <v>110</v>
      </c>
      <c r="T201" t="s">
        <v>735</v>
      </c>
      <c r="U201" t="str">
        <f t="shared" si="3"/>
        <v>WA.2378.EBA.962.201.B.524111</v>
      </c>
      <c r="V201" t="s">
        <v>917</v>
      </c>
    </row>
    <row r="202" spans="1:22" hidden="1" x14ac:dyDescent="0.3">
      <c r="A202" t="s">
        <v>728</v>
      </c>
      <c r="B202" t="s">
        <v>1457</v>
      </c>
      <c r="C202" t="s">
        <v>729</v>
      </c>
      <c r="D202" t="s">
        <v>1458</v>
      </c>
      <c r="E202" t="s">
        <v>841</v>
      </c>
      <c r="F202" t="s">
        <v>733</v>
      </c>
      <c r="G202" t="s">
        <v>750</v>
      </c>
      <c r="H202" t="s">
        <v>1013</v>
      </c>
      <c r="I202" t="s">
        <v>13</v>
      </c>
      <c r="J202" t="s">
        <v>751</v>
      </c>
      <c r="K202" t="s">
        <v>758</v>
      </c>
      <c r="L202" t="s">
        <v>759</v>
      </c>
      <c r="M202" t="s">
        <v>903</v>
      </c>
      <c r="N202" t="s">
        <v>763</v>
      </c>
      <c r="O202" t="s">
        <v>284</v>
      </c>
      <c r="P202" t="s">
        <v>1460</v>
      </c>
      <c r="Q202" t="s">
        <v>108</v>
      </c>
      <c r="R202" t="s">
        <v>918</v>
      </c>
      <c r="S202" t="s">
        <v>104</v>
      </c>
      <c r="T202" t="s">
        <v>105</v>
      </c>
      <c r="U202" t="str">
        <f t="shared" si="3"/>
        <v>WA.2378.EBA.962.201.B.524113</v>
      </c>
      <c r="V202" t="s">
        <v>917</v>
      </c>
    </row>
    <row r="203" spans="1:22" hidden="1" x14ac:dyDescent="0.3">
      <c r="A203" t="s">
        <v>728</v>
      </c>
      <c r="B203" t="s">
        <v>1457</v>
      </c>
      <c r="C203" t="s">
        <v>729</v>
      </c>
      <c r="D203" t="s">
        <v>1458</v>
      </c>
      <c r="E203" t="s">
        <v>841</v>
      </c>
      <c r="F203" t="s">
        <v>733</v>
      </c>
      <c r="G203" t="s">
        <v>750</v>
      </c>
      <c r="H203" t="s">
        <v>1013</v>
      </c>
      <c r="I203" t="s">
        <v>13</v>
      </c>
      <c r="J203" t="s">
        <v>751</v>
      </c>
      <c r="K203" t="s">
        <v>758</v>
      </c>
      <c r="L203" t="s">
        <v>759</v>
      </c>
      <c r="M203" t="s">
        <v>903</v>
      </c>
      <c r="N203" t="s">
        <v>763</v>
      </c>
      <c r="O203" t="s">
        <v>284</v>
      </c>
      <c r="P203" t="s">
        <v>1460</v>
      </c>
      <c r="Q203" t="s">
        <v>109</v>
      </c>
      <c r="R203" t="s">
        <v>925</v>
      </c>
      <c r="S203" t="s">
        <v>130</v>
      </c>
      <c r="T203" t="s">
        <v>748</v>
      </c>
      <c r="U203" t="str">
        <f t="shared" si="3"/>
        <v>WA.2378.EBA.962.201.C.521811</v>
      </c>
      <c r="V203" t="s">
        <v>917</v>
      </c>
    </row>
    <row r="204" spans="1:22" hidden="1" x14ac:dyDescent="0.3">
      <c r="A204" t="s">
        <v>728</v>
      </c>
      <c r="B204" t="s">
        <v>1457</v>
      </c>
      <c r="C204" t="s">
        <v>729</v>
      </c>
      <c r="D204" t="s">
        <v>1458</v>
      </c>
      <c r="E204" t="s">
        <v>841</v>
      </c>
      <c r="F204" t="s">
        <v>733</v>
      </c>
      <c r="G204" t="s">
        <v>750</v>
      </c>
      <c r="H204" t="s">
        <v>1013</v>
      </c>
      <c r="I204" t="s">
        <v>13</v>
      </c>
      <c r="J204" t="s">
        <v>751</v>
      </c>
      <c r="K204" t="s">
        <v>758</v>
      </c>
      <c r="L204" t="s">
        <v>759</v>
      </c>
      <c r="M204" t="s">
        <v>903</v>
      </c>
      <c r="N204" t="s">
        <v>763</v>
      </c>
      <c r="O204" t="s">
        <v>284</v>
      </c>
      <c r="P204" t="s">
        <v>1460</v>
      </c>
      <c r="Q204" t="s">
        <v>109</v>
      </c>
      <c r="R204" t="s">
        <v>925</v>
      </c>
      <c r="S204" t="s">
        <v>110</v>
      </c>
      <c r="T204" t="s">
        <v>735</v>
      </c>
      <c r="U204" t="str">
        <f t="shared" si="3"/>
        <v>WA.2378.EBA.962.201.C.524111</v>
      </c>
      <c r="V204" t="s">
        <v>917</v>
      </c>
    </row>
    <row r="205" spans="1:22" hidden="1" x14ac:dyDescent="0.3">
      <c r="A205" t="s">
        <v>728</v>
      </c>
      <c r="B205" t="s">
        <v>1457</v>
      </c>
      <c r="C205" t="s">
        <v>729</v>
      </c>
      <c r="D205" t="s">
        <v>1458</v>
      </c>
      <c r="E205" t="s">
        <v>841</v>
      </c>
      <c r="F205" t="s">
        <v>733</v>
      </c>
      <c r="G205" t="s">
        <v>750</v>
      </c>
      <c r="H205" t="s">
        <v>1013</v>
      </c>
      <c r="I205" t="s">
        <v>13</v>
      </c>
      <c r="J205" t="s">
        <v>751</v>
      </c>
      <c r="K205" t="s">
        <v>758</v>
      </c>
      <c r="L205" t="s">
        <v>759</v>
      </c>
      <c r="M205" t="s">
        <v>903</v>
      </c>
      <c r="N205" t="s">
        <v>763</v>
      </c>
      <c r="O205" t="s">
        <v>284</v>
      </c>
      <c r="P205" t="s">
        <v>1460</v>
      </c>
      <c r="Q205" t="s">
        <v>111</v>
      </c>
      <c r="R205" t="s">
        <v>1246</v>
      </c>
      <c r="S205" t="s">
        <v>103</v>
      </c>
      <c r="T205" t="s">
        <v>732</v>
      </c>
      <c r="U205" t="str">
        <f t="shared" si="3"/>
        <v>WA.2378.EBA.962.201.D.521211</v>
      </c>
      <c r="V205" t="s">
        <v>917</v>
      </c>
    </row>
    <row r="206" spans="1:22" hidden="1" x14ac:dyDescent="0.3">
      <c r="A206" t="s">
        <v>728</v>
      </c>
      <c r="B206" t="s">
        <v>1457</v>
      </c>
      <c r="C206" t="s">
        <v>729</v>
      </c>
      <c r="D206" t="s">
        <v>1458</v>
      </c>
      <c r="E206" t="s">
        <v>841</v>
      </c>
      <c r="F206" t="s">
        <v>733</v>
      </c>
      <c r="G206" t="s">
        <v>750</v>
      </c>
      <c r="H206" t="s">
        <v>1013</v>
      </c>
      <c r="I206" t="s">
        <v>13</v>
      </c>
      <c r="J206" t="s">
        <v>751</v>
      </c>
      <c r="K206" t="s">
        <v>758</v>
      </c>
      <c r="L206" t="s">
        <v>759</v>
      </c>
      <c r="M206" t="s">
        <v>903</v>
      </c>
      <c r="N206" t="s">
        <v>763</v>
      </c>
      <c r="O206" t="s">
        <v>284</v>
      </c>
      <c r="P206" t="s">
        <v>1460</v>
      </c>
      <c r="Q206" t="s">
        <v>111</v>
      </c>
      <c r="R206" t="s">
        <v>1246</v>
      </c>
      <c r="S206" t="s">
        <v>113</v>
      </c>
      <c r="T206" t="s">
        <v>734</v>
      </c>
      <c r="U206" t="str">
        <f t="shared" si="3"/>
        <v>WA.2378.EBA.962.201.D.522151</v>
      </c>
      <c r="V206" t="s">
        <v>917</v>
      </c>
    </row>
    <row r="207" spans="1:22" hidden="1" x14ac:dyDescent="0.3">
      <c r="A207" t="s">
        <v>728</v>
      </c>
      <c r="B207" t="s">
        <v>1457</v>
      </c>
      <c r="C207" t="s">
        <v>729</v>
      </c>
      <c r="D207" t="s">
        <v>1458</v>
      </c>
      <c r="E207" t="s">
        <v>841</v>
      </c>
      <c r="F207" t="s">
        <v>733</v>
      </c>
      <c r="G207" t="s">
        <v>750</v>
      </c>
      <c r="H207" t="s">
        <v>1013</v>
      </c>
      <c r="I207" t="s">
        <v>13</v>
      </c>
      <c r="J207" t="s">
        <v>751</v>
      </c>
      <c r="K207" t="s">
        <v>758</v>
      </c>
      <c r="L207" t="s">
        <v>759</v>
      </c>
      <c r="M207" t="s">
        <v>903</v>
      </c>
      <c r="N207" t="s">
        <v>763</v>
      </c>
      <c r="O207" t="s">
        <v>284</v>
      </c>
      <c r="P207" t="s">
        <v>1460</v>
      </c>
      <c r="Q207" t="s">
        <v>111</v>
      </c>
      <c r="R207" t="s">
        <v>1246</v>
      </c>
      <c r="S207" t="s">
        <v>110</v>
      </c>
      <c r="T207" t="s">
        <v>735</v>
      </c>
      <c r="U207" t="str">
        <f t="shared" si="3"/>
        <v>WA.2378.EBA.962.201.D.524111</v>
      </c>
      <c r="V207" t="s">
        <v>917</v>
      </c>
    </row>
    <row r="208" spans="1:22" hidden="1" x14ac:dyDescent="0.3">
      <c r="A208" t="s">
        <v>728</v>
      </c>
      <c r="B208" t="s">
        <v>1457</v>
      </c>
      <c r="C208" t="s">
        <v>729</v>
      </c>
      <c r="D208" t="s">
        <v>1458</v>
      </c>
      <c r="E208" t="s">
        <v>841</v>
      </c>
      <c r="F208" t="s">
        <v>733</v>
      </c>
      <c r="G208" t="s">
        <v>750</v>
      </c>
      <c r="H208" t="s">
        <v>1013</v>
      </c>
      <c r="I208" t="s">
        <v>13</v>
      </c>
      <c r="J208" t="s">
        <v>751</v>
      </c>
      <c r="K208" t="s">
        <v>758</v>
      </c>
      <c r="L208" t="s">
        <v>759</v>
      </c>
      <c r="M208" t="s">
        <v>903</v>
      </c>
      <c r="N208" t="s">
        <v>763</v>
      </c>
      <c r="O208" t="s">
        <v>284</v>
      </c>
      <c r="P208" t="s">
        <v>1460</v>
      </c>
      <c r="Q208" t="s">
        <v>116</v>
      </c>
      <c r="R208" t="s">
        <v>1247</v>
      </c>
      <c r="S208" t="s">
        <v>103</v>
      </c>
      <c r="T208" t="s">
        <v>732</v>
      </c>
      <c r="U208" t="str">
        <f t="shared" si="3"/>
        <v>WA.2378.EBA.962.201.E.521211</v>
      </c>
      <c r="V208" t="s">
        <v>917</v>
      </c>
    </row>
    <row r="209" spans="1:24" hidden="1" x14ac:dyDescent="0.3">
      <c r="A209" t="s">
        <v>728</v>
      </c>
      <c r="B209" t="s">
        <v>1457</v>
      </c>
      <c r="C209" t="s">
        <v>729</v>
      </c>
      <c r="D209" t="s">
        <v>1458</v>
      </c>
      <c r="E209" t="s">
        <v>841</v>
      </c>
      <c r="F209" t="s">
        <v>733</v>
      </c>
      <c r="G209" t="s">
        <v>750</v>
      </c>
      <c r="H209" t="s">
        <v>1013</v>
      </c>
      <c r="I209" t="s">
        <v>13</v>
      </c>
      <c r="J209" t="s">
        <v>751</v>
      </c>
      <c r="K209" t="s">
        <v>758</v>
      </c>
      <c r="L209" t="s">
        <v>759</v>
      </c>
      <c r="M209" t="s">
        <v>903</v>
      </c>
      <c r="N209" t="s">
        <v>763</v>
      </c>
      <c r="O209" t="s">
        <v>284</v>
      </c>
      <c r="P209" t="s">
        <v>1460</v>
      </c>
      <c r="Q209" t="s">
        <v>116</v>
      </c>
      <c r="R209" t="s">
        <v>1247</v>
      </c>
      <c r="S209" t="s">
        <v>112</v>
      </c>
      <c r="T209" t="s">
        <v>766</v>
      </c>
      <c r="U209" t="str">
        <f t="shared" si="3"/>
        <v>WA.2378.EBA.962.201.E.521241</v>
      </c>
      <c r="V209" t="s">
        <v>917</v>
      </c>
    </row>
    <row r="210" spans="1:24" hidden="1" x14ac:dyDescent="0.3">
      <c r="A210" t="s">
        <v>728</v>
      </c>
      <c r="B210" t="s">
        <v>1457</v>
      </c>
      <c r="C210" t="s">
        <v>729</v>
      </c>
      <c r="D210" t="s">
        <v>1458</v>
      </c>
      <c r="E210" t="s">
        <v>841</v>
      </c>
      <c r="F210" t="s">
        <v>733</v>
      </c>
      <c r="G210" t="s">
        <v>750</v>
      </c>
      <c r="H210" t="s">
        <v>1013</v>
      </c>
      <c r="I210" t="s">
        <v>13</v>
      </c>
      <c r="J210" t="s">
        <v>751</v>
      </c>
      <c r="K210" t="s">
        <v>758</v>
      </c>
      <c r="L210" t="s">
        <v>759</v>
      </c>
      <c r="M210" t="s">
        <v>903</v>
      </c>
      <c r="N210" t="s">
        <v>763</v>
      </c>
      <c r="O210" t="s">
        <v>284</v>
      </c>
      <c r="P210" t="s">
        <v>1460</v>
      </c>
      <c r="Q210" t="s">
        <v>116</v>
      </c>
      <c r="R210" t="s">
        <v>1247</v>
      </c>
      <c r="S210" t="s">
        <v>115</v>
      </c>
      <c r="T210" t="s">
        <v>736</v>
      </c>
      <c r="U210" t="str">
        <f t="shared" si="3"/>
        <v>WA.2378.EBA.962.201.E.522192</v>
      </c>
      <c r="V210" t="s">
        <v>917</v>
      </c>
    </row>
    <row r="211" spans="1:24" hidden="1" x14ac:dyDescent="0.3">
      <c r="A211" t="s">
        <v>728</v>
      </c>
      <c r="B211" t="s">
        <v>1457</v>
      </c>
      <c r="C211" t="s">
        <v>729</v>
      </c>
      <c r="D211" t="s">
        <v>1458</v>
      </c>
      <c r="E211" t="s">
        <v>841</v>
      </c>
      <c r="F211" t="s">
        <v>733</v>
      </c>
      <c r="G211" t="s">
        <v>750</v>
      </c>
      <c r="H211" t="s">
        <v>1013</v>
      </c>
      <c r="I211" t="s">
        <v>13</v>
      </c>
      <c r="J211" t="s">
        <v>751</v>
      </c>
      <c r="K211" t="s">
        <v>758</v>
      </c>
      <c r="L211" t="s">
        <v>759</v>
      </c>
      <c r="M211" t="s">
        <v>903</v>
      </c>
      <c r="N211" t="s">
        <v>763</v>
      </c>
      <c r="O211" t="s">
        <v>284</v>
      </c>
      <c r="P211" t="s">
        <v>1460</v>
      </c>
      <c r="Q211" t="s">
        <v>116</v>
      </c>
      <c r="R211" t="s">
        <v>1247</v>
      </c>
      <c r="S211" t="s">
        <v>110</v>
      </c>
      <c r="T211" t="s">
        <v>735</v>
      </c>
      <c r="U211" t="str">
        <f t="shared" si="3"/>
        <v>WA.2378.EBA.962.201.E.524111</v>
      </c>
      <c r="V211" t="s">
        <v>917</v>
      </c>
    </row>
    <row r="212" spans="1:24" hidden="1" x14ac:dyDescent="0.3">
      <c r="A212" t="s">
        <v>728</v>
      </c>
      <c r="B212" t="s">
        <v>1457</v>
      </c>
      <c r="C212" t="s">
        <v>729</v>
      </c>
      <c r="D212" t="s">
        <v>1458</v>
      </c>
      <c r="E212" t="s">
        <v>841</v>
      </c>
      <c r="F212" t="s">
        <v>733</v>
      </c>
      <c r="G212" t="s">
        <v>750</v>
      </c>
      <c r="H212" t="s">
        <v>1013</v>
      </c>
      <c r="I212" t="s">
        <v>13</v>
      </c>
      <c r="J212" t="s">
        <v>751</v>
      </c>
      <c r="K212" t="s">
        <v>758</v>
      </c>
      <c r="L212" t="s">
        <v>759</v>
      </c>
      <c r="M212" t="s">
        <v>903</v>
      </c>
      <c r="N212" t="s">
        <v>763</v>
      </c>
      <c r="O212" t="s">
        <v>284</v>
      </c>
      <c r="P212" t="s">
        <v>1460</v>
      </c>
      <c r="Q212" t="s">
        <v>166</v>
      </c>
      <c r="R212" t="s">
        <v>1248</v>
      </c>
      <c r="S212" t="s">
        <v>103</v>
      </c>
      <c r="T212" t="s">
        <v>732</v>
      </c>
      <c r="U212" t="str">
        <f t="shared" si="3"/>
        <v>WA.2378.EBA.962.201.F.521211</v>
      </c>
      <c r="V212" t="s">
        <v>917</v>
      </c>
    </row>
    <row r="213" spans="1:24" hidden="1" x14ac:dyDescent="0.3">
      <c r="A213" t="s">
        <v>728</v>
      </c>
      <c r="B213" t="s">
        <v>1457</v>
      </c>
      <c r="C213" t="s">
        <v>729</v>
      </c>
      <c r="D213" t="s">
        <v>1458</v>
      </c>
      <c r="E213" t="s">
        <v>841</v>
      </c>
      <c r="F213" t="s">
        <v>733</v>
      </c>
      <c r="G213" t="s">
        <v>750</v>
      </c>
      <c r="H213" t="s">
        <v>1013</v>
      </c>
      <c r="I213" t="s">
        <v>13</v>
      </c>
      <c r="J213" t="s">
        <v>751</v>
      </c>
      <c r="K213" t="s">
        <v>758</v>
      </c>
      <c r="L213" t="s">
        <v>759</v>
      </c>
      <c r="M213" t="s">
        <v>903</v>
      </c>
      <c r="N213" t="s">
        <v>763</v>
      </c>
      <c r="O213" t="s">
        <v>284</v>
      </c>
      <c r="P213" t="s">
        <v>1460</v>
      </c>
      <c r="Q213" t="s">
        <v>166</v>
      </c>
      <c r="R213" t="s">
        <v>1248</v>
      </c>
      <c r="S213" t="s">
        <v>118</v>
      </c>
      <c r="T213" t="s">
        <v>897</v>
      </c>
      <c r="U213" t="str">
        <f t="shared" si="3"/>
        <v>WA.2378.EBA.962.201.F.521213</v>
      </c>
      <c r="V213" t="s">
        <v>917</v>
      </c>
    </row>
    <row r="214" spans="1:24" hidden="1" x14ac:dyDescent="0.3">
      <c r="A214" t="s">
        <v>728</v>
      </c>
      <c r="B214" t="s">
        <v>1457</v>
      </c>
      <c r="C214" t="s">
        <v>729</v>
      </c>
      <c r="D214" t="s">
        <v>1458</v>
      </c>
      <c r="E214" t="s">
        <v>841</v>
      </c>
      <c r="F214" t="s">
        <v>733</v>
      </c>
      <c r="G214" t="s">
        <v>750</v>
      </c>
      <c r="H214" t="s">
        <v>1013</v>
      </c>
      <c r="I214" t="s">
        <v>13</v>
      </c>
      <c r="J214" t="s">
        <v>751</v>
      </c>
      <c r="K214" t="s">
        <v>758</v>
      </c>
      <c r="L214" t="s">
        <v>759</v>
      </c>
      <c r="M214" t="s">
        <v>903</v>
      </c>
      <c r="N214" t="s">
        <v>763</v>
      </c>
      <c r="O214" t="s">
        <v>284</v>
      </c>
      <c r="P214" t="s">
        <v>1460</v>
      </c>
      <c r="Q214" t="s">
        <v>166</v>
      </c>
      <c r="R214" t="s">
        <v>1248</v>
      </c>
      <c r="S214" t="s">
        <v>126</v>
      </c>
      <c r="T214" t="s">
        <v>744</v>
      </c>
      <c r="U214" t="str">
        <f t="shared" si="3"/>
        <v>WA.2378.EBA.962.201.F.521219</v>
      </c>
      <c r="V214" t="s">
        <v>917</v>
      </c>
    </row>
    <row r="215" spans="1:24" hidden="1" x14ac:dyDescent="0.3">
      <c r="A215" t="s">
        <v>728</v>
      </c>
      <c r="B215" t="s">
        <v>1457</v>
      </c>
      <c r="C215" t="s">
        <v>729</v>
      </c>
      <c r="D215" t="s">
        <v>1458</v>
      </c>
      <c r="E215" t="s">
        <v>841</v>
      </c>
      <c r="F215" t="s">
        <v>733</v>
      </c>
      <c r="G215" t="s">
        <v>750</v>
      </c>
      <c r="H215" t="s">
        <v>1013</v>
      </c>
      <c r="I215" t="s">
        <v>13</v>
      </c>
      <c r="J215" t="s">
        <v>751</v>
      </c>
      <c r="K215" t="s">
        <v>758</v>
      </c>
      <c r="L215" t="s">
        <v>759</v>
      </c>
      <c r="M215" t="s">
        <v>903</v>
      </c>
      <c r="N215" t="s">
        <v>763</v>
      </c>
      <c r="O215" t="s">
        <v>284</v>
      </c>
      <c r="P215" t="s">
        <v>1460</v>
      </c>
      <c r="Q215" t="s">
        <v>166</v>
      </c>
      <c r="R215" t="s">
        <v>1248</v>
      </c>
      <c r="S215" t="s">
        <v>153</v>
      </c>
      <c r="T215" t="s">
        <v>737</v>
      </c>
      <c r="U215" t="str">
        <f t="shared" si="3"/>
        <v>WA.2378.EBA.962.201.F.522141</v>
      </c>
      <c r="V215" t="s">
        <v>917</v>
      </c>
    </row>
    <row r="216" spans="1:24" hidden="1" x14ac:dyDescent="0.3">
      <c r="A216" t="s">
        <v>728</v>
      </c>
      <c r="B216" t="s">
        <v>1457</v>
      </c>
      <c r="C216" t="s">
        <v>729</v>
      </c>
      <c r="D216" t="s">
        <v>1458</v>
      </c>
      <c r="E216" t="s">
        <v>841</v>
      </c>
      <c r="F216" t="s">
        <v>733</v>
      </c>
      <c r="G216" t="s">
        <v>750</v>
      </c>
      <c r="H216" t="s">
        <v>1013</v>
      </c>
      <c r="I216" t="s">
        <v>13</v>
      </c>
      <c r="J216" t="s">
        <v>751</v>
      </c>
      <c r="K216" t="s">
        <v>758</v>
      </c>
      <c r="L216" t="s">
        <v>759</v>
      </c>
      <c r="M216" t="s">
        <v>903</v>
      </c>
      <c r="N216" t="s">
        <v>763</v>
      </c>
      <c r="O216" t="s">
        <v>284</v>
      </c>
      <c r="P216" t="s">
        <v>1460</v>
      </c>
      <c r="Q216" t="s">
        <v>166</v>
      </c>
      <c r="R216" t="s">
        <v>1248</v>
      </c>
      <c r="S216" t="s">
        <v>113</v>
      </c>
      <c r="T216" t="s">
        <v>734</v>
      </c>
      <c r="U216" t="str">
        <f t="shared" si="3"/>
        <v>WA.2378.EBA.962.201.F.522151</v>
      </c>
      <c r="V216" t="s">
        <v>917</v>
      </c>
    </row>
    <row r="217" spans="1:24" hidden="1" x14ac:dyDescent="0.3">
      <c r="A217" t="s">
        <v>728</v>
      </c>
      <c r="B217" t="s">
        <v>1457</v>
      </c>
      <c r="C217" t="s">
        <v>729</v>
      </c>
      <c r="D217" t="s">
        <v>1458</v>
      </c>
      <c r="E217" t="s">
        <v>841</v>
      </c>
      <c r="F217" t="s">
        <v>733</v>
      </c>
      <c r="G217" t="s">
        <v>750</v>
      </c>
      <c r="H217" t="s">
        <v>1013</v>
      </c>
      <c r="I217" t="s">
        <v>13</v>
      </c>
      <c r="J217" t="s">
        <v>751</v>
      </c>
      <c r="K217" t="s">
        <v>758</v>
      </c>
      <c r="L217" t="s">
        <v>759</v>
      </c>
      <c r="M217" t="s">
        <v>903</v>
      </c>
      <c r="N217" t="s">
        <v>763</v>
      </c>
      <c r="O217" t="s">
        <v>284</v>
      </c>
      <c r="P217" t="s">
        <v>1460</v>
      </c>
      <c r="Q217" t="s">
        <v>166</v>
      </c>
      <c r="R217" t="s">
        <v>1248</v>
      </c>
      <c r="S217" t="s">
        <v>110</v>
      </c>
      <c r="T217" t="s">
        <v>735</v>
      </c>
      <c r="U217" t="str">
        <f t="shared" si="3"/>
        <v>WA.2378.EBA.962.201.F.524111</v>
      </c>
      <c r="V217" t="s">
        <v>917</v>
      </c>
    </row>
    <row r="218" spans="1:24" hidden="1" x14ac:dyDescent="0.3">
      <c r="A218" t="s">
        <v>728</v>
      </c>
      <c r="B218" t="s">
        <v>1457</v>
      </c>
      <c r="C218" t="s">
        <v>729</v>
      </c>
      <c r="D218" t="s">
        <v>1458</v>
      </c>
      <c r="E218" t="s">
        <v>841</v>
      </c>
      <c r="F218" t="s">
        <v>733</v>
      </c>
      <c r="G218" t="s">
        <v>750</v>
      </c>
      <c r="H218" t="s">
        <v>1013</v>
      </c>
      <c r="I218" t="s">
        <v>13</v>
      </c>
      <c r="J218" t="s">
        <v>751</v>
      </c>
      <c r="K218" t="s">
        <v>758</v>
      </c>
      <c r="L218" t="s">
        <v>759</v>
      </c>
      <c r="M218" t="s">
        <v>903</v>
      </c>
      <c r="N218" t="s">
        <v>763</v>
      </c>
      <c r="O218" t="s">
        <v>284</v>
      </c>
      <c r="P218" t="s">
        <v>1460</v>
      </c>
      <c r="Q218" t="s">
        <v>166</v>
      </c>
      <c r="R218" t="s">
        <v>1248</v>
      </c>
      <c r="S218" t="s">
        <v>107</v>
      </c>
      <c r="T218" t="s">
        <v>892</v>
      </c>
      <c r="U218" t="str">
        <f t="shared" si="3"/>
        <v>WA.2378.EBA.962.201.F.524119</v>
      </c>
      <c r="V218" t="s">
        <v>917</v>
      </c>
    </row>
    <row r="219" spans="1:24" x14ac:dyDescent="0.3">
      <c r="A219" t="s">
        <v>728</v>
      </c>
      <c r="B219" t="s">
        <v>1457</v>
      </c>
      <c r="C219" t="s">
        <v>729</v>
      </c>
      <c r="D219" t="s">
        <v>1458</v>
      </c>
      <c r="E219" t="s">
        <v>841</v>
      </c>
      <c r="F219" t="s">
        <v>733</v>
      </c>
      <c r="G219" t="s">
        <v>750</v>
      </c>
      <c r="H219" t="s">
        <v>1013</v>
      </c>
      <c r="I219" t="s">
        <v>13</v>
      </c>
      <c r="J219" t="s">
        <v>751</v>
      </c>
      <c r="K219" t="s">
        <v>758</v>
      </c>
      <c r="L219" t="s">
        <v>759</v>
      </c>
      <c r="M219" t="s">
        <v>903</v>
      </c>
      <c r="N219" t="s">
        <v>763</v>
      </c>
      <c r="O219" t="s">
        <v>178</v>
      </c>
      <c r="P219" t="s">
        <v>762</v>
      </c>
      <c r="Q219" t="s">
        <v>2</v>
      </c>
      <c r="R219" t="s">
        <v>1249</v>
      </c>
      <c r="S219" t="s">
        <v>103</v>
      </c>
      <c r="T219" t="s">
        <v>732</v>
      </c>
      <c r="U219" t="str">
        <f t="shared" si="3"/>
        <v>WA.2378.EBA.962.301.A.521211</v>
      </c>
      <c r="V219" t="s">
        <v>123</v>
      </c>
      <c r="W219" t="s">
        <v>165</v>
      </c>
      <c r="X219" t="s">
        <v>149</v>
      </c>
    </row>
    <row r="220" spans="1:24" x14ac:dyDescent="0.3">
      <c r="A220" t="s">
        <v>728</v>
      </c>
      <c r="B220" t="s">
        <v>1457</v>
      </c>
      <c r="C220" t="s">
        <v>729</v>
      </c>
      <c r="D220" t="s">
        <v>1458</v>
      </c>
      <c r="E220" t="s">
        <v>841</v>
      </c>
      <c r="F220" t="s">
        <v>733</v>
      </c>
      <c r="G220" t="s">
        <v>750</v>
      </c>
      <c r="H220" t="s">
        <v>1013</v>
      </c>
      <c r="I220" t="s">
        <v>13</v>
      </c>
      <c r="J220" t="s">
        <v>751</v>
      </c>
      <c r="K220" t="s">
        <v>758</v>
      </c>
      <c r="L220" t="s">
        <v>759</v>
      </c>
      <c r="M220" t="s">
        <v>903</v>
      </c>
      <c r="N220" t="s">
        <v>763</v>
      </c>
      <c r="O220" t="s">
        <v>178</v>
      </c>
      <c r="P220" t="s">
        <v>762</v>
      </c>
      <c r="Q220" t="s">
        <v>2</v>
      </c>
      <c r="R220" t="s">
        <v>1249</v>
      </c>
      <c r="S220" t="s">
        <v>110</v>
      </c>
      <c r="T220" t="s">
        <v>735</v>
      </c>
      <c r="U220" t="str">
        <f t="shared" si="3"/>
        <v>WA.2378.EBA.962.301.A.524111</v>
      </c>
      <c r="V220" t="s">
        <v>123</v>
      </c>
      <c r="W220" t="s">
        <v>165</v>
      </c>
      <c r="X220" t="s">
        <v>149</v>
      </c>
    </row>
    <row r="221" spans="1:24" x14ac:dyDescent="0.3">
      <c r="A221" t="s">
        <v>728</v>
      </c>
      <c r="B221" t="s">
        <v>1457</v>
      </c>
      <c r="C221" t="s">
        <v>729</v>
      </c>
      <c r="D221" t="s">
        <v>1458</v>
      </c>
      <c r="E221" t="s">
        <v>841</v>
      </c>
      <c r="F221" t="s">
        <v>733</v>
      </c>
      <c r="G221" t="s">
        <v>750</v>
      </c>
      <c r="H221" t="s">
        <v>1013</v>
      </c>
      <c r="I221" t="s">
        <v>13</v>
      </c>
      <c r="J221" t="s">
        <v>751</v>
      </c>
      <c r="K221" t="s">
        <v>758</v>
      </c>
      <c r="L221" t="s">
        <v>759</v>
      </c>
      <c r="M221" t="s">
        <v>903</v>
      </c>
      <c r="N221" t="s">
        <v>763</v>
      </c>
      <c r="O221" t="s">
        <v>178</v>
      </c>
      <c r="P221" t="s">
        <v>762</v>
      </c>
      <c r="Q221" t="s">
        <v>2</v>
      </c>
      <c r="R221" t="s">
        <v>1249</v>
      </c>
      <c r="S221" t="s">
        <v>104</v>
      </c>
      <c r="T221" t="s">
        <v>105</v>
      </c>
      <c r="U221" t="str">
        <f t="shared" si="3"/>
        <v>WA.2378.EBA.962.301.A.524113</v>
      </c>
      <c r="V221" t="s">
        <v>123</v>
      </c>
      <c r="W221" t="s">
        <v>165</v>
      </c>
      <c r="X221" t="s">
        <v>149</v>
      </c>
    </row>
    <row r="222" spans="1:24" x14ac:dyDescent="0.3">
      <c r="A222" t="s">
        <v>728</v>
      </c>
      <c r="B222" t="s">
        <v>1457</v>
      </c>
      <c r="C222" t="s">
        <v>729</v>
      </c>
      <c r="D222" t="s">
        <v>1458</v>
      </c>
      <c r="E222" t="s">
        <v>841</v>
      </c>
      <c r="F222" t="s">
        <v>733</v>
      </c>
      <c r="G222" t="s">
        <v>750</v>
      </c>
      <c r="H222" t="s">
        <v>1013</v>
      </c>
      <c r="I222" t="s">
        <v>13</v>
      </c>
      <c r="J222" t="s">
        <v>751</v>
      </c>
      <c r="K222" t="s">
        <v>758</v>
      </c>
      <c r="L222" t="s">
        <v>759</v>
      </c>
      <c r="M222" t="s">
        <v>903</v>
      </c>
      <c r="N222" t="s">
        <v>763</v>
      </c>
      <c r="O222" t="s">
        <v>178</v>
      </c>
      <c r="P222" t="s">
        <v>762</v>
      </c>
      <c r="Q222" t="s">
        <v>108</v>
      </c>
      <c r="R222" t="s">
        <v>1250</v>
      </c>
      <c r="S222" t="s">
        <v>103</v>
      </c>
      <c r="T222" t="s">
        <v>732</v>
      </c>
      <c r="U222" t="str">
        <f t="shared" si="3"/>
        <v>WA.2378.EBA.962.301.B.521211</v>
      </c>
      <c r="V222" t="s">
        <v>123</v>
      </c>
      <c r="W222" t="s">
        <v>165</v>
      </c>
      <c r="X222" t="s">
        <v>149</v>
      </c>
    </row>
    <row r="223" spans="1:24" x14ac:dyDescent="0.3">
      <c r="A223" t="s">
        <v>728</v>
      </c>
      <c r="B223" t="s">
        <v>1457</v>
      </c>
      <c r="C223" t="s">
        <v>729</v>
      </c>
      <c r="D223" t="s">
        <v>1458</v>
      </c>
      <c r="E223" t="s">
        <v>841</v>
      </c>
      <c r="F223" t="s">
        <v>733</v>
      </c>
      <c r="G223" t="s">
        <v>750</v>
      </c>
      <c r="H223" t="s">
        <v>1013</v>
      </c>
      <c r="I223" t="s">
        <v>13</v>
      </c>
      <c r="J223" t="s">
        <v>751</v>
      </c>
      <c r="K223" t="s">
        <v>758</v>
      </c>
      <c r="L223" t="s">
        <v>759</v>
      </c>
      <c r="M223" t="s">
        <v>903</v>
      </c>
      <c r="N223" t="s">
        <v>763</v>
      </c>
      <c r="O223" t="s">
        <v>178</v>
      </c>
      <c r="P223" t="s">
        <v>762</v>
      </c>
      <c r="Q223" t="s">
        <v>108</v>
      </c>
      <c r="R223" t="s">
        <v>1250</v>
      </c>
      <c r="S223" t="s">
        <v>126</v>
      </c>
      <c r="T223" t="s">
        <v>744</v>
      </c>
      <c r="U223" t="str">
        <f t="shared" si="3"/>
        <v>WA.2378.EBA.962.301.B.521219</v>
      </c>
      <c r="V223" t="s">
        <v>123</v>
      </c>
      <c r="W223" t="s">
        <v>165</v>
      </c>
      <c r="X223" t="s">
        <v>149</v>
      </c>
    </row>
    <row r="224" spans="1:24" x14ac:dyDescent="0.3">
      <c r="A224" t="s">
        <v>728</v>
      </c>
      <c r="B224" t="s">
        <v>1457</v>
      </c>
      <c r="C224" t="s">
        <v>729</v>
      </c>
      <c r="D224" t="s">
        <v>1458</v>
      </c>
      <c r="E224" t="s">
        <v>841</v>
      </c>
      <c r="F224" t="s">
        <v>733</v>
      </c>
      <c r="G224" t="s">
        <v>750</v>
      </c>
      <c r="H224" t="s">
        <v>1013</v>
      </c>
      <c r="I224" t="s">
        <v>13</v>
      </c>
      <c r="J224" t="s">
        <v>751</v>
      </c>
      <c r="K224" t="s">
        <v>758</v>
      </c>
      <c r="L224" t="s">
        <v>759</v>
      </c>
      <c r="M224" t="s">
        <v>903</v>
      </c>
      <c r="N224" t="s">
        <v>763</v>
      </c>
      <c r="O224" t="s">
        <v>178</v>
      </c>
      <c r="P224" t="s">
        <v>762</v>
      </c>
      <c r="Q224" t="s">
        <v>108</v>
      </c>
      <c r="R224" t="s">
        <v>1250</v>
      </c>
      <c r="S224" t="s">
        <v>110</v>
      </c>
      <c r="T224" t="s">
        <v>735</v>
      </c>
      <c r="U224" t="str">
        <f t="shared" si="3"/>
        <v>WA.2378.EBA.962.301.B.524111</v>
      </c>
      <c r="V224" t="s">
        <v>123</v>
      </c>
      <c r="W224" t="s">
        <v>165</v>
      </c>
      <c r="X224" t="s">
        <v>149</v>
      </c>
    </row>
    <row r="225" spans="1:24" x14ac:dyDescent="0.3">
      <c r="A225" t="s">
        <v>728</v>
      </c>
      <c r="B225" t="s">
        <v>1457</v>
      </c>
      <c r="C225" t="s">
        <v>729</v>
      </c>
      <c r="D225" t="s">
        <v>1458</v>
      </c>
      <c r="E225" t="s">
        <v>841</v>
      </c>
      <c r="F225" t="s">
        <v>733</v>
      </c>
      <c r="G225" t="s">
        <v>750</v>
      </c>
      <c r="H225" t="s">
        <v>1013</v>
      </c>
      <c r="I225" t="s">
        <v>13</v>
      </c>
      <c r="J225" t="s">
        <v>751</v>
      </c>
      <c r="K225" t="s">
        <v>758</v>
      </c>
      <c r="L225" t="s">
        <v>759</v>
      </c>
      <c r="M225" t="s">
        <v>903</v>
      </c>
      <c r="N225" t="s">
        <v>763</v>
      </c>
      <c r="O225" t="s">
        <v>178</v>
      </c>
      <c r="P225" t="s">
        <v>762</v>
      </c>
      <c r="Q225" t="s">
        <v>109</v>
      </c>
      <c r="R225" t="s">
        <v>764</v>
      </c>
      <c r="S225" t="s">
        <v>103</v>
      </c>
      <c r="T225" t="s">
        <v>732</v>
      </c>
      <c r="U225" t="str">
        <f t="shared" si="3"/>
        <v>WA.2378.EBA.962.301.C.521211</v>
      </c>
      <c r="V225" t="s">
        <v>123</v>
      </c>
      <c r="W225" t="s">
        <v>165</v>
      </c>
      <c r="X225" t="s">
        <v>149</v>
      </c>
    </row>
    <row r="226" spans="1:24" x14ac:dyDescent="0.3">
      <c r="A226" t="s">
        <v>728</v>
      </c>
      <c r="B226" t="s">
        <v>1457</v>
      </c>
      <c r="C226" t="s">
        <v>729</v>
      </c>
      <c r="D226" t="s">
        <v>1458</v>
      </c>
      <c r="E226" t="s">
        <v>841</v>
      </c>
      <c r="F226" t="s">
        <v>733</v>
      </c>
      <c r="G226" t="s">
        <v>750</v>
      </c>
      <c r="H226" t="s">
        <v>1013</v>
      </c>
      <c r="I226" t="s">
        <v>13</v>
      </c>
      <c r="J226" t="s">
        <v>751</v>
      </c>
      <c r="K226" t="s">
        <v>758</v>
      </c>
      <c r="L226" t="s">
        <v>759</v>
      </c>
      <c r="M226" t="s">
        <v>903</v>
      </c>
      <c r="N226" t="s">
        <v>763</v>
      </c>
      <c r="O226" t="s">
        <v>178</v>
      </c>
      <c r="P226" t="s">
        <v>762</v>
      </c>
      <c r="Q226" t="s">
        <v>109</v>
      </c>
      <c r="R226" t="s">
        <v>764</v>
      </c>
      <c r="S226" t="s">
        <v>153</v>
      </c>
      <c r="T226" t="s">
        <v>737</v>
      </c>
      <c r="U226" t="str">
        <f t="shared" si="3"/>
        <v>WA.2378.EBA.962.301.C.522141</v>
      </c>
      <c r="V226" t="s">
        <v>123</v>
      </c>
      <c r="W226" t="s">
        <v>165</v>
      </c>
      <c r="X226" t="s">
        <v>149</v>
      </c>
    </row>
    <row r="227" spans="1:24" x14ac:dyDescent="0.3">
      <c r="A227" t="s">
        <v>728</v>
      </c>
      <c r="B227" t="s">
        <v>1457</v>
      </c>
      <c r="C227" t="s">
        <v>729</v>
      </c>
      <c r="D227" t="s">
        <v>1458</v>
      </c>
      <c r="E227" t="s">
        <v>841</v>
      </c>
      <c r="F227" t="s">
        <v>733</v>
      </c>
      <c r="G227" t="s">
        <v>750</v>
      </c>
      <c r="H227" t="s">
        <v>1013</v>
      </c>
      <c r="I227" t="s">
        <v>13</v>
      </c>
      <c r="J227" t="s">
        <v>751</v>
      </c>
      <c r="K227" t="s">
        <v>758</v>
      </c>
      <c r="L227" t="s">
        <v>759</v>
      </c>
      <c r="M227" t="s">
        <v>903</v>
      </c>
      <c r="N227" t="s">
        <v>763</v>
      </c>
      <c r="O227" t="s">
        <v>178</v>
      </c>
      <c r="P227" t="s">
        <v>762</v>
      </c>
      <c r="Q227" t="s">
        <v>109</v>
      </c>
      <c r="R227" t="s">
        <v>764</v>
      </c>
      <c r="S227" t="s">
        <v>110</v>
      </c>
      <c r="T227" t="s">
        <v>735</v>
      </c>
      <c r="U227" t="str">
        <f t="shared" si="3"/>
        <v>WA.2378.EBA.962.301.C.524111</v>
      </c>
      <c r="V227" t="s">
        <v>123</v>
      </c>
      <c r="W227" t="s">
        <v>165</v>
      </c>
      <c r="X227" t="s">
        <v>149</v>
      </c>
    </row>
    <row r="228" spans="1:24" x14ac:dyDescent="0.3">
      <c r="A228" t="s">
        <v>728</v>
      </c>
      <c r="B228" t="s">
        <v>1457</v>
      </c>
      <c r="C228" t="s">
        <v>729</v>
      </c>
      <c r="D228" t="s">
        <v>1458</v>
      </c>
      <c r="E228" t="s">
        <v>841</v>
      </c>
      <c r="F228" t="s">
        <v>733</v>
      </c>
      <c r="G228" t="s">
        <v>750</v>
      </c>
      <c r="H228" t="s">
        <v>1013</v>
      </c>
      <c r="I228" t="s">
        <v>13</v>
      </c>
      <c r="J228" t="s">
        <v>751</v>
      </c>
      <c r="K228" t="s">
        <v>758</v>
      </c>
      <c r="L228" t="s">
        <v>759</v>
      </c>
      <c r="M228" t="s">
        <v>903</v>
      </c>
      <c r="N228" t="s">
        <v>763</v>
      </c>
      <c r="O228" t="s">
        <v>178</v>
      </c>
      <c r="P228" t="s">
        <v>762</v>
      </c>
      <c r="Q228" t="s">
        <v>109</v>
      </c>
      <c r="R228" t="s">
        <v>764</v>
      </c>
      <c r="S228" t="s">
        <v>104</v>
      </c>
      <c r="T228" t="s">
        <v>105</v>
      </c>
      <c r="U228" t="str">
        <f t="shared" si="3"/>
        <v>WA.2378.EBA.962.301.C.524113</v>
      </c>
      <c r="V228" t="s">
        <v>123</v>
      </c>
      <c r="W228" t="s">
        <v>165</v>
      </c>
      <c r="X228" t="s">
        <v>149</v>
      </c>
    </row>
    <row r="229" spans="1:24" x14ac:dyDescent="0.3">
      <c r="A229" t="s">
        <v>728</v>
      </c>
      <c r="B229" t="s">
        <v>1457</v>
      </c>
      <c r="C229" t="s">
        <v>729</v>
      </c>
      <c r="D229" t="s">
        <v>1458</v>
      </c>
      <c r="E229" t="s">
        <v>841</v>
      </c>
      <c r="F229" t="s">
        <v>733</v>
      </c>
      <c r="G229" t="s">
        <v>750</v>
      </c>
      <c r="H229" t="s">
        <v>1013</v>
      </c>
      <c r="I229" t="s">
        <v>13</v>
      </c>
      <c r="J229" t="s">
        <v>751</v>
      </c>
      <c r="K229" t="s">
        <v>758</v>
      </c>
      <c r="L229" t="s">
        <v>759</v>
      </c>
      <c r="M229" t="s">
        <v>903</v>
      </c>
      <c r="N229" t="s">
        <v>763</v>
      </c>
      <c r="O229" t="s">
        <v>178</v>
      </c>
      <c r="P229" t="s">
        <v>762</v>
      </c>
      <c r="Q229" t="s">
        <v>111</v>
      </c>
      <c r="R229" t="s">
        <v>752</v>
      </c>
      <c r="S229" t="s">
        <v>103</v>
      </c>
      <c r="T229" t="s">
        <v>732</v>
      </c>
      <c r="U229" t="str">
        <f t="shared" si="3"/>
        <v>WA.2378.EBA.962.301.D.521211</v>
      </c>
      <c r="V229" t="s">
        <v>123</v>
      </c>
      <c r="W229" t="s">
        <v>165</v>
      </c>
      <c r="X229" t="s">
        <v>149</v>
      </c>
    </row>
    <row r="230" spans="1:24" x14ac:dyDescent="0.3">
      <c r="A230" t="s">
        <v>728</v>
      </c>
      <c r="B230" t="s">
        <v>1457</v>
      </c>
      <c r="C230" t="s">
        <v>729</v>
      </c>
      <c r="D230" t="s">
        <v>1458</v>
      </c>
      <c r="E230" t="s">
        <v>841</v>
      </c>
      <c r="F230" t="s">
        <v>733</v>
      </c>
      <c r="G230" t="s">
        <v>750</v>
      </c>
      <c r="H230" t="s">
        <v>1013</v>
      </c>
      <c r="I230" t="s">
        <v>13</v>
      </c>
      <c r="J230" t="s">
        <v>751</v>
      </c>
      <c r="K230" t="s">
        <v>758</v>
      </c>
      <c r="L230" t="s">
        <v>759</v>
      </c>
      <c r="M230" t="s">
        <v>903</v>
      </c>
      <c r="N230" t="s">
        <v>763</v>
      </c>
      <c r="O230" t="s">
        <v>178</v>
      </c>
      <c r="P230" t="s">
        <v>762</v>
      </c>
      <c r="Q230" t="s">
        <v>111</v>
      </c>
      <c r="R230" t="s">
        <v>752</v>
      </c>
      <c r="S230" t="s">
        <v>110</v>
      </c>
      <c r="T230" t="s">
        <v>735</v>
      </c>
      <c r="U230" t="str">
        <f t="shared" si="3"/>
        <v>WA.2378.EBA.962.301.D.524111</v>
      </c>
      <c r="V230" t="s">
        <v>123</v>
      </c>
      <c r="W230" t="s">
        <v>165</v>
      </c>
      <c r="X230" t="s">
        <v>149</v>
      </c>
    </row>
    <row r="231" spans="1:24" x14ac:dyDescent="0.3">
      <c r="A231" t="s">
        <v>728</v>
      </c>
      <c r="B231" t="s">
        <v>1457</v>
      </c>
      <c r="C231" t="s">
        <v>729</v>
      </c>
      <c r="D231" t="s">
        <v>1458</v>
      </c>
      <c r="E231" t="s">
        <v>841</v>
      </c>
      <c r="F231" t="s">
        <v>733</v>
      </c>
      <c r="G231" t="s">
        <v>750</v>
      </c>
      <c r="H231" t="s">
        <v>1013</v>
      </c>
      <c r="I231" t="s">
        <v>13</v>
      </c>
      <c r="J231" t="s">
        <v>751</v>
      </c>
      <c r="K231" t="s">
        <v>758</v>
      </c>
      <c r="L231" t="s">
        <v>759</v>
      </c>
      <c r="M231" t="s">
        <v>903</v>
      </c>
      <c r="N231" t="s">
        <v>763</v>
      </c>
      <c r="O231" t="s">
        <v>178</v>
      </c>
      <c r="P231" t="s">
        <v>762</v>
      </c>
      <c r="Q231" t="s">
        <v>111</v>
      </c>
      <c r="R231" t="s">
        <v>752</v>
      </c>
      <c r="S231" t="s">
        <v>104</v>
      </c>
      <c r="T231" t="s">
        <v>105</v>
      </c>
      <c r="U231" t="str">
        <f t="shared" si="3"/>
        <v>WA.2378.EBA.962.301.D.524113</v>
      </c>
      <c r="V231" t="s">
        <v>123</v>
      </c>
      <c r="W231" t="s">
        <v>165</v>
      </c>
      <c r="X231" t="s">
        <v>149</v>
      </c>
    </row>
    <row r="232" spans="1:24" x14ac:dyDescent="0.3">
      <c r="A232" t="s">
        <v>728</v>
      </c>
      <c r="B232" t="s">
        <v>1457</v>
      </c>
      <c r="C232" t="s">
        <v>729</v>
      </c>
      <c r="D232" t="s">
        <v>1458</v>
      </c>
      <c r="E232" t="s">
        <v>841</v>
      </c>
      <c r="F232" t="s">
        <v>733</v>
      </c>
      <c r="G232" t="s">
        <v>750</v>
      </c>
      <c r="H232" t="s">
        <v>1013</v>
      </c>
      <c r="I232" t="s">
        <v>13</v>
      </c>
      <c r="J232" t="s">
        <v>751</v>
      </c>
      <c r="K232" t="s">
        <v>758</v>
      </c>
      <c r="L232" t="s">
        <v>759</v>
      </c>
      <c r="M232" t="s">
        <v>903</v>
      </c>
      <c r="N232" t="s">
        <v>763</v>
      </c>
      <c r="O232" t="s">
        <v>178</v>
      </c>
      <c r="P232" t="s">
        <v>762</v>
      </c>
      <c r="Q232" t="s">
        <v>116</v>
      </c>
      <c r="R232" t="s">
        <v>765</v>
      </c>
      <c r="S232" t="s">
        <v>103</v>
      </c>
      <c r="T232" t="s">
        <v>732</v>
      </c>
      <c r="U232" t="str">
        <f t="shared" si="3"/>
        <v>WA.2378.EBA.962.301.E.521211</v>
      </c>
      <c r="V232" t="s">
        <v>123</v>
      </c>
      <c r="W232" t="s">
        <v>165</v>
      </c>
      <c r="X232" t="s">
        <v>149</v>
      </c>
    </row>
    <row r="233" spans="1:24" x14ac:dyDescent="0.3">
      <c r="A233" t="s">
        <v>728</v>
      </c>
      <c r="B233" t="s">
        <v>1457</v>
      </c>
      <c r="C233" t="s">
        <v>729</v>
      </c>
      <c r="D233" t="s">
        <v>1458</v>
      </c>
      <c r="E233" t="s">
        <v>841</v>
      </c>
      <c r="F233" t="s">
        <v>733</v>
      </c>
      <c r="G233" t="s">
        <v>750</v>
      </c>
      <c r="H233" t="s">
        <v>1013</v>
      </c>
      <c r="I233" t="s">
        <v>13</v>
      </c>
      <c r="J233" t="s">
        <v>751</v>
      </c>
      <c r="K233" t="s">
        <v>758</v>
      </c>
      <c r="L233" t="s">
        <v>759</v>
      </c>
      <c r="M233" t="s">
        <v>903</v>
      </c>
      <c r="N233" t="s">
        <v>763</v>
      </c>
      <c r="O233" t="s">
        <v>178</v>
      </c>
      <c r="P233" t="s">
        <v>762</v>
      </c>
      <c r="Q233" t="s">
        <v>116</v>
      </c>
      <c r="R233" t="s">
        <v>765</v>
      </c>
      <c r="S233" t="s">
        <v>126</v>
      </c>
      <c r="T233" t="s">
        <v>744</v>
      </c>
      <c r="U233" t="str">
        <f t="shared" si="3"/>
        <v>WA.2378.EBA.962.301.E.521219</v>
      </c>
      <c r="V233" t="s">
        <v>123</v>
      </c>
      <c r="W233" t="s">
        <v>165</v>
      </c>
      <c r="X233" t="s">
        <v>149</v>
      </c>
    </row>
    <row r="234" spans="1:24" x14ac:dyDescent="0.3">
      <c r="A234" t="s">
        <v>728</v>
      </c>
      <c r="B234" t="s">
        <v>1457</v>
      </c>
      <c r="C234" t="s">
        <v>729</v>
      </c>
      <c r="D234" t="s">
        <v>1458</v>
      </c>
      <c r="E234" t="s">
        <v>841</v>
      </c>
      <c r="F234" t="s">
        <v>733</v>
      </c>
      <c r="G234" t="s">
        <v>750</v>
      </c>
      <c r="H234" t="s">
        <v>1013</v>
      </c>
      <c r="I234" t="s">
        <v>13</v>
      </c>
      <c r="J234" t="s">
        <v>751</v>
      </c>
      <c r="K234" t="s">
        <v>758</v>
      </c>
      <c r="L234" t="s">
        <v>759</v>
      </c>
      <c r="M234" t="s">
        <v>903</v>
      </c>
      <c r="N234" t="s">
        <v>763</v>
      </c>
      <c r="O234" t="s">
        <v>178</v>
      </c>
      <c r="P234" t="s">
        <v>762</v>
      </c>
      <c r="Q234" t="s">
        <v>116</v>
      </c>
      <c r="R234" t="s">
        <v>765</v>
      </c>
      <c r="S234" t="s">
        <v>110</v>
      </c>
      <c r="T234" t="s">
        <v>735</v>
      </c>
      <c r="U234" t="str">
        <f t="shared" si="3"/>
        <v>WA.2378.EBA.962.301.E.524111</v>
      </c>
      <c r="V234" t="s">
        <v>123</v>
      </c>
      <c r="W234" t="s">
        <v>165</v>
      </c>
      <c r="X234" t="s">
        <v>149</v>
      </c>
    </row>
    <row r="235" spans="1:24" x14ac:dyDescent="0.3">
      <c r="A235" t="s">
        <v>728</v>
      </c>
      <c r="B235" t="s">
        <v>1457</v>
      </c>
      <c r="C235" t="s">
        <v>729</v>
      </c>
      <c r="D235" t="s">
        <v>1458</v>
      </c>
      <c r="E235" t="s">
        <v>841</v>
      </c>
      <c r="F235" t="s">
        <v>733</v>
      </c>
      <c r="G235" t="s">
        <v>750</v>
      </c>
      <c r="H235" t="s">
        <v>1013</v>
      </c>
      <c r="I235" t="s">
        <v>13</v>
      </c>
      <c r="J235" t="s">
        <v>751</v>
      </c>
      <c r="K235" t="s">
        <v>758</v>
      </c>
      <c r="L235" t="s">
        <v>759</v>
      </c>
      <c r="M235" t="s">
        <v>903</v>
      </c>
      <c r="N235" t="s">
        <v>763</v>
      </c>
      <c r="O235" t="s">
        <v>178</v>
      </c>
      <c r="P235" t="s">
        <v>762</v>
      </c>
      <c r="Q235" t="s">
        <v>116</v>
      </c>
      <c r="R235" t="s">
        <v>765</v>
      </c>
      <c r="S235" t="s">
        <v>104</v>
      </c>
      <c r="T235" t="s">
        <v>105</v>
      </c>
      <c r="U235" t="str">
        <f t="shared" si="3"/>
        <v>WA.2378.EBA.962.301.E.524113</v>
      </c>
      <c r="V235" t="s">
        <v>123</v>
      </c>
      <c r="W235" t="s">
        <v>165</v>
      </c>
      <c r="X235" t="s">
        <v>149</v>
      </c>
    </row>
    <row r="236" spans="1:24" x14ac:dyDescent="0.3">
      <c r="A236" t="s">
        <v>728</v>
      </c>
      <c r="B236" t="s">
        <v>1457</v>
      </c>
      <c r="C236" t="s">
        <v>729</v>
      </c>
      <c r="D236" t="s">
        <v>1458</v>
      </c>
      <c r="E236" t="s">
        <v>841</v>
      </c>
      <c r="F236" t="s">
        <v>733</v>
      </c>
      <c r="G236" t="s">
        <v>750</v>
      </c>
      <c r="H236" t="s">
        <v>1013</v>
      </c>
      <c r="I236" t="s">
        <v>13</v>
      </c>
      <c r="J236" t="s">
        <v>751</v>
      </c>
      <c r="K236" t="s">
        <v>758</v>
      </c>
      <c r="L236" t="s">
        <v>759</v>
      </c>
      <c r="M236" t="s">
        <v>903</v>
      </c>
      <c r="N236" t="s">
        <v>763</v>
      </c>
      <c r="O236" t="s">
        <v>178</v>
      </c>
      <c r="P236" t="s">
        <v>762</v>
      </c>
      <c r="Q236" t="s">
        <v>166</v>
      </c>
      <c r="R236" t="s">
        <v>1251</v>
      </c>
      <c r="S236" t="s">
        <v>103</v>
      </c>
      <c r="T236" t="s">
        <v>732</v>
      </c>
      <c r="U236" t="str">
        <f t="shared" si="3"/>
        <v>WA.2378.EBA.962.301.F.521211</v>
      </c>
      <c r="V236" t="s">
        <v>123</v>
      </c>
      <c r="W236" t="s">
        <v>128</v>
      </c>
      <c r="X236" t="s">
        <v>129</v>
      </c>
    </row>
    <row r="237" spans="1:24" x14ac:dyDescent="0.3">
      <c r="A237" t="s">
        <v>728</v>
      </c>
      <c r="B237" t="s">
        <v>1457</v>
      </c>
      <c r="C237" t="s">
        <v>729</v>
      </c>
      <c r="D237" t="s">
        <v>1458</v>
      </c>
      <c r="E237" t="s">
        <v>841</v>
      </c>
      <c r="F237" t="s">
        <v>733</v>
      </c>
      <c r="G237" t="s">
        <v>750</v>
      </c>
      <c r="H237" t="s">
        <v>1013</v>
      </c>
      <c r="I237" t="s">
        <v>13</v>
      </c>
      <c r="J237" t="s">
        <v>751</v>
      </c>
      <c r="K237" t="s">
        <v>758</v>
      </c>
      <c r="L237" t="s">
        <v>759</v>
      </c>
      <c r="M237" t="s">
        <v>903</v>
      </c>
      <c r="N237" t="s">
        <v>763</v>
      </c>
      <c r="O237" t="s">
        <v>178</v>
      </c>
      <c r="P237" t="s">
        <v>762</v>
      </c>
      <c r="Q237" t="s">
        <v>166</v>
      </c>
      <c r="R237" t="s">
        <v>1251</v>
      </c>
      <c r="S237" t="s">
        <v>126</v>
      </c>
      <c r="T237" t="s">
        <v>744</v>
      </c>
      <c r="U237" t="str">
        <f t="shared" si="3"/>
        <v>WA.2378.EBA.962.301.F.521219</v>
      </c>
      <c r="V237" t="s">
        <v>123</v>
      </c>
      <c r="W237" t="s">
        <v>128</v>
      </c>
      <c r="X237" t="s">
        <v>129</v>
      </c>
    </row>
    <row r="238" spans="1:24" x14ac:dyDescent="0.3">
      <c r="A238" t="s">
        <v>728</v>
      </c>
      <c r="B238" t="s">
        <v>1457</v>
      </c>
      <c r="C238" t="s">
        <v>729</v>
      </c>
      <c r="D238" t="s">
        <v>1458</v>
      </c>
      <c r="E238" t="s">
        <v>841</v>
      </c>
      <c r="F238" t="s">
        <v>733</v>
      </c>
      <c r="G238" t="s">
        <v>750</v>
      </c>
      <c r="H238" t="s">
        <v>1013</v>
      </c>
      <c r="I238" t="s">
        <v>13</v>
      </c>
      <c r="J238" t="s">
        <v>751</v>
      </c>
      <c r="K238" t="s">
        <v>758</v>
      </c>
      <c r="L238" t="s">
        <v>759</v>
      </c>
      <c r="M238" t="s">
        <v>903</v>
      </c>
      <c r="N238" t="s">
        <v>763</v>
      </c>
      <c r="O238" t="s">
        <v>178</v>
      </c>
      <c r="P238" t="s">
        <v>762</v>
      </c>
      <c r="Q238" t="s">
        <v>166</v>
      </c>
      <c r="R238" t="s">
        <v>1251</v>
      </c>
      <c r="S238" t="s">
        <v>113</v>
      </c>
      <c r="T238" t="s">
        <v>734</v>
      </c>
      <c r="U238" t="str">
        <f t="shared" si="3"/>
        <v>WA.2378.EBA.962.301.F.522151</v>
      </c>
      <c r="V238" t="s">
        <v>123</v>
      </c>
      <c r="W238" t="s">
        <v>128</v>
      </c>
      <c r="X238" t="s">
        <v>129</v>
      </c>
    </row>
    <row r="239" spans="1:24" x14ac:dyDescent="0.3">
      <c r="A239" t="s">
        <v>728</v>
      </c>
      <c r="B239" t="s">
        <v>1457</v>
      </c>
      <c r="C239" t="s">
        <v>729</v>
      </c>
      <c r="D239" t="s">
        <v>1458</v>
      </c>
      <c r="E239" t="s">
        <v>841</v>
      </c>
      <c r="F239" t="s">
        <v>733</v>
      </c>
      <c r="G239" t="s">
        <v>750</v>
      </c>
      <c r="H239" t="s">
        <v>1013</v>
      </c>
      <c r="I239" t="s">
        <v>13</v>
      </c>
      <c r="J239" t="s">
        <v>751</v>
      </c>
      <c r="K239" t="s">
        <v>758</v>
      </c>
      <c r="L239" t="s">
        <v>759</v>
      </c>
      <c r="M239" t="s">
        <v>903</v>
      </c>
      <c r="N239" t="s">
        <v>763</v>
      </c>
      <c r="O239" t="s">
        <v>178</v>
      </c>
      <c r="P239" t="s">
        <v>762</v>
      </c>
      <c r="Q239" t="s">
        <v>166</v>
      </c>
      <c r="R239" t="s">
        <v>1251</v>
      </c>
      <c r="S239" t="s">
        <v>110</v>
      </c>
      <c r="T239" t="s">
        <v>735</v>
      </c>
      <c r="U239" t="str">
        <f t="shared" si="3"/>
        <v>WA.2378.EBA.962.301.F.524111</v>
      </c>
      <c r="V239" t="s">
        <v>123</v>
      </c>
      <c r="W239" t="s">
        <v>128</v>
      </c>
      <c r="X239" t="s">
        <v>129</v>
      </c>
    </row>
    <row r="240" spans="1:24" x14ac:dyDescent="0.3">
      <c r="A240" t="s">
        <v>728</v>
      </c>
      <c r="B240" t="s">
        <v>1457</v>
      </c>
      <c r="C240" t="s">
        <v>729</v>
      </c>
      <c r="D240" t="s">
        <v>1458</v>
      </c>
      <c r="E240" t="s">
        <v>841</v>
      </c>
      <c r="F240" t="s">
        <v>733</v>
      </c>
      <c r="G240" t="s">
        <v>750</v>
      </c>
      <c r="H240" t="s">
        <v>1013</v>
      </c>
      <c r="I240" t="s">
        <v>13</v>
      </c>
      <c r="J240" t="s">
        <v>751</v>
      </c>
      <c r="K240" t="s">
        <v>758</v>
      </c>
      <c r="L240" t="s">
        <v>759</v>
      </c>
      <c r="M240" t="s">
        <v>903</v>
      </c>
      <c r="N240" t="s">
        <v>763</v>
      </c>
      <c r="O240" t="s">
        <v>178</v>
      </c>
      <c r="P240" t="s">
        <v>762</v>
      </c>
      <c r="Q240" t="s">
        <v>167</v>
      </c>
      <c r="R240" t="s">
        <v>1252</v>
      </c>
      <c r="S240" t="s">
        <v>103</v>
      </c>
      <c r="T240" t="s">
        <v>732</v>
      </c>
      <c r="U240" t="str">
        <f t="shared" si="3"/>
        <v>WA.2378.EBA.962.301.G.521211</v>
      </c>
      <c r="V240" t="s">
        <v>123</v>
      </c>
      <c r="W240" t="s">
        <v>124</v>
      </c>
      <c r="X240" t="s">
        <v>125</v>
      </c>
    </row>
    <row r="241" spans="1:24" x14ac:dyDescent="0.3">
      <c r="A241" t="s">
        <v>728</v>
      </c>
      <c r="B241" t="s">
        <v>1457</v>
      </c>
      <c r="C241" t="s">
        <v>729</v>
      </c>
      <c r="D241" t="s">
        <v>1458</v>
      </c>
      <c r="E241" t="s">
        <v>841</v>
      </c>
      <c r="F241" t="s">
        <v>733</v>
      </c>
      <c r="G241" t="s">
        <v>750</v>
      </c>
      <c r="H241" t="s">
        <v>1013</v>
      </c>
      <c r="I241" t="s">
        <v>13</v>
      </c>
      <c r="J241" t="s">
        <v>751</v>
      </c>
      <c r="K241" t="s">
        <v>758</v>
      </c>
      <c r="L241" t="s">
        <v>759</v>
      </c>
      <c r="M241" t="s">
        <v>903</v>
      </c>
      <c r="N241" t="s">
        <v>763</v>
      </c>
      <c r="O241" t="s">
        <v>178</v>
      </c>
      <c r="P241" t="s">
        <v>762</v>
      </c>
      <c r="Q241" t="s">
        <v>167</v>
      </c>
      <c r="R241" t="s">
        <v>1252</v>
      </c>
      <c r="S241" t="s">
        <v>126</v>
      </c>
      <c r="T241" t="s">
        <v>744</v>
      </c>
      <c r="U241" t="str">
        <f t="shared" si="3"/>
        <v>WA.2378.EBA.962.301.G.521219</v>
      </c>
      <c r="V241" t="s">
        <v>123</v>
      </c>
      <c r="W241" t="s">
        <v>124</v>
      </c>
      <c r="X241" t="s">
        <v>125</v>
      </c>
    </row>
    <row r="242" spans="1:24" x14ac:dyDescent="0.3">
      <c r="A242" t="s">
        <v>728</v>
      </c>
      <c r="B242" t="s">
        <v>1457</v>
      </c>
      <c r="C242" t="s">
        <v>729</v>
      </c>
      <c r="D242" t="s">
        <v>1458</v>
      </c>
      <c r="E242" t="s">
        <v>841</v>
      </c>
      <c r="F242" t="s">
        <v>733</v>
      </c>
      <c r="G242" t="s">
        <v>750</v>
      </c>
      <c r="H242" t="s">
        <v>1013</v>
      </c>
      <c r="I242" t="s">
        <v>13</v>
      </c>
      <c r="J242" t="s">
        <v>751</v>
      </c>
      <c r="K242" t="s">
        <v>758</v>
      </c>
      <c r="L242" t="s">
        <v>759</v>
      </c>
      <c r="M242" t="s">
        <v>903</v>
      </c>
      <c r="N242" t="s">
        <v>763</v>
      </c>
      <c r="O242" t="s">
        <v>178</v>
      </c>
      <c r="P242" t="s">
        <v>762</v>
      </c>
      <c r="Q242" t="s">
        <v>167</v>
      </c>
      <c r="R242" t="s">
        <v>1252</v>
      </c>
      <c r="S242" t="s">
        <v>110</v>
      </c>
      <c r="T242" t="s">
        <v>735</v>
      </c>
      <c r="U242" t="str">
        <f t="shared" si="3"/>
        <v>WA.2378.EBA.962.301.G.524111</v>
      </c>
      <c r="V242" t="s">
        <v>123</v>
      </c>
      <c r="W242" t="s">
        <v>124</v>
      </c>
      <c r="X242" t="s">
        <v>125</v>
      </c>
    </row>
    <row r="243" spans="1:24" x14ac:dyDescent="0.3">
      <c r="A243" t="s">
        <v>728</v>
      </c>
      <c r="B243" t="s">
        <v>1457</v>
      </c>
      <c r="C243" t="s">
        <v>729</v>
      </c>
      <c r="D243" t="s">
        <v>1458</v>
      </c>
      <c r="E243" t="s">
        <v>841</v>
      </c>
      <c r="F243" t="s">
        <v>733</v>
      </c>
      <c r="G243" t="s">
        <v>750</v>
      </c>
      <c r="H243" t="s">
        <v>1013</v>
      </c>
      <c r="I243" t="s">
        <v>13</v>
      </c>
      <c r="J243" t="s">
        <v>751</v>
      </c>
      <c r="K243" t="s">
        <v>758</v>
      </c>
      <c r="L243" t="s">
        <v>759</v>
      </c>
      <c r="M243" t="s">
        <v>903</v>
      </c>
      <c r="N243" t="s">
        <v>763</v>
      </c>
      <c r="O243" t="s">
        <v>178</v>
      </c>
      <c r="P243" t="s">
        <v>762</v>
      </c>
      <c r="Q243" t="s">
        <v>168</v>
      </c>
      <c r="R243" t="s">
        <v>1253</v>
      </c>
      <c r="S243" t="s">
        <v>103</v>
      </c>
      <c r="T243" t="s">
        <v>732</v>
      </c>
      <c r="U243" t="str">
        <f t="shared" si="3"/>
        <v>WA.2378.EBA.962.301.H.521211</v>
      </c>
      <c r="V243" t="s">
        <v>123</v>
      </c>
      <c r="W243" t="s">
        <v>124</v>
      </c>
      <c r="X243" s="51" t="s">
        <v>127</v>
      </c>
    </row>
    <row r="244" spans="1:24" x14ac:dyDescent="0.3">
      <c r="A244" t="s">
        <v>728</v>
      </c>
      <c r="B244" t="s">
        <v>1457</v>
      </c>
      <c r="C244" t="s">
        <v>729</v>
      </c>
      <c r="D244" t="s">
        <v>1458</v>
      </c>
      <c r="E244" t="s">
        <v>841</v>
      </c>
      <c r="F244" t="s">
        <v>733</v>
      </c>
      <c r="G244" t="s">
        <v>750</v>
      </c>
      <c r="H244" t="s">
        <v>1013</v>
      </c>
      <c r="I244" t="s">
        <v>13</v>
      </c>
      <c r="J244" t="s">
        <v>751</v>
      </c>
      <c r="K244" t="s">
        <v>758</v>
      </c>
      <c r="L244" t="s">
        <v>759</v>
      </c>
      <c r="M244" t="s">
        <v>903</v>
      </c>
      <c r="N244" t="s">
        <v>763</v>
      </c>
      <c r="O244" t="s">
        <v>178</v>
      </c>
      <c r="P244" t="s">
        <v>762</v>
      </c>
      <c r="Q244" t="s">
        <v>168</v>
      </c>
      <c r="R244" t="s">
        <v>1253</v>
      </c>
      <c r="S244" t="s">
        <v>110</v>
      </c>
      <c r="T244" t="s">
        <v>735</v>
      </c>
      <c r="U244" t="str">
        <f t="shared" si="3"/>
        <v>WA.2378.EBA.962.301.H.524111</v>
      </c>
      <c r="V244" t="s">
        <v>123</v>
      </c>
      <c r="W244" t="s">
        <v>124</v>
      </c>
      <c r="X244" s="51" t="s">
        <v>127</v>
      </c>
    </row>
    <row r="245" spans="1:24" x14ac:dyDescent="0.3">
      <c r="A245" t="s">
        <v>728</v>
      </c>
      <c r="B245" t="s">
        <v>1457</v>
      </c>
      <c r="C245" t="s">
        <v>729</v>
      </c>
      <c r="D245" t="s">
        <v>1458</v>
      </c>
      <c r="E245" t="s">
        <v>841</v>
      </c>
      <c r="F245" t="s">
        <v>733</v>
      </c>
      <c r="G245" t="s">
        <v>750</v>
      </c>
      <c r="H245" t="s">
        <v>1013</v>
      </c>
      <c r="I245" t="s">
        <v>13</v>
      </c>
      <c r="J245" t="s">
        <v>751</v>
      </c>
      <c r="K245" t="s">
        <v>758</v>
      </c>
      <c r="L245" t="s">
        <v>759</v>
      </c>
      <c r="M245" t="s">
        <v>903</v>
      </c>
      <c r="N245" t="s">
        <v>763</v>
      </c>
      <c r="O245" t="s">
        <v>178</v>
      </c>
      <c r="P245" t="s">
        <v>762</v>
      </c>
      <c r="Q245" t="s">
        <v>169</v>
      </c>
      <c r="R245" t="s">
        <v>1254</v>
      </c>
      <c r="S245" t="s">
        <v>103</v>
      </c>
      <c r="T245" t="s">
        <v>732</v>
      </c>
      <c r="U245" t="str">
        <f t="shared" si="3"/>
        <v>WA.2378.EBA.962.301.I.521211</v>
      </c>
      <c r="V245" t="s">
        <v>123</v>
      </c>
      <c r="W245" t="s">
        <v>132</v>
      </c>
      <c r="X245" t="s">
        <v>170</v>
      </c>
    </row>
    <row r="246" spans="1:24" x14ac:dyDescent="0.3">
      <c r="A246" t="s">
        <v>728</v>
      </c>
      <c r="B246" t="s">
        <v>1457</v>
      </c>
      <c r="C246" t="s">
        <v>729</v>
      </c>
      <c r="D246" t="s">
        <v>1458</v>
      </c>
      <c r="E246" t="s">
        <v>841</v>
      </c>
      <c r="F246" t="s">
        <v>733</v>
      </c>
      <c r="G246" t="s">
        <v>750</v>
      </c>
      <c r="H246" t="s">
        <v>1013</v>
      </c>
      <c r="I246" t="s">
        <v>13</v>
      </c>
      <c r="J246" t="s">
        <v>751</v>
      </c>
      <c r="K246" t="s">
        <v>758</v>
      </c>
      <c r="L246" t="s">
        <v>759</v>
      </c>
      <c r="M246" t="s">
        <v>903</v>
      </c>
      <c r="N246" t="s">
        <v>763</v>
      </c>
      <c r="O246" t="s">
        <v>178</v>
      </c>
      <c r="P246" t="s">
        <v>762</v>
      </c>
      <c r="Q246" t="s">
        <v>169</v>
      </c>
      <c r="R246" t="s">
        <v>1254</v>
      </c>
      <c r="S246" t="s">
        <v>110</v>
      </c>
      <c r="T246" t="s">
        <v>735</v>
      </c>
      <c r="U246" t="str">
        <f t="shared" si="3"/>
        <v>WA.2378.EBA.962.301.I.524111</v>
      </c>
      <c r="V246" t="s">
        <v>123</v>
      </c>
      <c r="W246" t="s">
        <v>132</v>
      </c>
      <c r="X246" t="s">
        <v>170</v>
      </c>
    </row>
    <row r="247" spans="1:24" hidden="1" x14ac:dyDescent="0.3">
      <c r="A247" t="s">
        <v>728</v>
      </c>
      <c r="B247" t="s">
        <v>1457</v>
      </c>
      <c r="C247" t="s">
        <v>729</v>
      </c>
      <c r="D247" t="s">
        <v>1458</v>
      </c>
      <c r="E247" t="s">
        <v>841</v>
      </c>
      <c r="F247" t="s">
        <v>733</v>
      </c>
      <c r="G247" t="s">
        <v>750</v>
      </c>
      <c r="H247" t="s">
        <v>1013</v>
      </c>
      <c r="I247" t="s">
        <v>13</v>
      </c>
      <c r="J247" t="s">
        <v>751</v>
      </c>
      <c r="K247" t="s">
        <v>758</v>
      </c>
      <c r="L247" t="s">
        <v>759</v>
      </c>
      <c r="M247" t="s">
        <v>859</v>
      </c>
      <c r="N247" t="s">
        <v>860</v>
      </c>
      <c r="O247" t="s">
        <v>177</v>
      </c>
      <c r="P247" t="s">
        <v>861</v>
      </c>
      <c r="Q247" t="s">
        <v>2</v>
      </c>
      <c r="R247" t="s">
        <v>862</v>
      </c>
      <c r="S247" t="s">
        <v>103</v>
      </c>
      <c r="T247" t="s">
        <v>732</v>
      </c>
      <c r="U247" t="str">
        <f t="shared" si="3"/>
        <v>WA.2378.EBA.963.101.A.521211</v>
      </c>
      <c r="V247" t="s">
        <v>846</v>
      </c>
    </row>
    <row r="248" spans="1:24" hidden="1" x14ac:dyDescent="0.3">
      <c r="A248" t="s">
        <v>728</v>
      </c>
      <c r="B248" t="s">
        <v>1457</v>
      </c>
      <c r="C248" t="s">
        <v>729</v>
      </c>
      <c r="D248" t="s">
        <v>1458</v>
      </c>
      <c r="E248" t="s">
        <v>841</v>
      </c>
      <c r="F248" t="s">
        <v>733</v>
      </c>
      <c r="G248" t="s">
        <v>750</v>
      </c>
      <c r="H248" t="s">
        <v>1013</v>
      </c>
      <c r="I248" t="s">
        <v>13</v>
      </c>
      <c r="J248" t="s">
        <v>751</v>
      </c>
      <c r="K248" t="s">
        <v>758</v>
      </c>
      <c r="L248" t="s">
        <v>759</v>
      </c>
      <c r="M248" t="s">
        <v>859</v>
      </c>
      <c r="N248" t="s">
        <v>860</v>
      </c>
      <c r="O248" t="s">
        <v>177</v>
      </c>
      <c r="P248" t="s">
        <v>861</v>
      </c>
      <c r="Q248" t="s">
        <v>2</v>
      </c>
      <c r="R248" t="s">
        <v>862</v>
      </c>
      <c r="S248" t="s">
        <v>112</v>
      </c>
      <c r="T248" t="s">
        <v>766</v>
      </c>
      <c r="U248" t="str">
        <f t="shared" si="3"/>
        <v>WA.2378.EBA.963.101.A.521241</v>
      </c>
      <c r="V248" t="s">
        <v>846</v>
      </c>
    </row>
    <row r="249" spans="1:24" hidden="1" x14ac:dyDescent="0.3">
      <c r="A249" t="s">
        <v>728</v>
      </c>
      <c r="B249" t="s">
        <v>1457</v>
      </c>
      <c r="C249" t="s">
        <v>729</v>
      </c>
      <c r="D249" t="s">
        <v>1458</v>
      </c>
      <c r="E249" t="s">
        <v>841</v>
      </c>
      <c r="F249" t="s">
        <v>733</v>
      </c>
      <c r="G249" t="s">
        <v>750</v>
      </c>
      <c r="H249" t="s">
        <v>1013</v>
      </c>
      <c r="I249" t="s">
        <v>13</v>
      </c>
      <c r="J249" t="s">
        <v>751</v>
      </c>
      <c r="K249" t="s">
        <v>758</v>
      </c>
      <c r="L249" t="s">
        <v>759</v>
      </c>
      <c r="M249" t="s">
        <v>859</v>
      </c>
      <c r="N249" t="s">
        <v>860</v>
      </c>
      <c r="O249" t="s">
        <v>177</v>
      </c>
      <c r="P249" t="s">
        <v>861</v>
      </c>
      <c r="Q249" t="s">
        <v>2</v>
      </c>
      <c r="R249" t="s">
        <v>862</v>
      </c>
      <c r="S249" t="s">
        <v>130</v>
      </c>
      <c r="T249" t="s">
        <v>748</v>
      </c>
      <c r="U249" t="str">
        <f t="shared" si="3"/>
        <v>WA.2378.EBA.963.101.A.521811</v>
      </c>
      <c r="V249" t="s">
        <v>846</v>
      </c>
    </row>
    <row r="250" spans="1:24" hidden="1" x14ac:dyDescent="0.3">
      <c r="A250" t="s">
        <v>728</v>
      </c>
      <c r="B250" t="s">
        <v>1457</v>
      </c>
      <c r="C250" t="s">
        <v>729</v>
      </c>
      <c r="D250" t="s">
        <v>1458</v>
      </c>
      <c r="E250" t="s">
        <v>841</v>
      </c>
      <c r="F250" t="s">
        <v>733</v>
      </c>
      <c r="G250" t="s">
        <v>750</v>
      </c>
      <c r="H250" t="s">
        <v>1013</v>
      </c>
      <c r="I250" t="s">
        <v>13</v>
      </c>
      <c r="J250" t="s">
        <v>751</v>
      </c>
      <c r="K250" t="s">
        <v>758</v>
      </c>
      <c r="L250" t="s">
        <v>759</v>
      </c>
      <c r="M250" t="s">
        <v>859</v>
      </c>
      <c r="N250" t="s">
        <v>860</v>
      </c>
      <c r="O250" t="s">
        <v>177</v>
      </c>
      <c r="P250" t="s">
        <v>861</v>
      </c>
      <c r="Q250" t="s">
        <v>2</v>
      </c>
      <c r="R250" t="s">
        <v>862</v>
      </c>
      <c r="S250" t="s">
        <v>113</v>
      </c>
      <c r="T250" t="s">
        <v>734</v>
      </c>
      <c r="U250" t="str">
        <f t="shared" si="3"/>
        <v>WA.2378.EBA.963.101.A.522151</v>
      </c>
      <c r="V250" t="s">
        <v>846</v>
      </c>
    </row>
    <row r="251" spans="1:24" hidden="1" x14ac:dyDescent="0.3">
      <c r="A251" t="s">
        <v>728</v>
      </c>
      <c r="B251" t="s">
        <v>1457</v>
      </c>
      <c r="C251" t="s">
        <v>729</v>
      </c>
      <c r="D251" t="s">
        <v>1458</v>
      </c>
      <c r="E251" t="s">
        <v>841</v>
      </c>
      <c r="F251" t="s">
        <v>733</v>
      </c>
      <c r="G251" t="s">
        <v>750</v>
      </c>
      <c r="H251" t="s">
        <v>1013</v>
      </c>
      <c r="I251" t="s">
        <v>13</v>
      </c>
      <c r="J251" t="s">
        <v>751</v>
      </c>
      <c r="K251" t="s">
        <v>758</v>
      </c>
      <c r="L251" t="s">
        <v>759</v>
      </c>
      <c r="M251" t="s">
        <v>859</v>
      </c>
      <c r="N251" t="s">
        <v>860</v>
      </c>
      <c r="O251" t="s">
        <v>177</v>
      </c>
      <c r="P251" t="s">
        <v>861</v>
      </c>
      <c r="Q251" t="s">
        <v>2</v>
      </c>
      <c r="R251" t="s">
        <v>862</v>
      </c>
      <c r="S251" t="s">
        <v>114</v>
      </c>
      <c r="T251" t="s">
        <v>793</v>
      </c>
      <c r="U251" t="str">
        <f t="shared" si="3"/>
        <v>WA.2378.EBA.963.101.A.522191</v>
      </c>
      <c r="V251" t="s">
        <v>846</v>
      </c>
    </row>
    <row r="252" spans="1:24" hidden="1" x14ac:dyDescent="0.3">
      <c r="A252" t="s">
        <v>728</v>
      </c>
      <c r="B252" t="s">
        <v>1457</v>
      </c>
      <c r="C252" t="s">
        <v>729</v>
      </c>
      <c r="D252" t="s">
        <v>1458</v>
      </c>
      <c r="E252" t="s">
        <v>841</v>
      </c>
      <c r="F252" t="s">
        <v>733</v>
      </c>
      <c r="G252" t="s">
        <v>750</v>
      </c>
      <c r="H252" t="s">
        <v>1013</v>
      </c>
      <c r="I252" t="s">
        <v>13</v>
      </c>
      <c r="J252" t="s">
        <v>751</v>
      </c>
      <c r="K252" t="s">
        <v>758</v>
      </c>
      <c r="L252" t="s">
        <v>759</v>
      </c>
      <c r="M252" t="s">
        <v>859</v>
      </c>
      <c r="N252" t="s">
        <v>860</v>
      </c>
      <c r="O252" t="s">
        <v>177</v>
      </c>
      <c r="P252" t="s">
        <v>861</v>
      </c>
      <c r="Q252" t="s">
        <v>2</v>
      </c>
      <c r="R252" t="s">
        <v>862</v>
      </c>
      <c r="S252" t="s">
        <v>110</v>
      </c>
      <c r="T252" t="s">
        <v>735</v>
      </c>
      <c r="U252" t="str">
        <f t="shared" si="3"/>
        <v>WA.2378.EBA.963.101.A.524111</v>
      </c>
      <c r="V252" t="s">
        <v>846</v>
      </c>
    </row>
    <row r="253" spans="1:24" hidden="1" x14ac:dyDescent="0.3">
      <c r="A253" t="s">
        <v>728</v>
      </c>
      <c r="B253" t="s">
        <v>1457</v>
      </c>
      <c r="C253" t="s">
        <v>729</v>
      </c>
      <c r="D253" t="s">
        <v>1458</v>
      </c>
      <c r="E253" t="s">
        <v>841</v>
      </c>
      <c r="F253" t="s">
        <v>733</v>
      </c>
      <c r="G253" t="s">
        <v>750</v>
      </c>
      <c r="H253" t="s">
        <v>1013</v>
      </c>
      <c r="I253" t="s">
        <v>13</v>
      </c>
      <c r="J253" t="s">
        <v>751</v>
      </c>
      <c r="K253" t="s">
        <v>758</v>
      </c>
      <c r="L253" t="s">
        <v>759</v>
      </c>
      <c r="M253" t="s">
        <v>859</v>
      </c>
      <c r="N253" t="s">
        <v>860</v>
      </c>
      <c r="O253" t="s">
        <v>177</v>
      </c>
      <c r="P253" t="s">
        <v>861</v>
      </c>
      <c r="Q253" t="s">
        <v>2</v>
      </c>
      <c r="R253" t="s">
        <v>862</v>
      </c>
      <c r="S253" t="s">
        <v>104</v>
      </c>
      <c r="T253" t="s">
        <v>105</v>
      </c>
      <c r="U253" t="str">
        <f t="shared" si="3"/>
        <v>WA.2378.EBA.963.101.A.524113</v>
      </c>
      <c r="V253" t="s">
        <v>846</v>
      </c>
    </row>
    <row r="254" spans="1:24" hidden="1" x14ac:dyDescent="0.3">
      <c r="A254" t="s">
        <v>728</v>
      </c>
      <c r="B254" t="s">
        <v>1457</v>
      </c>
      <c r="C254" t="s">
        <v>729</v>
      </c>
      <c r="D254" t="s">
        <v>1458</v>
      </c>
      <c r="E254" t="s">
        <v>841</v>
      </c>
      <c r="F254" t="s">
        <v>733</v>
      </c>
      <c r="G254" t="s">
        <v>750</v>
      </c>
      <c r="H254" t="s">
        <v>1013</v>
      </c>
      <c r="I254" t="s">
        <v>13</v>
      </c>
      <c r="J254" t="s">
        <v>751</v>
      </c>
      <c r="K254" t="s">
        <v>758</v>
      </c>
      <c r="L254" t="s">
        <v>759</v>
      </c>
      <c r="M254" t="s">
        <v>859</v>
      </c>
      <c r="N254" t="s">
        <v>860</v>
      </c>
      <c r="O254" t="s">
        <v>177</v>
      </c>
      <c r="P254" t="s">
        <v>861</v>
      </c>
      <c r="Q254" t="s">
        <v>2</v>
      </c>
      <c r="R254" t="s">
        <v>862</v>
      </c>
      <c r="S254" t="s">
        <v>106</v>
      </c>
      <c r="T254" t="s">
        <v>906</v>
      </c>
      <c r="U254" t="str">
        <f t="shared" si="3"/>
        <v>WA.2378.EBA.963.101.A.524114</v>
      </c>
      <c r="V254" t="s">
        <v>846</v>
      </c>
    </row>
    <row r="255" spans="1:24" hidden="1" x14ac:dyDescent="0.3">
      <c r="A255" t="s">
        <v>728</v>
      </c>
      <c r="B255" t="s">
        <v>1457</v>
      </c>
      <c r="C255" t="s">
        <v>729</v>
      </c>
      <c r="D255" t="s">
        <v>1458</v>
      </c>
      <c r="E255" t="s">
        <v>841</v>
      </c>
      <c r="F255" t="s">
        <v>733</v>
      </c>
      <c r="G255" t="s">
        <v>750</v>
      </c>
      <c r="H255" t="s">
        <v>1013</v>
      </c>
      <c r="I255" t="s">
        <v>13</v>
      </c>
      <c r="J255" t="s">
        <v>751</v>
      </c>
      <c r="K255" t="s">
        <v>758</v>
      </c>
      <c r="L255" t="s">
        <v>759</v>
      </c>
      <c r="M255" t="s">
        <v>859</v>
      </c>
      <c r="N255" t="s">
        <v>860</v>
      </c>
      <c r="O255" t="s">
        <v>177</v>
      </c>
      <c r="P255" t="s">
        <v>861</v>
      </c>
      <c r="Q255" t="s">
        <v>2</v>
      </c>
      <c r="R255" t="s">
        <v>862</v>
      </c>
      <c r="S255" t="s">
        <v>107</v>
      </c>
      <c r="T255" t="s">
        <v>892</v>
      </c>
      <c r="U255" t="str">
        <f t="shared" si="3"/>
        <v>WA.2378.EBA.963.101.A.524119</v>
      </c>
      <c r="V255" t="s">
        <v>846</v>
      </c>
    </row>
    <row r="256" spans="1:24" hidden="1" x14ac:dyDescent="0.3">
      <c r="A256" t="s">
        <v>728</v>
      </c>
      <c r="B256" t="s">
        <v>1457</v>
      </c>
      <c r="C256" t="s">
        <v>729</v>
      </c>
      <c r="D256" t="s">
        <v>1458</v>
      </c>
      <c r="E256" t="s">
        <v>841</v>
      </c>
      <c r="F256" t="s">
        <v>733</v>
      </c>
      <c r="G256" t="s">
        <v>750</v>
      </c>
      <c r="H256" t="s">
        <v>1013</v>
      </c>
      <c r="I256" t="s">
        <v>13</v>
      </c>
      <c r="J256" t="s">
        <v>751</v>
      </c>
      <c r="K256" t="s">
        <v>758</v>
      </c>
      <c r="L256" t="s">
        <v>759</v>
      </c>
      <c r="M256" t="s">
        <v>859</v>
      </c>
      <c r="N256" t="s">
        <v>860</v>
      </c>
      <c r="O256" t="s">
        <v>177</v>
      </c>
      <c r="P256" t="s">
        <v>861</v>
      </c>
      <c r="Q256" t="s">
        <v>108</v>
      </c>
      <c r="R256" t="s">
        <v>1255</v>
      </c>
      <c r="S256" t="s">
        <v>103</v>
      </c>
      <c r="T256" t="s">
        <v>732</v>
      </c>
      <c r="U256" t="str">
        <f t="shared" si="3"/>
        <v>WA.2378.EBA.963.101.B.521211</v>
      </c>
      <c r="V256" t="s">
        <v>846</v>
      </c>
    </row>
    <row r="257" spans="1:22" hidden="1" x14ac:dyDescent="0.3">
      <c r="A257" t="s">
        <v>728</v>
      </c>
      <c r="B257" t="s">
        <v>1457</v>
      </c>
      <c r="C257" t="s">
        <v>729</v>
      </c>
      <c r="D257" t="s">
        <v>1458</v>
      </c>
      <c r="E257" t="s">
        <v>841</v>
      </c>
      <c r="F257" t="s">
        <v>733</v>
      </c>
      <c r="G257" t="s">
        <v>750</v>
      </c>
      <c r="H257" t="s">
        <v>1013</v>
      </c>
      <c r="I257" t="s">
        <v>13</v>
      </c>
      <c r="J257" t="s">
        <v>751</v>
      </c>
      <c r="K257" t="s">
        <v>758</v>
      </c>
      <c r="L257" t="s">
        <v>759</v>
      </c>
      <c r="M257" t="s">
        <v>859</v>
      </c>
      <c r="N257" t="s">
        <v>860</v>
      </c>
      <c r="O257" t="s">
        <v>177</v>
      </c>
      <c r="P257" t="s">
        <v>861</v>
      </c>
      <c r="Q257" t="s">
        <v>108</v>
      </c>
      <c r="R257" t="s">
        <v>1255</v>
      </c>
      <c r="S257" t="s">
        <v>113</v>
      </c>
      <c r="T257" t="s">
        <v>734</v>
      </c>
      <c r="U257" t="str">
        <f t="shared" si="3"/>
        <v>WA.2378.EBA.963.101.B.522151</v>
      </c>
      <c r="V257" t="s">
        <v>846</v>
      </c>
    </row>
    <row r="258" spans="1:22" hidden="1" x14ac:dyDescent="0.3">
      <c r="A258" t="s">
        <v>728</v>
      </c>
      <c r="B258" t="s">
        <v>1457</v>
      </c>
      <c r="C258" t="s">
        <v>729</v>
      </c>
      <c r="D258" t="s">
        <v>1458</v>
      </c>
      <c r="E258" t="s">
        <v>841</v>
      </c>
      <c r="F258" t="s">
        <v>733</v>
      </c>
      <c r="G258" t="s">
        <v>750</v>
      </c>
      <c r="H258" t="s">
        <v>1013</v>
      </c>
      <c r="I258" t="s">
        <v>13</v>
      </c>
      <c r="J258" t="s">
        <v>751</v>
      </c>
      <c r="K258" t="s">
        <v>758</v>
      </c>
      <c r="L258" t="s">
        <v>759</v>
      </c>
      <c r="M258" t="s">
        <v>859</v>
      </c>
      <c r="N258" t="s">
        <v>860</v>
      </c>
      <c r="O258" t="s">
        <v>177</v>
      </c>
      <c r="P258" t="s">
        <v>861</v>
      </c>
      <c r="Q258" t="s">
        <v>108</v>
      </c>
      <c r="R258" t="s">
        <v>1255</v>
      </c>
      <c r="S258" t="s">
        <v>110</v>
      </c>
      <c r="T258" t="s">
        <v>735</v>
      </c>
      <c r="U258" t="str">
        <f t="shared" ref="U258:U321" si="4">_xlfn.TEXTJOIN(".",TRUE,G258,I258,K258,M258,O258,Q258,S258)</f>
        <v>WA.2378.EBA.963.101.B.524111</v>
      </c>
      <c r="V258" t="s">
        <v>846</v>
      </c>
    </row>
    <row r="259" spans="1:22" hidden="1" x14ac:dyDescent="0.3">
      <c r="A259" t="s">
        <v>728</v>
      </c>
      <c r="B259" t="s">
        <v>1457</v>
      </c>
      <c r="C259" t="s">
        <v>729</v>
      </c>
      <c r="D259" t="s">
        <v>1458</v>
      </c>
      <c r="E259" t="s">
        <v>841</v>
      </c>
      <c r="F259" t="s">
        <v>733</v>
      </c>
      <c r="G259" t="s">
        <v>750</v>
      </c>
      <c r="H259" t="s">
        <v>1013</v>
      </c>
      <c r="I259" t="s">
        <v>13</v>
      </c>
      <c r="J259" t="s">
        <v>751</v>
      </c>
      <c r="K259" t="s">
        <v>758</v>
      </c>
      <c r="L259" t="s">
        <v>759</v>
      </c>
      <c r="M259" t="s">
        <v>859</v>
      </c>
      <c r="N259" t="s">
        <v>860</v>
      </c>
      <c r="O259" t="s">
        <v>177</v>
      </c>
      <c r="P259" t="s">
        <v>861</v>
      </c>
      <c r="Q259" t="s">
        <v>108</v>
      </c>
      <c r="R259" t="s">
        <v>1255</v>
      </c>
      <c r="S259" t="s">
        <v>106</v>
      </c>
      <c r="T259" t="s">
        <v>906</v>
      </c>
      <c r="U259" t="str">
        <f t="shared" si="4"/>
        <v>WA.2378.EBA.963.101.B.524114</v>
      </c>
      <c r="V259" t="s">
        <v>846</v>
      </c>
    </row>
    <row r="260" spans="1:22" hidden="1" x14ac:dyDescent="0.3">
      <c r="A260" t="s">
        <v>728</v>
      </c>
      <c r="B260" t="s">
        <v>1457</v>
      </c>
      <c r="C260" t="s">
        <v>729</v>
      </c>
      <c r="D260" t="s">
        <v>1458</v>
      </c>
      <c r="E260" t="s">
        <v>841</v>
      </c>
      <c r="F260" t="s">
        <v>733</v>
      </c>
      <c r="G260" t="s">
        <v>750</v>
      </c>
      <c r="H260" t="s">
        <v>1013</v>
      </c>
      <c r="I260" t="s">
        <v>13</v>
      </c>
      <c r="J260" t="s">
        <v>751</v>
      </c>
      <c r="K260" t="s">
        <v>758</v>
      </c>
      <c r="L260" t="s">
        <v>759</v>
      </c>
      <c r="M260" t="s">
        <v>859</v>
      </c>
      <c r="N260" t="s">
        <v>860</v>
      </c>
      <c r="O260" t="s">
        <v>240</v>
      </c>
      <c r="P260" t="s">
        <v>909</v>
      </c>
      <c r="Q260" t="s">
        <v>2</v>
      </c>
      <c r="R260" t="s">
        <v>910</v>
      </c>
      <c r="S260" t="s">
        <v>103</v>
      </c>
      <c r="T260" t="s">
        <v>732</v>
      </c>
      <c r="U260" t="str">
        <f t="shared" si="4"/>
        <v>WA.2378.EBA.963.102.A.521211</v>
      </c>
      <c r="V260" t="s">
        <v>846</v>
      </c>
    </row>
    <row r="261" spans="1:22" hidden="1" x14ac:dyDescent="0.3">
      <c r="A261" t="s">
        <v>728</v>
      </c>
      <c r="B261" t="s">
        <v>1457</v>
      </c>
      <c r="C261" t="s">
        <v>729</v>
      </c>
      <c r="D261" t="s">
        <v>1458</v>
      </c>
      <c r="E261" t="s">
        <v>841</v>
      </c>
      <c r="F261" t="s">
        <v>733</v>
      </c>
      <c r="G261" t="s">
        <v>750</v>
      </c>
      <c r="H261" t="s">
        <v>1013</v>
      </c>
      <c r="I261" t="s">
        <v>13</v>
      </c>
      <c r="J261" t="s">
        <v>751</v>
      </c>
      <c r="K261" t="s">
        <v>758</v>
      </c>
      <c r="L261" t="s">
        <v>759</v>
      </c>
      <c r="M261" t="s">
        <v>859</v>
      </c>
      <c r="N261" t="s">
        <v>860</v>
      </c>
      <c r="O261" t="s">
        <v>240</v>
      </c>
      <c r="P261" t="s">
        <v>909</v>
      </c>
      <c r="Q261" t="s">
        <v>2</v>
      </c>
      <c r="R261" t="s">
        <v>910</v>
      </c>
      <c r="S261" t="s">
        <v>118</v>
      </c>
      <c r="T261" t="s">
        <v>897</v>
      </c>
      <c r="U261" t="str">
        <f t="shared" si="4"/>
        <v>WA.2378.EBA.963.102.A.521213</v>
      </c>
      <c r="V261" t="s">
        <v>846</v>
      </c>
    </row>
    <row r="262" spans="1:22" hidden="1" x14ac:dyDescent="0.3">
      <c r="A262" t="s">
        <v>728</v>
      </c>
      <c r="B262" t="s">
        <v>1457</v>
      </c>
      <c r="C262" t="s">
        <v>729</v>
      </c>
      <c r="D262" t="s">
        <v>1458</v>
      </c>
      <c r="E262" t="s">
        <v>841</v>
      </c>
      <c r="F262" t="s">
        <v>733</v>
      </c>
      <c r="G262" t="s">
        <v>750</v>
      </c>
      <c r="H262" t="s">
        <v>1013</v>
      </c>
      <c r="I262" t="s">
        <v>13</v>
      </c>
      <c r="J262" t="s">
        <v>751</v>
      </c>
      <c r="K262" t="s">
        <v>758</v>
      </c>
      <c r="L262" t="s">
        <v>759</v>
      </c>
      <c r="M262" t="s">
        <v>859</v>
      </c>
      <c r="N262" t="s">
        <v>860</v>
      </c>
      <c r="O262" t="s">
        <v>240</v>
      </c>
      <c r="P262" t="s">
        <v>909</v>
      </c>
      <c r="Q262" t="s">
        <v>2</v>
      </c>
      <c r="R262" t="s">
        <v>910</v>
      </c>
      <c r="S262" t="s">
        <v>126</v>
      </c>
      <c r="T262" t="s">
        <v>744</v>
      </c>
      <c r="U262" t="str">
        <f t="shared" si="4"/>
        <v>WA.2378.EBA.963.102.A.521219</v>
      </c>
      <c r="V262" t="s">
        <v>846</v>
      </c>
    </row>
    <row r="263" spans="1:22" hidden="1" x14ac:dyDescent="0.3">
      <c r="A263" t="s">
        <v>728</v>
      </c>
      <c r="B263" t="s">
        <v>1457</v>
      </c>
      <c r="C263" t="s">
        <v>729</v>
      </c>
      <c r="D263" t="s">
        <v>1458</v>
      </c>
      <c r="E263" t="s">
        <v>841</v>
      </c>
      <c r="F263" t="s">
        <v>733</v>
      </c>
      <c r="G263" t="s">
        <v>750</v>
      </c>
      <c r="H263" t="s">
        <v>1013</v>
      </c>
      <c r="I263" t="s">
        <v>13</v>
      </c>
      <c r="J263" t="s">
        <v>751</v>
      </c>
      <c r="K263" t="s">
        <v>758</v>
      </c>
      <c r="L263" t="s">
        <v>759</v>
      </c>
      <c r="M263" t="s">
        <v>859</v>
      </c>
      <c r="N263" t="s">
        <v>860</v>
      </c>
      <c r="O263" t="s">
        <v>240</v>
      </c>
      <c r="P263" t="s">
        <v>909</v>
      </c>
      <c r="Q263" t="s">
        <v>2</v>
      </c>
      <c r="R263" t="s">
        <v>910</v>
      </c>
      <c r="S263" t="s">
        <v>130</v>
      </c>
      <c r="T263" t="s">
        <v>748</v>
      </c>
      <c r="U263" t="str">
        <f t="shared" si="4"/>
        <v>WA.2378.EBA.963.102.A.521811</v>
      </c>
      <c r="V263" t="s">
        <v>846</v>
      </c>
    </row>
    <row r="264" spans="1:22" hidden="1" x14ac:dyDescent="0.3">
      <c r="A264" t="s">
        <v>728</v>
      </c>
      <c r="B264" t="s">
        <v>1457</v>
      </c>
      <c r="C264" t="s">
        <v>729</v>
      </c>
      <c r="D264" t="s">
        <v>1458</v>
      </c>
      <c r="E264" t="s">
        <v>841</v>
      </c>
      <c r="F264" t="s">
        <v>733</v>
      </c>
      <c r="G264" t="s">
        <v>750</v>
      </c>
      <c r="H264" t="s">
        <v>1013</v>
      </c>
      <c r="I264" t="s">
        <v>13</v>
      </c>
      <c r="J264" t="s">
        <v>751</v>
      </c>
      <c r="K264" t="s">
        <v>758</v>
      </c>
      <c r="L264" t="s">
        <v>759</v>
      </c>
      <c r="M264" t="s">
        <v>859</v>
      </c>
      <c r="N264" t="s">
        <v>860</v>
      </c>
      <c r="O264" t="s">
        <v>240</v>
      </c>
      <c r="P264" t="s">
        <v>909</v>
      </c>
      <c r="Q264" t="s">
        <v>2</v>
      </c>
      <c r="R264" t="s">
        <v>910</v>
      </c>
      <c r="S264" t="s">
        <v>110</v>
      </c>
      <c r="T264" t="s">
        <v>735</v>
      </c>
      <c r="U264" t="str">
        <f t="shared" si="4"/>
        <v>WA.2378.EBA.963.102.A.524111</v>
      </c>
      <c r="V264" t="s">
        <v>846</v>
      </c>
    </row>
    <row r="265" spans="1:22" hidden="1" x14ac:dyDescent="0.3">
      <c r="A265" t="s">
        <v>728</v>
      </c>
      <c r="B265" t="s">
        <v>1457</v>
      </c>
      <c r="C265" t="s">
        <v>729</v>
      </c>
      <c r="D265" t="s">
        <v>1458</v>
      </c>
      <c r="E265" t="s">
        <v>841</v>
      </c>
      <c r="F265" t="s">
        <v>733</v>
      </c>
      <c r="G265" t="s">
        <v>750</v>
      </c>
      <c r="H265" t="s">
        <v>1013</v>
      </c>
      <c r="I265" t="s">
        <v>13</v>
      </c>
      <c r="J265" t="s">
        <v>751</v>
      </c>
      <c r="K265" t="s">
        <v>758</v>
      </c>
      <c r="L265" t="s">
        <v>759</v>
      </c>
      <c r="M265" t="s">
        <v>859</v>
      </c>
      <c r="N265" t="s">
        <v>860</v>
      </c>
      <c r="O265" t="s">
        <v>240</v>
      </c>
      <c r="P265" t="s">
        <v>909</v>
      </c>
      <c r="Q265" t="s">
        <v>108</v>
      </c>
      <c r="R265" t="s">
        <v>966</v>
      </c>
      <c r="S265" t="s">
        <v>103</v>
      </c>
      <c r="T265" t="s">
        <v>732</v>
      </c>
      <c r="U265" t="str">
        <f t="shared" si="4"/>
        <v>WA.2378.EBA.963.102.B.521211</v>
      </c>
      <c r="V265" t="s">
        <v>846</v>
      </c>
    </row>
    <row r="266" spans="1:22" hidden="1" x14ac:dyDescent="0.3">
      <c r="A266" t="s">
        <v>728</v>
      </c>
      <c r="B266" t="s">
        <v>1457</v>
      </c>
      <c r="C266" t="s">
        <v>729</v>
      </c>
      <c r="D266" t="s">
        <v>1458</v>
      </c>
      <c r="E266" t="s">
        <v>841</v>
      </c>
      <c r="F266" t="s">
        <v>733</v>
      </c>
      <c r="G266" t="s">
        <v>750</v>
      </c>
      <c r="H266" t="s">
        <v>1013</v>
      </c>
      <c r="I266" t="s">
        <v>13</v>
      </c>
      <c r="J266" t="s">
        <v>751</v>
      </c>
      <c r="K266" t="s">
        <v>758</v>
      </c>
      <c r="L266" t="s">
        <v>759</v>
      </c>
      <c r="M266" t="s">
        <v>859</v>
      </c>
      <c r="N266" t="s">
        <v>860</v>
      </c>
      <c r="O266" t="s">
        <v>240</v>
      </c>
      <c r="P266" t="s">
        <v>909</v>
      </c>
      <c r="Q266" t="s">
        <v>108</v>
      </c>
      <c r="R266" t="s">
        <v>966</v>
      </c>
      <c r="S266" t="s">
        <v>130</v>
      </c>
      <c r="T266" t="s">
        <v>748</v>
      </c>
      <c r="U266" t="str">
        <f t="shared" si="4"/>
        <v>WA.2378.EBA.963.102.B.521811</v>
      </c>
      <c r="V266" t="s">
        <v>846</v>
      </c>
    </row>
    <row r="267" spans="1:22" hidden="1" x14ac:dyDescent="0.3">
      <c r="A267" t="s">
        <v>728</v>
      </c>
      <c r="B267" t="s">
        <v>1457</v>
      </c>
      <c r="C267" t="s">
        <v>729</v>
      </c>
      <c r="D267" t="s">
        <v>1458</v>
      </c>
      <c r="E267" t="s">
        <v>841</v>
      </c>
      <c r="F267" t="s">
        <v>733</v>
      </c>
      <c r="G267" t="s">
        <v>750</v>
      </c>
      <c r="H267" t="s">
        <v>1013</v>
      </c>
      <c r="I267" t="s">
        <v>13</v>
      </c>
      <c r="J267" t="s">
        <v>751</v>
      </c>
      <c r="K267" t="s">
        <v>758</v>
      </c>
      <c r="L267" t="s">
        <v>759</v>
      </c>
      <c r="M267" t="s">
        <v>859</v>
      </c>
      <c r="N267" t="s">
        <v>860</v>
      </c>
      <c r="O267" t="s">
        <v>240</v>
      </c>
      <c r="P267" t="s">
        <v>909</v>
      </c>
      <c r="Q267" t="s">
        <v>108</v>
      </c>
      <c r="R267" t="s">
        <v>966</v>
      </c>
      <c r="S267" t="s">
        <v>110</v>
      </c>
      <c r="T267" t="s">
        <v>735</v>
      </c>
      <c r="U267" t="str">
        <f t="shared" si="4"/>
        <v>WA.2378.EBA.963.102.B.524111</v>
      </c>
      <c r="V267" t="s">
        <v>846</v>
      </c>
    </row>
    <row r="268" spans="1:22" hidden="1" x14ac:dyDescent="0.3">
      <c r="A268" t="s">
        <v>728</v>
      </c>
      <c r="B268" t="s">
        <v>1457</v>
      </c>
      <c r="C268" t="s">
        <v>729</v>
      </c>
      <c r="D268" t="s">
        <v>1458</v>
      </c>
      <c r="E268" t="s">
        <v>841</v>
      </c>
      <c r="F268" t="s">
        <v>733</v>
      </c>
      <c r="G268" t="s">
        <v>750</v>
      </c>
      <c r="H268" t="s">
        <v>1013</v>
      </c>
      <c r="I268" t="s">
        <v>13</v>
      </c>
      <c r="J268" t="s">
        <v>751</v>
      </c>
      <c r="K268" t="s">
        <v>758</v>
      </c>
      <c r="L268" t="s">
        <v>759</v>
      </c>
      <c r="M268" t="s">
        <v>859</v>
      </c>
      <c r="N268" t="s">
        <v>860</v>
      </c>
      <c r="O268" t="s">
        <v>240</v>
      </c>
      <c r="P268" t="s">
        <v>909</v>
      </c>
      <c r="Q268" t="s">
        <v>108</v>
      </c>
      <c r="R268" t="s">
        <v>966</v>
      </c>
      <c r="S268" t="s">
        <v>106</v>
      </c>
      <c r="T268" t="s">
        <v>906</v>
      </c>
      <c r="U268" t="str">
        <f t="shared" si="4"/>
        <v>WA.2378.EBA.963.102.B.524114</v>
      </c>
      <c r="V268" t="s">
        <v>846</v>
      </c>
    </row>
    <row r="269" spans="1:22" hidden="1" x14ac:dyDescent="0.3">
      <c r="A269" t="s">
        <v>728</v>
      </c>
      <c r="B269" t="s">
        <v>1457</v>
      </c>
      <c r="C269" t="s">
        <v>729</v>
      </c>
      <c r="D269" t="s">
        <v>1458</v>
      </c>
      <c r="E269" t="s">
        <v>841</v>
      </c>
      <c r="F269" t="s">
        <v>733</v>
      </c>
      <c r="G269" t="s">
        <v>750</v>
      </c>
      <c r="H269" t="s">
        <v>1013</v>
      </c>
      <c r="I269" t="s">
        <v>13</v>
      </c>
      <c r="J269" t="s">
        <v>751</v>
      </c>
      <c r="K269" t="s">
        <v>758</v>
      </c>
      <c r="L269" t="s">
        <v>759</v>
      </c>
      <c r="M269" t="s">
        <v>911</v>
      </c>
      <c r="N269" t="s">
        <v>817</v>
      </c>
      <c r="O269" t="s">
        <v>101</v>
      </c>
      <c r="P269" t="s">
        <v>942</v>
      </c>
      <c r="Q269" t="s">
        <v>147</v>
      </c>
      <c r="R269" t="s">
        <v>969</v>
      </c>
      <c r="S269" t="s">
        <v>134</v>
      </c>
      <c r="T269" t="s">
        <v>818</v>
      </c>
      <c r="U269" t="str">
        <f t="shared" si="4"/>
        <v>WA.2378.EBA.994.001.AA.511111</v>
      </c>
      <c r="V269" t="s">
        <v>846</v>
      </c>
    </row>
    <row r="270" spans="1:22" hidden="1" x14ac:dyDescent="0.3">
      <c r="A270" t="s">
        <v>728</v>
      </c>
      <c r="B270" t="s">
        <v>1457</v>
      </c>
      <c r="C270" t="s">
        <v>729</v>
      </c>
      <c r="D270" t="s">
        <v>1458</v>
      </c>
      <c r="E270" t="s">
        <v>841</v>
      </c>
      <c r="F270" t="s">
        <v>733</v>
      </c>
      <c r="G270" t="s">
        <v>750</v>
      </c>
      <c r="H270" t="s">
        <v>1013</v>
      </c>
      <c r="I270" t="s">
        <v>13</v>
      </c>
      <c r="J270" t="s">
        <v>751</v>
      </c>
      <c r="K270" t="s">
        <v>758</v>
      </c>
      <c r="L270" t="s">
        <v>759</v>
      </c>
      <c r="M270" t="s">
        <v>911</v>
      </c>
      <c r="N270" t="s">
        <v>817</v>
      </c>
      <c r="O270" t="s">
        <v>101</v>
      </c>
      <c r="P270" t="s">
        <v>942</v>
      </c>
      <c r="Q270" t="s">
        <v>147</v>
      </c>
      <c r="R270" t="s">
        <v>969</v>
      </c>
      <c r="S270" t="s">
        <v>136</v>
      </c>
      <c r="T270" t="s">
        <v>819</v>
      </c>
      <c r="U270" t="str">
        <f t="shared" si="4"/>
        <v>WA.2378.EBA.994.001.AA.511119</v>
      </c>
      <c r="V270" t="s">
        <v>846</v>
      </c>
    </row>
    <row r="271" spans="1:22" hidden="1" x14ac:dyDescent="0.3">
      <c r="A271" t="s">
        <v>728</v>
      </c>
      <c r="B271" t="s">
        <v>1457</v>
      </c>
      <c r="C271" t="s">
        <v>729</v>
      </c>
      <c r="D271" t="s">
        <v>1458</v>
      </c>
      <c r="E271" t="s">
        <v>841</v>
      </c>
      <c r="F271" t="s">
        <v>733</v>
      </c>
      <c r="G271" t="s">
        <v>750</v>
      </c>
      <c r="H271" t="s">
        <v>1013</v>
      </c>
      <c r="I271" t="s">
        <v>13</v>
      </c>
      <c r="J271" t="s">
        <v>751</v>
      </c>
      <c r="K271" t="s">
        <v>758</v>
      </c>
      <c r="L271" t="s">
        <v>759</v>
      </c>
      <c r="M271" t="s">
        <v>911</v>
      </c>
      <c r="N271" t="s">
        <v>817</v>
      </c>
      <c r="O271" t="s">
        <v>101</v>
      </c>
      <c r="P271" t="s">
        <v>942</v>
      </c>
      <c r="Q271" t="s">
        <v>147</v>
      </c>
      <c r="R271" t="s">
        <v>969</v>
      </c>
      <c r="S271" t="s">
        <v>137</v>
      </c>
      <c r="T271" t="s">
        <v>820</v>
      </c>
      <c r="U271" t="str">
        <f t="shared" si="4"/>
        <v>WA.2378.EBA.994.001.AA.511121</v>
      </c>
      <c r="V271" t="s">
        <v>846</v>
      </c>
    </row>
    <row r="272" spans="1:22" hidden="1" x14ac:dyDescent="0.3">
      <c r="A272" t="s">
        <v>728</v>
      </c>
      <c r="B272" t="s">
        <v>1457</v>
      </c>
      <c r="C272" t="s">
        <v>729</v>
      </c>
      <c r="D272" t="s">
        <v>1458</v>
      </c>
      <c r="E272" t="s">
        <v>841</v>
      </c>
      <c r="F272" t="s">
        <v>733</v>
      </c>
      <c r="G272" t="s">
        <v>750</v>
      </c>
      <c r="H272" t="s">
        <v>1013</v>
      </c>
      <c r="I272" t="s">
        <v>13</v>
      </c>
      <c r="J272" t="s">
        <v>751</v>
      </c>
      <c r="K272" t="s">
        <v>758</v>
      </c>
      <c r="L272" t="s">
        <v>759</v>
      </c>
      <c r="M272" t="s">
        <v>911</v>
      </c>
      <c r="N272" t="s">
        <v>817</v>
      </c>
      <c r="O272" t="s">
        <v>101</v>
      </c>
      <c r="P272" t="s">
        <v>942</v>
      </c>
      <c r="Q272" t="s">
        <v>147</v>
      </c>
      <c r="R272" t="s">
        <v>969</v>
      </c>
      <c r="S272" t="s">
        <v>138</v>
      </c>
      <c r="T272" t="s">
        <v>821</v>
      </c>
      <c r="U272" t="str">
        <f t="shared" si="4"/>
        <v>WA.2378.EBA.994.001.AA.511122</v>
      </c>
      <c r="V272" t="s">
        <v>846</v>
      </c>
    </row>
    <row r="273" spans="1:22" hidden="1" x14ac:dyDescent="0.3">
      <c r="A273" t="s">
        <v>728</v>
      </c>
      <c r="B273" t="s">
        <v>1457</v>
      </c>
      <c r="C273" t="s">
        <v>729</v>
      </c>
      <c r="D273" t="s">
        <v>1458</v>
      </c>
      <c r="E273" t="s">
        <v>841</v>
      </c>
      <c r="F273" t="s">
        <v>733</v>
      </c>
      <c r="G273" t="s">
        <v>750</v>
      </c>
      <c r="H273" t="s">
        <v>1013</v>
      </c>
      <c r="I273" t="s">
        <v>13</v>
      </c>
      <c r="J273" t="s">
        <v>751</v>
      </c>
      <c r="K273" t="s">
        <v>758</v>
      </c>
      <c r="L273" t="s">
        <v>759</v>
      </c>
      <c r="M273" t="s">
        <v>911</v>
      </c>
      <c r="N273" t="s">
        <v>817</v>
      </c>
      <c r="O273" t="s">
        <v>101</v>
      </c>
      <c r="P273" t="s">
        <v>942</v>
      </c>
      <c r="Q273" t="s">
        <v>147</v>
      </c>
      <c r="R273" t="s">
        <v>969</v>
      </c>
      <c r="S273" t="s">
        <v>139</v>
      </c>
      <c r="T273" t="s">
        <v>822</v>
      </c>
      <c r="U273" t="str">
        <f t="shared" si="4"/>
        <v>WA.2378.EBA.994.001.AA.511123</v>
      </c>
      <c r="V273" t="s">
        <v>846</v>
      </c>
    </row>
    <row r="274" spans="1:22" hidden="1" x14ac:dyDescent="0.3">
      <c r="A274" t="s">
        <v>728</v>
      </c>
      <c r="B274" t="s">
        <v>1457</v>
      </c>
      <c r="C274" t="s">
        <v>729</v>
      </c>
      <c r="D274" t="s">
        <v>1458</v>
      </c>
      <c r="E274" t="s">
        <v>841</v>
      </c>
      <c r="F274" t="s">
        <v>733</v>
      </c>
      <c r="G274" t="s">
        <v>750</v>
      </c>
      <c r="H274" t="s">
        <v>1013</v>
      </c>
      <c r="I274" t="s">
        <v>13</v>
      </c>
      <c r="J274" t="s">
        <v>751</v>
      </c>
      <c r="K274" t="s">
        <v>758</v>
      </c>
      <c r="L274" t="s">
        <v>759</v>
      </c>
      <c r="M274" t="s">
        <v>911</v>
      </c>
      <c r="N274" t="s">
        <v>817</v>
      </c>
      <c r="O274" t="s">
        <v>101</v>
      </c>
      <c r="P274" t="s">
        <v>942</v>
      </c>
      <c r="Q274" t="s">
        <v>147</v>
      </c>
      <c r="R274" t="s">
        <v>969</v>
      </c>
      <c r="S274" t="s">
        <v>140</v>
      </c>
      <c r="T274" t="s">
        <v>823</v>
      </c>
      <c r="U274" t="str">
        <f t="shared" si="4"/>
        <v>WA.2378.EBA.994.001.AA.511124</v>
      </c>
      <c r="V274" t="s">
        <v>846</v>
      </c>
    </row>
    <row r="275" spans="1:22" hidden="1" x14ac:dyDescent="0.3">
      <c r="A275" t="s">
        <v>728</v>
      </c>
      <c r="B275" t="s">
        <v>1457</v>
      </c>
      <c r="C275" t="s">
        <v>729</v>
      </c>
      <c r="D275" t="s">
        <v>1458</v>
      </c>
      <c r="E275" t="s">
        <v>841</v>
      </c>
      <c r="F275" t="s">
        <v>733</v>
      </c>
      <c r="G275" t="s">
        <v>750</v>
      </c>
      <c r="H275" t="s">
        <v>1013</v>
      </c>
      <c r="I275" t="s">
        <v>13</v>
      </c>
      <c r="J275" t="s">
        <v>751</v>
      </c>
      <c r="K275" t="s">
        <v>758</v>
      </c>
      <c r="L275" t="s">
        <v>759</v>
      </c>
      <c r="M275" t="s">
        <v>911</v>
      </c>
      <c r="N275" t="s">
        <v>817</v>
      </c>
      <c r="O275" t="s">
        <v>101</v>
      </c>
      <c r="P275" t="s">
        <v>942</v>
      </c>
      <c r="Q275" t="s">
        <v>147</v>
      </c>
      <c r="R275" t="s">
        <v>969</v>
      </c>
      <c r="S275" t="s">
        <v>141</v>
      </c>
      <c r="T275" t="s">
        <v>824</v>
      </c>
      <c r="U275" t="str">
        <f t="shared" si="4"/>
        <v>WA.2378.EBA.994.001.AA.511125</v>
      </c>
      <c r="V275" t="s">
        <v>846</v>
      </c>
    </row>
    <row r="276" spans="1:22" hidden="1" x14ac:dyDescent="0.3">
      <c r="A276" t="s">
        <v>728</v>
      </c>
      <c r="B276" t="s">
        <v>1457</v>
      </c>
      <c r="C276" t="s">
        <v>729</v>
      </c>
      <c r="D276" t="s">
        <v>1458</v>
      </c>
      <c r="E276" t="s">
        <v>841</v>
      </c>
      <c r="F276" t="s">
        <v>733</v>
      </c>
      <c r="G276" t="s">
        <v>750</v>
      </c>
      <c r="H276" t="s">
        <v>1013</v>
      </c>
      <c r="I276" t="s">
        <v>13</v>
      </c>
      <c r="J276" t="s">
        <v>751</v>
      </c>
      <c r="K276" t="s">
        <v>758</v>
      </c>
      <c r="L276" t="s">
        <v>759</v>
      </c>
      <c r="M276" t="s">
        <v>911</v>
      </c>
      <c r="N276" t="s">
        <v>817</v>
      </c>
      <c r="O276" t="s">
        <v>101</v>
      </c>
      <c r="P276" t="s">
        <v>942</v>
      </c>
      <c r="Q276" t="s">
        <v>147</v>
      </c>
      <c r="R276" t="s">
        <v>969</v>
      </c>
      <c r="S276" t="s">
        <v>142</v>
      </c>
      <c r="T276" t="s">
        <v>825</v>
      </c>
      <c r="U276" t="str">
        <f t="shared" si="4"/>
        <v>WA.2378.EBA.994.001.AA.511126</v>
      </c>
      <c r="V276" t="s">
        <v>846</v>
      </c>
    </row>
    <row r="277" spans="1:22" hidden="1" x14ac:dyDescent="0.3">
      <c r="A277" t="s">
        <v>728</v>
      </c>
      <c r="B277" t="s">
        <v>1457</v>
      </c>
      <c r="C277" t="s">
        <v>729</v>
      </c>
      <c r="D277" t="s">
        <v>1458</v>
      </c>
      <c r="E277" t="s">
        <v>841</v>
      </c>
      <c r="F277" t="s">
        <v>733</v>
      </c>
      <c r="G277" t="s">
        <v>750</v>
      </c>
      <c r="H277" t="s">
        <v>1013</v>
      </c>
      <c r="I277" t="s">
        <v>13</v>
      </c>
      <c r="J277" t="s">
        <v>751</v>
      </c>
      <c r="K277" t="s">
        <v>758</v>
      </c>
      <c r="L277" t="s">
        <v>759</v>
      </c>
      <c r="M277" t="s">
        <v>911</v>
      </c>
      <c r="N277" t="s">
        <v>817</v>
      </c>
      <c r="O277" t="s">
        <v>101</v>
      </c>
      <c r="P277" t="s">
        <v>942</v>
      </c>
      <c r="Q277" t="s">
        <v>147</v>
      </c>
      <c r="R277" t="s">
        <v>969</v>
      </c>
      <c r="S277" t="s">
        <v>143</v>
      </c>
      <c r="T277" t="s">
        <v>826</v>
      </c>
      <c r="U277" t="str">
        <f t="shared" si="4"/>
        <v>WA.2378.EBA.994.001.AA.511129</v>
      </c>
      <c r="V277" t="s">
        <v>846</v>
      </c>
    </row>
    <row r="278" spans="1:22" hidden="1" x14ac:dyDescent="0.3">
      <c r="A278" t="s">
        <v>728</v>
      </c>
      <c r="B278" t="s">
        <v>1457</v>
      </c>
      <c r="C278" t="s">
        <v>729</v>
      </c>
      <c r="D278" t="s">
        <v>1458</v>
      </c>
      <c r="E278" t="s">
        <v>841</v>
      </c>
      <c r="F278" t="s">
        <v>733</v>
      </c>
      <c r="G278" t="s">
        <v>750</v>
      </c>
      <c r="H278" t="s">
        <v>1013</v>
      </c>
      <c r="I278" t="s">
        <v>13</v>
      </c>
      <c r="J278" t="s">
        <v>751</v>
      </c>
      <c r="K278" t="s">
        <v>758</v>
      </c>
      <c r="L278" t="s">
        <v>759</v>
      </c>
      <c r="M278" t="s">
        <v>911</v>
      </c>
      <c r="N278" t="s">
        <v>817</v>
      </c>
      <c r="O278" t="s">
        <v>101</v>
      </c>
      <c r="P278" t="s">
        <v>942</v>
      </c>
      <c r="Q278" t="s">
        <v>147</v>
      </c>
      <c r="R278" t="s">
        <v>969</v>
      </c>
      <c r="S278" t="s">
        <v>144</v>
      </c>
      <c r="T278" t="s">
        <v>827</v>
      </c>
      <c r="U278" t="str">
        <f t="shared" si="4"/>
        <v>WA.2378.EBA.994.001.AA.511151</v>
      </c>
      <c r="V278" t="s">
        <v>846</v>
      </c>
    </row>
    <row r="279" spans="1:22" hidden="1" x14ac:dyDescent="0.3">
      <c r="A279" t="s">
        <v>728</v>
      </c>
      <c r="B279" t="s">
        <v>1457</v>
      </c>
      <c r="C279" t="s">
        <v>729</v>
      </c>
      <c r="D279" t="s">
        <v>1458</v>
      </c>
      <c r="E279" t="s">
        <v>841</v>
      </c>
      <c r="F279" t="s">
        <v>733</v>
      </c>
      <c r="G279" t="s">
        <v>750</v>
      </c>
      <c r="H279" t="s">
        <v>1013</v>
      </c>
      <c r="I279" t="s">
        <v>13</v>
      </c>
      <c r="J279" t="s">
        <v>751</v>
      </c>
      <c r="K279" t="s">
        <v>758</v>
      </c>
      <c r="L279" t="s">
        <v>759</v>
      </c>
      <c r="M279" t="s">
        <v>911</v>
      </c>
      <c r="N279" t="s">
        <v>817</v>
      </c>
      <c r="O279" t="s">
        <v>101</v>
      </c>
      <c r="P279" t="s">
        <v>942</v>
      </c>
      <c r="Q279" t="s">
        <v>147</v>
      </c>
      <c r="R279" t="s">
        <v>969</v>
      </c>
      <c r="S279" t="s">
        <v>145</v>
      </c>
      <c r="T279" t="s">
        <v>828</v>
      </c>
      <c r="U279" t="str">
        <f t="shared" si="4"/>
        <v>WA.2378.EBA.994.001.AA.512411</v>
      </c>
      <c r="V279" t="s">
        <v>846</v>
      </c>
    </row>
    <row r="280" spans="1:22" hidden="1" x14ac:dyDescent="0.3">
      <c r="A280" t="s">
        <v>728</v>
      </c>
      <c r="B280" t="s">
        <v>1457</v>
      </c>
      <c r="C280" t="s">
        <v>729</v>
      </c>
      <c r="D280" t="s">
        <v>1458</v>
      </c>
      <c r="E280" t="s">
        <v>841</v>
      </c>
      <c r="F280" t="s">
        <v>733</v>
      </c>
      <c r="G280" t="s">
        <v>750</v>
      </c>
      <c r="H280" t="s">
        <v>1013</v>
      </c>
      <c r="I280" t="s">
        <v>13</v>
      </c>
      <c r="J280" t="s">
        <v>751</v>
      </c>
      <c r="K280" t="s">
        <v>758</v>
      </c>
      <c r="L280" t="s">
        <v>759</v>
      </c>
      <c r="M280" t="s">
        <v>911</v>
      </c>
      <c r="N280" t="s">
        <v>817</v>
      </c>
      <c r="O280" t="s">
        <v>101</v>
      </c>
      <c r="P280" t="s">
        <v>942</v>
      </c>
      <c r="Q280" t="s">
        <v>376</v>
      </c>
      <c r="R280" t="s">
        <v>970</v>
      </c>
      <c r="S280" t="s">
        <v>134</v>
      </c>
      <c r="T280" t="s">
        <v>818</v>
      </c>
      <c r="U280" t="str">
        <f t="shared" si="4"/>
        <v>WA.2378.EBA.994.001.DA.511111</v>
      </c>
      <c r="V280" t="s">
        <v>917</v>
      </c>
    </row>
    <row r="281" spans="1:22" hidden="1" x14ac:dyDescent="0.3">
      <c r="A281" t="s">
        <v>728</v>
      </c>
      <c r="B281" t="s">
        <v>1457</v>
      </c>
      <c r="C281" t="s">
        <v>729</v>
      </c>
      <c r="D281" t="s">
        <v>1458</v>
      </c>
      <c r="E281" t="s">
        <v>841</v>
      </c>
      <c r="F281" t="s">
        <v>733</v>
      </c>
      <c r="G281" t="s">
        <v>750</v>
      </c>
      <c r="H281" t="s">
        <v>1013</v>
      </c>
      <c r="I281" t="s">
        <v>13</v>
      </c>
      <c r="J281" t="s">
        <v>751</v>
      </c>
      <c r="K281" t="s">
        <v>758</v>
      </c>
      <c r="L281" t="s">
        <v>759</v>
      </c>
      <c r="M281" t="s">
        <v>911</v>
      </c>
      <c r="N281" t="s">
        <v>817</v>
      </c>
      <c r="O281" t="s">
        <v>101</v>
      </c>
      <c r="P281" t="s">
        <v>942</v>
      </c>
      <c r="Q281" t="s">
        <v>376</v>
      </c>
      <c r="R281" t="s">
        <v>970</v>
      </c>
      <c r="S281" t="s">
        <v>136</v>
      </c>
      <c r="T281" t="s">
        <v>819</v>
      </c>
      <c r="U281" t="str">
        <f t="shared" si="4"/>
        <v>WA.2378.EBA.994.001.DA.511119</v>
      </c>
      <c r="V281" t="s">
        <v>917</v>
      </c>
    </row>
    <row r="282" spans="1:22" hidden="1" x14ac:dyDescent="0.3">
      <c r="A282" t="s">
        <v>728</v>
      </c>
      <c r="B282" t="s">
        <v>1457</v>
      </c>
      <c r="C282" t="s">
        <v>729</v>
      </c>
      <c r="D282" t="s">
        <v>1458</v>
      </c>
      <c r="E282" t="s">
        <v>841</v>
      </c>
      <c r="F282" t="s">
        <v>733</v>
      </c>
      <c r="G282" t="s">
        <v>750</v>
      </c>
      <c r="H282" t="s">
        <v>1013</v>
      </c>
      <c r="I282" t="s">
        <v>13</v>
      </c>
      <c r="J282" t="s">
        <v>751</v>
      </c>
      <c r="K282" t="s">
        <v>758</v>
      </c>
      <c r="L282" t="s">
        <v>759</v>
      </c>
      <c r="M282" t="s">
        <v>911</v>
      </c>
      <c r="N282" t="s">
        <v>817</v>
      </c>
      <c r="O282" t="s">
        <v>101</v>
      </c>
      <c r="P282" t="s">
        <v>942</v>
      </c>
      <c r="Q282" t="s">
        <v>376</v>
      </c>
      <c r="R282" t="s">
        <v>970</v>
      </c>
      <c r="S282" t="s">
        <v>137</v>
      </c>
      <c r="T282" t="s">
        <v>820</v>
      </c>
      <c r="U282" t="str">
        <f t="shared" si="4"/>
        <v>WA.2378.EBA.994.001.DA.511121</v>
      </c>
      <c r="V282" t="s">
        <v>917</v>
      </c>
    </row>
    <row r="283" spans="1:22" hidden="1" x14ac:dyDescent="0.3">
      <c r="A283" t="s">
        <v>728</v>
      </c>
      <c r="B283" t="s">
        <v>1457</v>
      </c>
      <c r="C283" t="s">
        <v>729</v>
      </c>
      <c r="D283" t="s">
        <v>1458</v>
      </c>
      <c r="E283" t="s">
        <v>841</v>
      </c>
      <c r="F283" t="s">
        <v>733</v>
      </c>
      <c r="G283" t="s">
        <v>750</v>
      </c>
      <c r="H283" t="s">
        <v>1013</v>
      </c>
      <c r="I283" t="s">
        <v>13</v>
      </c>
      <c r="J283" t="s">
        <v>751</v>
      </c>
      <c r="K283" t="s">
        <v>758</v>
      </c>
      <c r="L283" t="s">
        <v>759</v>
      </c>
      <c r="M283" t="s">
        <v>911</v>
      </c>
      <c r="N283" t="s">
        <v>817</v>
      </c>
      <c r="O283" t="s">
        <v>101</v>
      </c>
      <c r="P283" t="s">
        <v>942</v>
      </c>
      <c r="Q283" t="s">
        <v>376</v>
      </c>
      <c r="R283" t="s">
        <v>970</v>
      </c>
      <c r="S283" t="s">
        <v>138</v>
      </c>
      <c r="T283" t="s">
        <v>821</v>
      </c>
      <c r="U283" t="str">
        <f t="shared" si="4"/>
        <v>WA.2378.EBA.994.001.DA.511122</v>
      </c>
      <c r="V283" t="s">
        <v>917</v>
      </c>
    </row>
    <row r="284" spans="1:22" hidden="1" x14ac:dyDescent="0.3">
      <c r="A284" t="s">
        <v>728</v>
      </c>
      <c r="B284" t="s">
        <v>1457</v>
      </c>
      <c r="C284" t="s">
        <v>729</v>
      </c>
      <c r="D284" t="s">
        <v>1458</v>
      </c>
      <c r="E284" t="s">
        <v>841</v>
      </c>
      <c r="F284" t="s">
        <v>733</v>
      </c>
      <c r="G284" t="s">
        <v>750</v>
      </c>
      <c r="H284" t="s">
        <v>1013</v>
      </c>
      <c r="I284" t="s">
        <v>13</v>
      </c>
      <c r="J284" t="s">
        <v>751</v>
      </c>
      <c r="K284" t="s">
        <v>758</v>
      </c>
      <c r="L284" t="s">
        <v>759</v>
      </c>
      <c r="M284" t="s">
        <v>911</v>
      </c>
      <c r="N284" t="s">
        <v>817</v>
      </c>
      <c r="O284" t="s">
        <v>101</v>
      </c>
      <c r="P284" t="s">
        <v>942</v>
      </c>
      <c r="Q284" t="s">
        <v>376</v>
      </c>
      <c r="R284" t="s">
        <v>970</v>
      </c>
      <c r="S284" t="s">
        <v>139</v>
      </c>
      <c r="T284" t="s">
        <v>822</v>
      </c>
      <c r="U284" t="str">
        <f t="shared" si="4"/>
        <v>WA.2378.EBA.994.001.DA.511123</v>
      </c>
      <c r="V284" t="s">
        <v>917</v>
      </c>
    </row>
    <row r="285" spans="1:22" hidden="1" x14ac:dyDescent="0.3">
      <c r="A285" t="s">
        <v>728</v>
      </c>
      <c r="B285" t="s">
        <v>1457</v>
      </c>
      <c r="C285" t="s">
        <v>729</v>
      </c>
      <c r="D285" t="s">
        <v>1458</v>
      </c>
      <c r="E285" t="s">
        <v>841</v>
      </c>
      <c r="F285" t="s">
        <v>733</v>
      </c>
      <c r="G285" t="s">
        <v>750</v>
      </c>
      <c r="H285" t="s">
        <v>1013</v>
      </c>
      <c r="I285" t="s">
        <v>13</v>
      </c>
      <c r="J285" t="s">
        <v>751</v>
      </c>
      <c r="K285" t="s">
        <v>758</v>
      </c>
      <c r="L285" t="s">
        <v>759</v>
      </c>
      <c r="M285" t="s">
        <v>911</v>
      </c>
      <c r="N285" t="s">
        <v>817</v>
      </c>
      <c r="O285" t="s">
        <v>101</v>
      </c>
      <c r="P285" t="s">
        <v>942</v>
      </c>
      <c r="Q285" t="s">
        <v>376</v>
      </c>
      <c r="R285" t="s">
        <v>970</v>
      </c>
      <c r="S285" t="s">
        <v>140</v>
      </c>
      <c r="T285" t="s">
        <v>823</v>
      </c>
      <c r="U285" t="str">
        <f t="shared" si="4"/>
        <v>WA.2378.EBA.994.001.DA.511124</v>
      </c>
      <c r="V285" t="s">
        <v>917</v>
      </c>
    </row>
    <row r="286" spans="1:22" hidden="1" x14ac:dyDescent="0.3">
      <c r="A286" t="s">
        <v>728</v>
      </c>
      <c r="B286" t="s">
        <v>1457</v>
      </c>
      <c r="C286" t="s">
        <v>729</v>
      </c>
      <c r="D286" t="s">
        <v>1458</v>
      </c>
      <c r="E286" t="s">
        <v>841</v>
      </c>
      <c r="F286" t="s">
        <v>733</v>
      </c>
      <c r="G286" t="s">
        <v>750</v>
      </c>
      <c r="H286" t="s">
        <v>1013</v>
      </c>
      <c r="I286" t="s">
        <v>13</v>
      </c>
      <c r="J286" t="s">
        <v>751</v>
      </c>
      <c r="K286" t="s">
        <v>758</v>
      </c>
      <c r="L286" t="s">
        <v>759</v>
      </c>
      <c r="M286" t="s">
        <v>911</v>
      </c>
      <c r="N286" t="s">
        <v>817</v>
      </c>
      <c r="O286" t="s">
        <v>101</v>
      </c>
      <c r="P286" t="s">
        <v>942</v>
      </c>
      <c r="Q286" t="s">
        <v>376</v>
      </c>
      <c r="R286" t="s">
        <v>970</v>
      </c>
      <c r="S286" t="s">
        <v>141</v>
      </c>
      <c r="T286" t="s">
        <v>824</v>
      </c>
      <c r="U286" t="str">
        <f t="shared" si="4"/>
        <v>WA.2378.EBA.994.001.DA.511125</v>
      </c>
      <c r="V286" t="s">
        <v>917</v>
      </c>
    </row>
    <row r="287" spans="1:22" hidden="1" x14ac:dyDescent="0.3">
      <c r="A287" t="s">
        <v>728</v>
      </c>
      <c r="B287" t="s">
        <v>1457</v>
      </c>
      <c r="C287" t="s">
        <v>729</v>
      </c>
      <c r="D287" t="s">
        <v>1458</v>
      </c>
      <c r="E287" t="s">
        <v>841</v>
      </c>
      <c r="F287" t="s">
        <v>733</v>
      </c>
      <c r="G287" t="s">
        <v>750</v>
      </c>
      <c r="H287" t="s">
        <v>1013</v>
      </c>
      <c r="I287" t="s">
        <v>13</v>
      </c>
      <c r="J287" t="s">
        <v>751</v>
      </c>
      <c r="K287" t="s">
        <v>758</v>
      </c>
      <c r="L287" t="s">
        <v>759</v>
      </c>
      <c r="M287" t="s">
        <v>911</v>
      </c>
      <c r="N287" t="s">
        <v>817</v>
      </c>
      <c r="O287" t="s">
        <v>101</v>
      </c>
      <c r="P287" t="s">
        <v>942</v>
      </c>
      <c r="Q287" t="s">
        <v>376</v>
      </c>
      <c r="R287" t="s">
        <v>970</v>
      </c>
      <c r="S287" t="s">
        <v>142</v>
      </c>
      <c r="T287" t="s">
        <v>825</v>
      </c>
      <c r="U287" t="str">
        <f t="shared" si="4"/>
        <v>WA.2378.EBA.994.001.DA.511126</v>
      </c>
      <c r="V287" t="s">
        <v>917</v>
      </c>
    </row>
    <row r="288" spans="1:22" hidden="1" x14ac:dyDescent="0.3">
      <c r="A288" t="s">
        <v>728</v>
      </c>
      <c r="B288" t="s">
        <v>1457</v>
      </c>
      <c r="C288" t="s">
        <v>729</v>
      </c>
      <c r="D288" t="s">
        <v>1458</v>
      </c>
      <c r="E288" t="s">
        <v>841</v>
      </c>
      <c r="F288" t="s">
        <v>733</v>
      </c>
      <c r="G288" t="s">
        <v>750</v>
      </c>
      <c r="H288" t="s">
        <v>1013</v>
      </c>
      <c r="I288" t="s">
        <v>13</v>
      </c>
      <c r="J288" t="s">
        <v>751</v>
      </c>
      <c r="K288" t="s">
        <v>758</v>
      </c>
      <c r="L288" t="s">
        <v>759</v>
      </c>
      <c r="M288" t="s">
        <v>911</v>
      </c>
      <c r="N288" t="s">
        <v>817</v>
      </c>
      <c r="O288" t="s">
        <v>101</v>
      </c>
      <c r="P288" t="s">
        <v>942</v>
      </c>
      <c r="Q288" t="s">
        <v>376</v>
      </c>
      <c r="R288" t="s">
        <v>970</v>
      </c>
      <c r="S288" t="s">
        <v>143</v>
      </c>
      <c r="T288" t="s">
        <v>826</v>
      </c>
      <c r="U288" t="str">
        <f t="shared" si="4"/>
        <v>WA.2378.EBA.994.001.DA.511129</v>
      </c>
      <c r="V288" t="s">
        <v>917</v>
      </c>
    </row>
    <row r="289" spans="1:24" hidden="1" x14ac:dyDescent="0.3">
      <c r="A289" t="s">
        <v>728</v>
      </c>
      <c r="B289" t="s">
        <v>1457</v>
      </c>
      <c r="C289" t="s">
        <v>729</v>
      </c>
      <c r="D289" t="s">
        <v>1458</v>
      </c>
      <c r="E289" t="s">
        <v>841</v>
      </c>
      <c r="F289" t="s">
        <v>733</v>
      </c>
      <c r="G289" t="s">
        <v>750</v>
      </c>
      <c r="H289" t="s">
        <v>1013</v>
      </c>
      <c r="I289" t="s">
        <v>13</v>
      </c>
      <c r="J289" t="s">
        <v>751</v>
      </c>
      <c r="K289" t="s">
        <v>758</v>
      </c>
      <c r="L289" t="s">
        <v>759</v>
      </c>
      <c r="M289" t="s">
        <v>911</v>
      </c>
      <c r="N289" t="s">
        <v>817</v>
      </c>
      <c r="O289" t="s">
        <v>101</v>
      </c>
      <c r="P289" t="s">
        <v>942</v>
      </c>
      <c r="Q289" t="s">
        <v>376</v>
      </c>
      <c r="R289" t="s">
        <v>970</v>
      </c>
      <c r="S289" t="s">
        <v>144</v>
      </c>
      <c r="T289" t="s">
        <v>827</v>
      </c>
      <c r="U289" t="str">
        <f t="shared" si="4"/>
        <v>WA.2378.EBA.994.001.DA.511151</v>
      </c>
      <c r="V289" t="s">
        <v>917</v>
      </c>
    </row>
    <row r="290" spans="1:24" hidden="1" x14ac:dyDescent="0.3">
      <c r="A290" t="s">
        <v>728</v>
      </c>
      <c r="B290" t="s">
        <v>1457</v>
      </c>
      <c r="C290" t="s">
        <v>729</v>
      </c>
      <c r="D290" t="s">
        <v>1458</v>
      </c>
      <c r="E290" t="s">
        <v>841</v>
      </c>
      <c r="F290" t="s">
        <v>733</v>
      </c>
      <c r="G290" t="s">
        <v>750</v>
      </c>
      <c r="H290" t="s">
        <v>1013</v>
      </c>
      <c r="I290" t="s">
        <v>13</v>
      </c>
      <c r="J290" t="s">
        <v>751</v>
      </c>
      <c r="K290" t="s">
        <v>758</v>
      </c>
      <c r="L290" t="s">
        <v>759</v>
      </c>
      <c r="M290" t="s">
        <v>911</v>
      </c>
      <c r="N290" t="s">
        <v>817</v>
      </c>
      <c r="O290" t="s">
        <v>101</v>
      </c>
      <c r="P290" t="s">
        <v>942</v>
      </c>
      <c r="Q290" t="s">
        <v>376</v>
      </c>
      <c r="R290" t="s">
        <v>970</v>
      </c>
      <c r="S290" t="s">
        <v>145</v>
      </c>
      <c r="T290" t="s">
        <v>828</v>
      </c>
      <c r="U290" t="str">
        <f t="shared" si="4"/>
        <v>WA.2378.EBA.994.001.DA.512411</v>
      </c>
      <c r="V290" t="s">
        <v>917</v>
      </c>
    </row>
    <row r="291" spans="1:24" x14ac:dyDescent="0.3">
      <c r="A291" t="s">
        <v>728</v>
      </c>
      <c r="B291" t="s">
        <v>1457</v>
      </c>
      <c r="C291" t="s">
        <v>729</v>
      </c>
      <c r="D291" t="s">
        <v>1458</v>
      </c>
      <c r="E291" t="s">
        <v>841</v>
      </c>
      <c r="F291" t="s">
        <v>733</v>
      </c>
      <c r="G291" t="s">
        <v>750</v>
      </c>
      <c r="H291" t="s">
        <v>1013</v>
      </c>
      <c r="I291" t="s">
        <v>13</v>
      </c>
      <c r="J291" t="s">
        <v>751</v>
      </c>
      <c r="K291" t="s">
        <v>758</v>
      </c>
      <c r="L291" t="s">
        <v>759</v>
      </c>
      <c r="M291" t="s">
        <v>911</v>
      </c>
      <c r="N291" t="s">
        <v>817</v>
      </c>
      <c r="O291" t="s">
        <v>101</v>
      </c>
      <c r="P291" t="s">
        <v>942</v>
      </c>
      <c r="Q291" t="s">
        <v>411</v>
      </c>
      <c r="R291" t="s">
        <v>1256</v>
      </c>
      <c r="S291" t="s">
        <v>134</v>
      </c>
      <c r="T291" t="s">
        <v>818</v>
      </c>
      <c r="U291" t="str">
        <f t="shared" si="4"/>
        <v>WA.2378.EBA.994.001.DB.511111</v>
      </c>
      <c r="V291" t="s">
        <v>123</v>
      </c>
      <c r="W291" t="s">
        <v>165</v>
      </c>
      <c r="X291" t="s">
        <v>135</v>
      </c>
    </row>
    <row r="292" spans="1:24" x14ac:dyDescent="0.3">
      <c r="A292" t="s">
        <v>728</v>
      </c>
      <c r="B292" t="s">
        <v>1457</v>
      </c>
      <c r="C292" t="s">
        <v>729</v>
      </c>
      <c r="D292" t="s">
        <v>1458</v>
      </c>
      <c r="E292" t="s">
        <v>841</v>
      </c>
      <c r="F292" t="s">
        <v>733</v>
      </c>
      <c r="G292" t="s">
        <v>750</v>
      </c>
      <c r="H292" t="s">
        <v>1013</v>
      </c>
      <c r="I292" t="s">
        <v>13</v>
      </c>
      <c r="J292" t="s">
        <v>751</v>
      </c>
      <c r="K292" t="s">
        <v>758</v>
      </c>
      <c r="L292" t="s">
        <v>759</v>
      </c>
      <c r="M292" t="s">
        <v>911</v>
      </c>
      <c r="N292" t="s">
        <v>817</v>
      </c>
      <c r="O292" t="s">
        <v>101</v>
      </c>
      <c r="P292" t="s">
        <v>942</v>
      </c>
      <c r="Q292" t="s">
        <v>411</v>
      </c>
      <c r="R292" t="s">
        <v>1256</v>
      </c>
      <c r="S292" t="s">
        <v>136</v>
      </c>
      <c r="T292" t="s">
        <v>819</v>
      </c>
      <c r="U292" t="str">
        <f t="shared" si="4"/>
        <v>WA.2378.EBA.994.001.DB.511119</v>
      </c>
      <c r="V292" t="s">
        <v>123</v>
      </c>
      <c r="W292" t="s">
        <v>165</v>
      </c>
      <c r="X292" t="s">
        <v>135</v>
      </c>
    </row>
    <row r="293" spans="1:24" x14ac:dyDescent="0.3">
      <c r="A293" t="s">
        <v>728</v>
      </c>
      <c r="B293" t="s">
        <v>1457</v>
      </c>
      <c r="C293" t="s">
        <v>729</v>
      </c>
      <c r="D293" t="s">
        <v>1458</v>
      </c>
      <c r="E293" t="s">
        <v>841</v>
      </c>
      <c r="F293" t="s">
        <v>733</v>
      </c>
      <c r="G293" t="s">
        <v>750</v>
      </c>
      <c r="H293" t="s">
        <v>1013</v>
      </c>
      <c r="I293" t="s">
        <v>13</v>
      </c>
      <c r="J293" t="s">
        <v>751</v>
      </c>
      <c r="K293" t="s">
        <v>758</v>
      </c>
      <c r="L293" t="s">
        <v>759</v>
      </c>
      <c r="M293" t="s">
        <v>911</v>
      </c>
      <c r="N293" t="s">
        <v>817</v>
      </c>
      <c r="O293" t="s">
        <v>101</v>
      </c>
      <c r="P293" t="s">
        <v>942</v>
      </c>
      <c r="Q293" t="s">
        <v>411</v>
      </c>
      <c r="R293" t="s">
        <v>1256</v>
      </c>
      <c r="S293" t="s">
        <v>137</v>
      </c>
      <c r="T293" t="s">
        <v>820</v>
      </c>
      <c r="U293" t="str">
        <f t="shared" si="4"/>
        <v>WA.2378.EBA.994.001.DB.511121</v>
      </c>
      <c r="V293" t="s">
        <v>123</v>
      </c>
      <c r="W293" t="s">
        <v>165</v>
      </c>
      <c r="X293" t="s">
        <v>135</v>
      </c>
    </row>
    <row r="294" spans="1:24" x14ac:dyDescent="0.3">
      <c r="A294" t="s">
        <v>728</v>
      </c>
      <c r="B294" t="s">
        <v>1457</v>
      </c>
      <c r="C294" t="s">
        <v>729</v>
      </c>
      <c r="D294" t="s">
        <v>1458</v>
      </c>
      <c r="E294" t="s">
        <v>841</v>
      </c>
      <c r="F294" t="s">
        <v>733</v>
      </c>
      <c r="G294" t="s">
        <v>750</v>
      </c>
      <c r="H294" t="s">
        <v>1013</v>
      </c>
      <c r="I294" t="s">
        <v>13</v>
      </c>
      <c r="J294" t="s">
        <v>751</v>
      </c>
      <c r="K294" t="s">
        <v>758</v>
      </c>
      <c r="L294" t="s">
        <v>759</v>
      </c>
      <c r="M294" t="s">
        <v>911</v>
      </c>
      <c r="N294" t="s">
        <v>817</v>
      </c>
      <c r="O294" t="s">
        <v>101</v>
      </c>
      <c r="P294" t="s">
        <v>942</v>
      </c>
      <c r="Q294" t="s">
        <v>411</v>
      </c>
      <c r="R294" t="s">
        <v>1256</v>
      </c>
      <c r="S294" t="s">
        <v>138</v>
      </c>
      <c r="T294" t="s">
        <v>821</v>
      </c>
      <c r="U294" t="str">
        <f t="shared" si="4"/>
        <v>WA.2378.EBA.994.001.DB.511122</v>
      </c>
      <c r="V294" t="s">
        <v>123</v>
      </c>
      <c r="W294" t="s">
        <v>165</v>
      </c>
      <c r="X294" t="s">
        <v>135</v>
      </c>
    </row>
    <row r="295" spans="1:24" x14ac:dyDescent="0.3">
      <c r="A295" t="s">
        <v>728</v>
      </c>
      <c r="B295" t="s">
        <v>1457</v>
      </c>
      <c r="C295" t="s">
        <v>729</v>
      </c>
      <c r="D295" t="s">
        <v>1458</v>
      </c>
      <c r="E295" t="s">
        <v>841</v>
      </c>
      <c r="F295" t="s">
        <v>733</v>
      </c>
      <c r="G295" t="s">
        <v>750</v>
      </c>
      <c r="H295" t="s">
        <v>1013</v>
      </c>
      <c r="I295" t="s">
        <v>13</v>
      </c>
      <c r="J295" t="s">
        <v>751</v>
      </c>
      <c r="K295" t="s">
        <v>758</v>
      </c>
      <c r="L295" t="s">
        <v>759</v>
      </c>
      <c r="M295" t="s">
        <v>911</v>
      </c>
      <c r="N295" t="s">
        <v>817</v>
      </c>
      <c r="O295" t="s">
        <v>101</v>
      </c>
      <c r="P295" t="s">
        <v>942</v>
      </c>
      <c r="Q295" t="s">
        <v>411</v>
      </c>
      <c r="R295" t="s">
        <v>1256</v>
      </c>
      <c r="S295" t="s">
        <v>139</v>
      </c>
      <c r="T295" t="s">
        <v>822</v>
      </c>
      <c r="U295" t="str">
        <f t="shared" si="4"/>
        <v>WA.2378.EBA.994.001.DB.511123</v>
      </c>
      <c r="V295" t="s">
        <v>123</v>
      </c>
      <c r="W295" t="s">
        <v>165</v>
      </c>
      <c r="X295" t="s">
        <v>135</v>
      </c>
    </row>
    <row r="296" spans="1:24" x14ac:dyDescent="0.3">
      <c r="A296" t="s">
        <v>728</v>
      </c>
      <c r="B296" t="s">
        <v>1457</v>
      </c>
      <c r="C296" t="s">
        <v>729</v>
      </c>
      <c r="D296" t="s">
        <v>1458</v>
      </c>
      <c r="E296" t="s">
        <v>841</v>
      </c>
      <c r="F296" t="s">
        <v>733</v>
      </c>
      <c r="G296" t="s">
        <v>750</v>
      </c>
      <c r="H296" t="s">
        <v>1013</v>
      </c>
      <c r="I296" t="s">
        <v>13</v>
      </c>
      <c r="J296" t="s">
        <v>751</v>
      </c>
      <c r="K296" t="s">
        <v>758</v>
      </c>
      <c r="L296" t="s">
        <v>759</v>
      </c>
      <c r="M296" t="s">
        <v>911</v>
      </c>
      <c r="N296" t="s">
        <v>817</v>
      </c>
      <c r="O296" t="s">
        <v>101</v>
      </c>
      <c r="P296" t="s">
        <v>942</v>
      </c>
      <c r="Q296" t="s">
        <v>411</v>
      </c>
      <c r="R296" t="s">
        <v>1256</v>
      </c>
      <c r="S296" t="s">
        <v>140</v>
      </c>
      <c r="T296" t="s">
        <v>823</v>
      </c>
      <c r="U296" t="str">
        <f t="shared" si="4"/>
        <v>WA.2378.EBA.994.001.DB.511124</v>
      </c>
      <c r="V296" t="s">
        <v>123</v>
      </c>
      <c r="W296" t="s">
        <v>165</v>
      </c>
      <c r="X296" t="s">
        <v>135</v>
      </c>
    </row>
    <row r="297" spans="1:24" x14ac:dyDescent="0.3">
      <c r="A297" t="s">
        <v>728</v>
      </c>
      <c r="B297" t="s">
        <v>1457</v>
      </c>
      <c r="C297" t="s">
        <v>729</v>
      </c>
      <c r="D297" t="s">
        <v>1458</v>
      </c>
      <c r="E297" t="s">
        <v>841</v>
      </c>
      <c r="F297" t="s">
        <v>733</v>
      </c>
      <c r="G297" t="s">
        <v>750</v>
      </c>
      <c r="H297" t="s">
        <v>1013</v>
      </c>
      <c r="I297" t="s">
        <v>13</v>
      </c>
      <c r="J297" t="s">
        <v>751</v>
      </c>
      <c r="K297" t="s">
        <v>758</v>
      </c>
      <c r="L297" t="s">
        <v>759</v>
      </c>
      <c r="M297" t="s">
        <v>911</v>
      </c>
      <c r="N297" t="s">
        <v>817</v>
      </c>
      <c r="O297" t="s">
        <v>101</v>
      </c>
      <c r="P297" t="s">
        <v>942</v>
      </c>
      <c r="Q297" t="s">
        <v>411</v>
      </c>
      <c r="R297" t="s">
        <v>1256</v>
      </c>
      <c r="S297" t="s">
        <v>141</v>
      </c>
      <c r="T297" t="s">
        <v>824</v>
      </c>
      <c r="U297" t="str">
        <f t="shared" si="4"/>
        <v>WA.2378.EBA.994.001.DB.511125</v>
      </c>
      <c r="V297" t="s">
        <v>123</v>
      </c>
      <c r="W297" t="s">
        <v>165</v>
      </c>
      <c r="X297" t="s">
        <v>135</v>
      </c>
    </row>
    <row r="298" spans="1:24" x14ac:dyDescent="0.3">
      <c r="A298" t="s">
        <v>728</v>
      </c>
      <c r="B298" t="s">
        <v>1457</v>
      </c>
      <c r="C298" t="s">
        <v>729</v>
      </c>
      <c r="D298" t="s">
        <v>1458</v>
      </c>
      <c r="E298" t="s">
        <v>841</v>
      </c>
      <c r="F298" t="s">
        <v>733</v>
      </c>
      <c r="G298" t="s">
        <v>750</v>
      </c>
      <c r="H298" t="s">
        <v>1013</v>
      </c>
      <c r="I298" t="s">
        <v>13</v>
      </c>
      <c r="J298" t="s">
        <v>751</v>
      </c>
      <c r="K298" t="s">
        <v>758</v>
      </c>
      <c r="L298" t="s">
        <v>759</v>
      </c>
      <c r="M298" t="s">
        <v>911</v>
      </c>
      <c r="N298" t="s">
        <v>817</v>
      </c>
      <c r="O298" t="s">
        <v>101</v>
      </c>
      <c r="P298" t="s">
        <v>942</v>
      </c>
      <c r="Q298" t="s">
        <v>411</v>
      </c>
      <c r="R298" t="s">
        <v>1256</v>
      </c>
      <c r="S298" t="s">
        <v>142</v>
      </c>
      <c r="T298" t="s">
        <v>825</v>
      </c>
      <c r="U298" t="str">
        <f t="shared" si="4"/>
        <v>WA.2378.EBA.994.001.DB.511126</v>
      </c>
      <c r="V298" t="s">
        <v>123</v>
      </c>
      <c r="W298" t="s">
        <v>165</v>
      </c>
      <c r="X298" t="s">
        <v>135</v>
      </c>
    </row>
    <row r="299" spans="1:24" x14ac:dyDescent="0.3">
      <c r="A299" t="s">
        <v>728</v>
      </c>
      <c r="B299" t="s">
        <v>1457</v>
      </c>
      <c r="C299" t="s">
        <v>729</v>
      </c>
      <c r="D299" t="s">
        <v>1458</v>
      </c>
      <c r="E299" t="s">
        <v>841</v>
      </c>
      <c r="F299" t="s">
        <v>733</v>
      </c>
      <c r="G299" t="s">
        <v>750</v>
      </c>
      <c r="H299" t="s">
        <v>1013</v>
      </c>
      <c r="I299" t="s">
        <v>13</v>
      </c>
      <c r="J299" t="s">
        <v>751</v>
      </c>
      <c r="K299" t="s">
        <v>758</v>
      </c>
      <c r="L299" t="s">
        <v>759</v>
      </c>
      <c r="M299" t="s">
        <v>911</v>
      </c>
      <c r="N299" t="s">
        <v>817</v>
      </c>
      <c r="O299" t="s">
        <v>101</v>
      </c>
      <c r="P299" t="s">
        <v>942</v>
      </c>
      <c r="Q299" t="s">
        <v>411</v>
      </c>
      <c r="R299" t="s">
        <v>1256</v>
      </c>
      <c r="S299" t="s">
        <v>143</v>
      </c>
      <c r="T299" t="s">
        <v>826</v>
      </c>
      <c r="U299" t="str">
        <f t="shared" si="4"/>
        <v>WA.2378.EBA.994.001.DB.511129</v>
      </c>
      <c r="V299" t="s">
        <v>123</v>
      </c>
      <c r="W299" t="s">
        <v>165</v>
      </c>
      <c r="X299" t="s">
        <v>135</v>
      </c>
    </row>
    <row r="300" spans="1:24" x14ac:dyDescent="0.3">
      <c r="A300" t="s">
        <v>728</v>
      </c>
      <c r="B300" t="s">
        <v>1457</v>
      </c>
      <c r="C300" t="s">
        <v>729</v>
      </c>
      <c r="D300" t="s">
        <v>1458</v>
      </c>
      <c r="E300" t="s">
        <v>841</v>
      </c>
      <c r="F300" t="s">
        <v>733</v>
      </c>
      <c r="G300" t="s">
        <v>750</v>
      </c>
      <c r="H300" t="s">
        <v>1013</v>
      </c>
      <c r="I300" t="s">
        <v>13</v>
      </c>
      <c r="J300" t="s">
        <v>751</v>
      </c>
      <c r="K300" t="s">
        <v>758</v>
      </c>
      <c r="L300" t="s">
        <v>759</v>
      </c>
      <c r="M300" t="s">
        <v>911</v>
      </c>
      <c r="N300" t="s">
        <v>817</v>
      </c>
      <c r="O300" t="s">
        <v>101</v>
      </c>
      <c r="P300" t="s">
        <v>942</v>
      </c>
      <c r="Q300" t="s">
        <v>411</v>
      </c>
      <c r="R300" t="s">
        <v>1256</v>
      </c>
      <c r="S300" t="s">
        <v>144</v>
      </c>
      <c r="T300" t="s">
        <v>827</v>
      </c>
      <c r="U300" t="str">
        <f t="shared" si="4"/>
        <v>WA.2378.EBA.994.001.DB.511151</v>
      </c>
      <c r="V300" t="s">
        <v>123</v>
      </c>
      <c r="W300" t="s">
        <v>165</v>
      </c>
      <c r="X300" t="s">
        <v>135</v>
      </c>
    </row>
    <row r="301" spans="1:24" x14ac:dyDescent="0.3">
      <c r="A301" t="s">
        <v>728</v>
      </c>
      <c r="B301" t="s">
        <v>1457</v>
      </c>
      <c r="C301" t="s">
        <v>729</v>
      </c>
      <c r="D301" t="s">
        <v>1458</v>
      </c>
      <c r="E301" t="s">
        <v>841</v>
      </c>
      <c r="F301" t="s">
        <v>733</v>
      </c>
      <c r="G301" t="s">
        <v>750</v>
      </c>
      <c r="H301" t="s">
        <v>1013</v>
      </c>
      <c r="I301" t="s">
        <v>13</v>
      </c>
      <c r="J301" t="s">
        <v>751</v>
      </c>
      <c r="K301" t="s">
        <v>758</v>
      </c>
      <c r="L301" t="s">
        <v>759</v>
      </c>
      <c r="M301" t="s">
        <v>911</v>
      </c>
      <c r="N301" t="s">
        <v>817</v>
      </c>
      <c r="O301" t="s">
        <v>101</v>
      </c>
      <c r="P301" t="s">
        <v>942</v>
      </c>
      <c r="Q301" t="s">
        <v>411</v>
      </c>
      <c r="R301" t="s">
        <v>1256</v>
      </c>
      <c r="S301" t="s">
        <v>1222</v>
      </c>
      <c r="T301" t="s">
        <v>1257</v>
      </c>
      <c r="U301" t="str">
        <f t="shared" si="4"/>
        <v>WA.2378.EBA.994.001.DB.512211</v>
      </c>
      <c r="V301" t="s">
        <v>123</v>
      </c>
      <c r="W301" t="s">
        <v>165</v>
      </c>
      <c r="X301" t="s">
        <v>135</v>
      </c>
    </row>
    <row r="302" spans="1:24" x14ac:dyDescent="0.3">
      <c r="A302" t="s">
        <v>728</v>
      </c>
      <c r="B302" t="s">
        <v>1457</v>
      </c>
      <c r="C302" t="s">
        <v>729</v>
      </c>
      <c r="D302" t="s">
        <v>1458</v>
      </c>
      <c r="E302" t="s">
        <v>841</v>
      </c>
      <c r="F302" t="s">
        <v>733</v>
      </c>
      <c r="G302" t="s">
        <v>750</v>
      </c>
      <c r="H302" t="s">
        <v>1013</v>
      </c>
      <c r="I302" t="s">
        <v>13</v>
      </c>
      <c r="J302" t="s">
        <v>751</v>
      </c>
      <c r="K302" t="s">
        <v>758</v>
      </c>
      <c r="L302" t="s">
        <v>759</v>
      </c>
      <c r="M302" t="s">
        <v>911</v>
      </c>
      <c r="N302" t="s">
        <v>817</v>
      </c>
      <c r="O302" t="s">
        <v>101</v>
      </c>
      <c r="P302" t="s">
        <v>942</v>
      </c>
      <c r="Q302" t="s">
        <v>411</v>
      </c>
      <c r="R302" t="s">
        <v>1256</v>
      </c>
      <c r="S302" t="s">
        <v>145</v>
      </c>
      <c r="T302" t="s">
        <v>828</v>
      </c>
      <c r="U302" t="str">
        <f t="shared" si="4"/>
        <v>WA.2378.EBA.994.001.DB.512411</v>
      </c>
      <c r="V302" t="s">
        <v>123</v>
      </c>
      <c r="W302" t="s">
        <v>165</v>
      </c>
      <c r="X302" t="s">
        <v>135</v>
      </c>
    </row>
    <row r="303" spans="1:24" hidden="1" x14ac:dyDescent="0.3">
      <c r="A303" t="s">
        <v>728</v>
      </c>
      <c r="B303" t="s">
        <v>1457</v>
      </c>
      <c r="C303" t="s">
        <v>729</v>
      </c>
      <c r="D303" t="s">
        <v>1458</v>
      </c>
      <c r="E303" t="s">
        <v>841</v>
      </c>
      <c r="F303" t="s">
        <v>733</v>
      </c>
      <c r="G303" t="s">
        <v>750</v>
      </c>
      <c r="H303" t="s">
        <v>1013</v>
      </c>
      <c r="I303" t="s">
        <v>13</v>
      </c>
      <c r="J303" t="s">
        <v>751</v>
      </c>
      <c r="K303" t="s">
        <v>758</v>
      </c>
      <c r="L303" t="s">
        <v>759</v>
      </c>
      <c r="M303" t="s">
        <v>911</v>
      </c>
      <c r="N303" t="s">
        <v>817</v>
      </c>
      <c r="O303" t="s">
        <v>146</v>
      </c>
      <c r="P303" t="s">
        <v>724</v>
      </c>
      <c r="Q303" t="s">
        <v>147</v>
      </c>
      <c r="R303" t="s">
        <v>1258</v>
      </c>
      <c r="S303" t="s">
        <v>148</v>
      </c>
      <c r="T303" t="s">
        <v>769</v>
      </c>
      <c r="U303" t="str">
        <f t="shared" si="4"/>
        <v>WA.2378.EBA.994.002.AA.521111</v>
      </c>
      <c r="V303" t="s">
        <v>846</v>
      </c>
    </row>
    <row r="304" spans="1:24" hidden="1" x14ac:dyDescent="0.3">
      <c r="A304" t="s">
        <v>728</v>
      </c>
      <c r="B304" t="s">
        <v>1457</v>
      </c>
      <c r="C304" t="s">
        <v>729</v>
      </c>
      <c r="D304" t="s">
        <v>1458</v>
      </c>
      <c r="E304" t="s">
        <v>841</v>
      </c>
      <c r="F304" t="s">
        <v>733</v>
      </c>
      <c r="G304" t="s">
        <v>750</v>
      </c>
      <c r="H304" t="s">
        <v>1013</v>
      </c>
      <c r="I304" t="s">
        <v>13</v>
      </c>
      <c r="J304" t="s">
        <v>751</v>
      </c>
      <c r="K304" t="s">
        <v>758</v>
      </c>
      <c r="L304" t="s">
        <v>759</v>
      </c>
      <c r="M304" t="s">
        <v>911</v>
      </c>
      <c r="N304" t="s">
        <v>817</v>
      </c>
      <c r="O304" t="s">
        <v>146</v>
      </c>
      <c r="P304" t="s">
        <v>724</v>
      </c>
      <c r="Q304" t="s">
        <v>147</v>
      </c>
      <c r="R304" t="s">
        <v>1258</v>
      </c>
      <c r="S304" t="s">
        <v>150</v>
      </c>
      <c r="T304" t="s">
        <v>977</v>
      </c>
      <c r="U304" t="str">
        <f t="shared" si="4"/>
        <v>WA.2378.EBA.994.002.AA.521119</v>
      </c>
      <c r="V304" t="s">
        <v>846</v>
      </c>
    </row>
    <row r="305" spans="1:22" hidden="1" x14ac:dyDescent="0.3">
      <c r="A305" t="s">
        <v>728</v>
      </c>
      <c r="B305" t="s">
        <v>1457</v>
      </c>
      <c r="C305" t="s">
        <v>729</v>
      </c>
      <c r="D305" t="s">
        <v>1458</v>
      </c>
      <c r="E305" t="s">
        <v>841</v>
      </c>
      <c r="F305" t="s">
        <v>733</v>
      </c>
      <c r="G305" t="s">
        <v>750</v>
      </c>
      <c r="H305" t="s">
        <v>1013</v>
      </c>
      <c r="I305" t="s">
        <v>13</v>
      </c>
      <c r="J305" t="s">
        <v>751</v>
      </c>
      <c r="K305" t="s">
        <v>758</v>
      </c>
      <c r="L305" t="s">
        <v>759</v>
      </c>
      <c r="M305" t="s">
        <v>911</v>
      </c>
      <c r="N305" t="s">
        <v>817</v>
      </c>
      <c r="O305" t="s">
        <v>146</v>
      </c>
      <c r="P305" t="s">
        <v>724</v>
      </c>
      <c r="Q305" t="s">
        <v>147</v>
      </c>
      <c r="R305" t="s">
        <v>1258</v>
      </c>
      <c r="S305" t="s">
        <v>130</v>
      </c>
      <c r="T305" t="s">
        <v>748</v>
      </c>
      <c r="U305" t="str">
        <f t="shared" si="4"/>
        <v>WA.2378.EBA.994.002.AA.521811</v>
      </c>
      <c r="V305" t="s">
        <v>846</v>
      </c>
    </row>
    <row r="306" spans="1:22" hidden="1" x14ac:dyDescent="0.3">
      <c r="A306" t="s">
        <v>728</v>
      </c>
      <c r="B306" t="s">
        <v>1457</v>
      </c>
      <c r="C306" t="s">
        <v>729</v>
      </c>
      <c r="D306" t="s">
        <v>1458</v>
      </c>
      <c r="E306" t="s">
        <v>841</v>
      </c>
      <c r="F306" t="s">
        <v>733</v>
      </c>
      <c r="G306" t="s">
        <v>750</v>
      </c>
      <c r="H306" t="s">
        <v>1013</v>
      </c>
      <c r="I306" t="s">
        <v>13</v>
      </c>
      <c r="J306" t="s">
        <v>751</v>
      </c>
      <c r="K306" t="s">
        <v>758</v>
      </c>
      <c r="L306" t="s">
        <v>759</v>
      </c>
      <c r="M306" t="s">
        <v>911</v>
      </c>
      <c r="N306" t="s">
        <v>817</v>
      </c>
      <c r="O306" t="s">
        <v>146</v>
      </c>
      <c r="P306" t="s">
        <v>724</v>
      </c>
      <c r="Q306" t="s">
        <v>147</v>
      </c>
      <c r="R306" t="s">
        <v>1258</v>
      </c>
      <c r="S306" t="s">
        <v>114</v>
      </c>
      <c r="T306" t="s">
        <v>793</v>
      </c>
      <c r="U306" t="str">
        <f t="shared" si="4"/>
        <v>WA.2378.EBA.994.002.AA.522191</v>
      </c>
      <c r="V306" t="s">
        <v>846</v>
      </c>
    </row>
    <row r="307" spans="1:22" hidden="1" x14ac:dyDescent="0.3">
      <c r="A307" t="s">
        <v>728</v>
      </c>
      <c r="B307" t="s">
        <v>1457</v>
      </c>
      <c r="C307" t="s">
        <v>729</v>
      </c>
      <c r="D307" t="s">
        <v>1458</v>
      </c>
      <c r="E307" t="s">
        <v>841</v>
      </c>
      <c r="F307" t="s">
        <v>733</v>
      </c>
      <c r="G307" t="s">
        <v>750</v>
      </c>
      <c r="H307" t="s">
        <v>1013</v>
      </c>
      <c r="I307" t="s">
        <v>13</v>
      </c>
      <c r="J307" t="s">
        <v>751</v>
      </c>
      <c r="K307" t="s">
        <v>758</v>
      </c>
      <c r="L307" t="s">
        <v>759</v>
      </c>
      <c r="M307" t="s">
        <v>911</v>
      </c>
      <c r="N307" t="s">
        <v>817</v>
      </c>
      <c r="O307" t="s">
        <v>146</v>
      </c>
      <c r="P307" t="s">
        <v>724</v>
      </c>
      <c r="Q307" t="s">
        <v>151</v>
      </c>
      <c r="R307" t="s">
        <v>1259</v>
      </c>
      <c r="S307" t="s">
        <v>148</v>
      </c>
      <c r="T307" t="s">
        <v>769</v>
      </c>
      <c r="U307" t="str">
        <f t="shared" si="4"/>
        <v>WA.2378.EBA.994.002.AB.521111</v>
      </c>
      <c r="V307" t="s">
        <v>846</v>
      </c>
    </row>
    <row r="308" spans="1:22" hidden="1" x14ac:dyDescent="0.3">
      <c r="A308" t="s">
        <v>728</v>
      </c>
      <c r="B308" t="s">
        <v>1457</v>
      </c>
      <c r="C308" t="s">
        <v>729</v>
      </c>
      <c r="D308" t="s">
        <v>1458</v>
      </c>
      <c r="E308" t="s">
        <v>841</v>
      </c>
      <c r="F308" t="s">
        <v>733</v>
      </c>
      <c r="G308" t="s">
        <v>750</v>
      </c>
      <c r="H308" t="s">
        <v>1013</v>
      </c>
      <c r="I308" t="s">
        <v>13</v>
      </c>
      <c r="J308" t="s">
        <v>751</v>
      </c>
      <c r="K308" t="s">
        <v>758</v>
      </c>
      <c r="L308" t="s">
        <v>759</v>
      </c>
      <c r="M308" t="s">
        <v>911</v>
      </c>
      <c r="N308" t="s">
        <v>817</v>
      </c>
      <c r="O308" t="s">
        <v>146</v>
      </c>
      <c r="P308" t="s">
        <v>724</v>
      </c>
      <c r="Q308" t="s">
        <v>151</v>
      </c>
      <c r="R308" t="s">
        <v>1259</v>
      </c>
      <c r="S308" t="s">
        <v>152</v>
      </c>
      <c r="T308" t="s">
        <v>771</v>
      </c>
      <c r="U308" t="str">
        <f t="shared" si="4"/>
        <v>WA.2378.EBA.994.002.AB.521114</v>
      </c>
      <c r="V308" t="s">
        <v>846</v>
      </c>
    </row>
    <row r="309" spans="1:22" hidden="1" x14ac:dyDescent="0.3">
      <c r="A309" t="s">
        <v>728</v>
      </c>
      <c r="B309" t="s">
        <v>1457</v>
      </c>
      <c r="C309" t="s">
        <v>729</v>
      </c>
      <c r="D309" t="s">
        <v>1458</v>
      </c>
      <c r="E309" t="s">
        <v>841</v>
      </c>
      <c r="F309" t="s">
        <v>733</v>
      </c>
      <c r="G309" t="s">
        <v>750</v>
      </c>
      <c r="H309" t="s">
        <v>1013</v>
      </c>
      <c r="I309" t="s">
        <v>13</v>
      </c>
      <c r="J309" t="s">
        <v>751</v>
      </c>
      <c r="K309" t="s">
        <v>758</v>
      </c>
      <c r="L309" t="s">
        <v>759</v>
      </c>
      <c r="M309" t="s">
        <v>911</v>
      </c>
      <c r="N309" t="s">
        <v>817</v>
      </c>
      <c r="O309" t="s">
        <v>146</v>
      </c>
      <c r="P309" t="s">
        <v>724</v>
      </c>
      <c r="Q309" t="s">
        <v>151</v>
      </c>
      <c r="R309" t="s">
        <v>1259</v>
      </c>
      <c r="S309" t="s">
        <v>153</v>
      </c>
      <c r="T309" t="s">
        <v>737</v>
      </c>
      <c r="U309" t="str">
        <f t="shared" si="4"/>
        <v>WA.2378.EBA.994.002.AB.522141</v>
      </c>
      <c r="V309" t="s">
        <v>846</v>
      </c>
    </row>
    <row r="310" spans="1:22" hidden="1" x14ac:dyDescent="0.3">
      <c r="A310" t="s">
        <v>728</v>
      </c>
      <c r="B310" t="s">
        <v>1457</v>
      </c>
      <c r="C310" t="s">
        <v>729</v>
      </c>
      <c r="D310" t="s">
        <v>1458</v>
      </c>
      <c r="E310" t="s">
        <v>841</v>
      </c>
      <c r="F310" t="s">
        <v>733</v>
      </c>
      <c r="G310" t="s">
        <v>750</v>
      </c>
      <c r="H310" t="s">
        <v>1013</v>
      </c>
      <c r="I310" t="s">
        <v>13</v>
      </c>
      <c r="J310" t="s">
        <v>751</v>
      </c>
      <c r="K310" t="s">
        <v>758</v>
      </c>
      <c r="L310" t="s">
        <v>759</v>
      </c>
      <c r="M310" t="s">
        <v>911</v>
      </c>
      <c r="N310" t="s">
        <v>817</v>
      </c>
      <c r="O310" t="s">
        <v>146</v>
      </c>
      <c r="P310" t="s">
        <v>724</v>
      </c>
      <c r="Q310" t="s">
        <v>154</v>
      </c>
      <c r="R310" t="s">
        <v>1260</v>
      </c>
      <c r="S310" t="s">
        <v>155</v>
      </c>
      <c r="T310" t="s">
        <v>979</v>
      </c>
      <c r="U310" t="str">
        <f t="shared" si="4"/>
        <v>WA.2378.EBA.994.002.AC.521131</v>
      </c>
      <c r="V310" t="s">
        <v>846</v>
      </c>
    </row>
    <row r="311" spans="1:22" hidden="1" x14ac:dyDescent="0.3">
      <c r="A311" t="s">
        <v>728</v>
      </c>
      <c r="B311" t="s">
        <v>1457</v>
      </c>
      <c r="C311" t="s">
        <v>729</v>
      </c>
      <c r="D311" t="s">
        <v>1458</v>
      </c>
      <c r="E311" t="s">
        <v>841</v>
      </c>
      <c r="F311" t="s">
        <v>733</v>
      </c>
      <c r="G311" t="s">
        <v>750</v>
      </c>
      <c r="H311" t="s">
        <v>1013</v>
      </c>
      <c r="I311" t="s">
        <v>13</v>
      </c>
      <c r="J311" t="s">
        <v>751</v>
      </c>
      <c r="K311" t="s">
        <v>758</v>
      </c>
      <c r="L311" t="s">
        <v>759</v>
      </c>
      <c r="M311" t="s">
        <v>911</v>
      </c>
      <c r="N311" t="s">
        <v>817</v>
      </c>
      <c r="O311" t="s">
        <v>146</v>
      </c>
      <c r="P311" t="s">
        <v>724</v>
      </c>
      <c r="Q311" t="s">
        <v>154</v>
      </c>
      <c r="R311" t="s">
        <v>1260</v>
      </c>
      <c r="S311" t="s">
        <v>164</v>
      </c>
      <c r="T311" t="s">
        <v>1000</v>
      </c>
      <c r="U311" t="str">
        <f t="shared" si="4"/>
        <v>WA.2378.EBA.994.002.AC.523111</v>
      </c>
      <c r="V311" t="s">
        <v>846</v>
      </c>
    </row>
    <row r="312" spans="1:22" hidden="1" x14ac:dyDescent="0.3">
      <c r="A312" t="s">
        <v>728</v>
      </c>
      <c r="B312" t="s">
        <v>1457</v>
      </c>
      <c r="C312" t="s">
        <v>729</v>
      </c>
      <c r="D312" t="s">
        <v>1458</v>
      </c>
      <c r="E312" t="s">
        <v>841</v>
      </c>
      <c r="F312" t="s">
        <v>733</v>
      </c>
      <c r="G312" t="s">
        <v>750</v>
      </c>
      <c r="H312" t="s">
        <v>1013</v>
      </c>
      <c r="I312" t="s">
        <v>13</v>
      </c>
      <c r="J312" t="s">
        <v>751</v>
      </c>
      <c r="K312" t="s">
        <v>758</v>
      </c>
      <c r="L312" t="s">
        <v>759</v>
      </c>
      <c r="M312" t="s">
        <v>911</v>
      </c>
      <c r="N312" t="s">
        <v>817</v>
      </c>
      <c r="O312" t="s">
        <v>146</v>
      </c>
      <c r="P312" t="s">
        <v>724</v>
      </c>
      <c r="Q312" t="s">
        <v>154</v>
      </c>
      <c r="R312" t="s">
        <v>1260</v>
      </c>
      <c r="S312" t="s">
        <v>156</v>
      </c>
      <c r="T312" t="s">
        <v>773</v>
      </c>
      <c r="U312" t="str">
        <f t="shared" si="4"/>
        <v>WA.2378.EBA.994.002.AC.523121</v>
      </c>
      <c r="V312" t="s">
        <v>846</v>
      </c>
    </row>
    <row r="313" spans="1:22" hidden="1" x14ac:dyDescent="0.3">
      <c r="A313" t="s">
        <v>728</v>
      </c>
      <c r="B313" t="s">
        <v>1457</v>
      </c>
      <c r="C313" t="s">
        <v>729</v>
      </c>
      <c r="D313" t="s">
        <v>1458</v>
      </c>
      <c r="E313" t="s">
        <v>841</v>
      </c>
      <c r="F313" t="s">
        <v>733</v>
      </c>
      <c r="G313" t="s">
        <v>750</v>
      </c>
      <c r="H313" t="s">
        <v>1013</v>
      </c>
      <c r="I313" t="s">
        <v>13</v>
      </c>
      <c r="J313" t="s">
        <v>751</v>
      </c>
      <c r="K313" t="s">
        <v>758</v>
      </c>
      <c r="L313" t="s">
        <v>759</v>
      </c>
      <c r="M313" t="s">
        <v>911</v>
      </c>
      <c r="N313" t="s">
        <v>817</v>
      </c>
      <c r="O313" t="s">
        <v>146</v>
      </c>
      <c r="P313" t="s">
        <v>724</v>
      </c>
      <c r="Q313" t="s">
        <v>154</v>
      </c>
      <c r="R313" t="s">
        <v>1260</v>
      </c>
      <c r="S313" t="s">
        <v>157</v>
      </c>
      <c r="T313" t="s">
        <v>774</v>
      </c>
      <c r="U313" t="str">
        <f t="shared" si="4"/>
        <v>WA.2378.EBA.994.002.AC.523199</v>
      </c>
      <c r="V313" t="s">
        <v>846</v>
      </c>
    </row>
    <row r="314" spans="1:22" hidden="1" x14ac:dyDescent="0.3">
      <c r="A314" t="s">
        <v>728</v>
      </c>
      <c r="B314" t="s">
        <v>1457</v>
      </c>
      <c r="C314" t="s">
        <v>729</v>
      </c>
      <c r="D314" t="s">
        <v>1458</v>
      </c>
      <c r="E314" t="s">
        <v>841</v>
      </c>
      <c r="F314" t="s">
        <v>733</v>
      </c>
      <c r="G314" t="s">
        <v>750</v>
      </c>
      <c r="H314" t="s">
        <v>1013</v>
      </c>
      <c r="I314" t="s">
        <v>13</v>
      </c>
      <c r="J314" t="s">
        <v>751</v>
      </c>
      <c r="K314" t="s">
        <v>758</v>
      </c>
      <c r="L314" t="s">
        <v>759</v>
      </c>
      <c r="M314" t="s">
        <v>911</v>
      </c>
      <c r="N314" t="s">
        <v>817</v>
      </c>
      <c r="O314" t="s">
        <v>146</v>
      </c>
      <c r="P314" t="s">
        <v>724</v>
      </c>
      <c r="Q314" t="s">
        <v>158</v>
      </c>
      <c r="R314" t="s">
        <v>1261</v>
      </c>
      <c r="S314" t="s">
        <v>148</v>
      </c>
      <c r="T314" t="s">
        <v>769</v>
      </c>
      <c r="U314" t="str">
        <f t="shared" si="4"/>
        <v>WA.2378.EBA.994.002.AD.521111</v>
      </c>
      <c r="V314" t="s">
        <v>846</v>
      </c>
    </row>
    <row r="315" spans="1:22" hidden="1" x14ac:dyDescent="0.3">
      <c r="A315" t="s">
        <v>728</v>
      </c>
      <c r="B315" t="s">
        <v>1457</v>
      </c>
      <c r="C315" t="s">
        <v>729</v>
      </c>
      <c r="D315" t="s">
        <v>1458</v>
      </c>
      <c r="E315" t="s">
        <v>841</v>
      </c>
      <c r="F315" t="s">
        <v>733</v>
      </c>
      <c r="G315" t="s">
        <v>750</v>
      </c>
      <c r="H315" t="s">
        <v>1013</v>
      </c>
      <c r="I315" t="s">
        <v>13</v>
      </c>
      <c r="J315" t="s">
        <v>751</v>
      </c>
      <c r="K315" t="s">
        <v>758</v>
      </c>
      <c r="L315" t="s">
        <v>759</v>
      </c>
      <c r="M315" t="s">
        <v>911</v>
      </c>
      <c r="N315" t="s">
        <v>817</v>
      </c>
      <c r="O315" t="s">
        <v>146</v>
      </c>
      <c r="P315" t="s">
        <v>724</v>
      </c>
      <c r="Q315" t="s">
        <v>158</v>
      </c>
      <c r="R315" t="s">
        <v>1261</v>
      </c>
      <c r="S315" t="s">
        <v>159</v>
      </c>
      <c r="T315" t="s">
        <v>776</v>
      </c>
      <c r="U315" t="str">
        <f t="shared" si="4"/>
        <v>WA.2378.EBA.994.002.AD.521115</v>
      </c>
      <c r="V315" t="s">
        <v>846</v>
      </c>
    </row>
    <row r="316" spans="1:22" hidden="1" x14ac:dyDescent="0.3">
      <c r="A316" t="s">
        <v>728</v>
      </c>
      <c r="B316" t="s">
        <v>1457</v>
      </c>
      <c r="C316" t="s">
        <v>729</v>
      </c>
      <c r="D316" t="s">
        <v>1458</v>
      </c>
      <c r="E316" t="s">
        <v>841</v>
      </c>
      <c r="F316" t="s">
        <v>733</v>
      </c>
      <c r="G316" t="s">
        <v>750</v>
      </c>
      <c r="H316" t="s">
        <v>1013</v>
      </c>
      <c r="I316" t="s">
        <v>13</v>
      </c>
      <c r="J316" t="s">
        <v>751</v>
      </c>
      <c r="K316" t="s">
        <v>758</v>
      </c>
      <c r="L316" t="s">
        <v>759</v>
      </c>
      <c r="M316" t="s">
        <v>911</v>
      </c>
      <c r="N316" t="s">
        <v>817</v>
      </c>
      <c r="O316" t="s">
        <v>146</v>
      </c>
      <c r="P316" t="s">
        <v>724</v>
      </c>
      <c r="Q316" t="s">
        <v>158</v>
      </c>
      <c r="R316" t="s">
        <v>1261</v>
      </c>
      <c r="S316" t="s">
        <v>103</v>
      </c>
      <c r="T316" t="s">
        <v>732</v>
      </c>
      <c r="U316" t="str">
        <f t="shared" si="4"/>
        <v>WA.2378.EBA.994.002.AD.521211</v>
      </c>
      <c r="V316" t="s">
        <v>846</v>
      </c>
    </row>
    <row r="317" spans="1:22" hidden="1" x14ac:dyDescent="0.3">
      <c r="A317" t="s">
        <v>728</v>
      </c>
      <c r="B317" t="s">
        <v>1457</v>
      </c>
      <c r="C317" t="s">
        <v>729</v>
      </c>
      <c r="D317" t="s">
        <v>1458</v>
      </c>
      <c r="E317" t="s">
        <v>841</v>
      </c>
      <c r="F317" t="s">
        <v>733</v>
      </c>
      <c r="G317" t="s">
        <v>750</v>
      </c>
      <c r="H317" t="s">
        <v>1013</v>
      </c>
      <c r="I317" t="s">
        <v>13</v>
      </c>
      <c r="J317" t="s">
        <v>751</v>
      </c>
      <c r="K317" t="s">
        <v>758</v>
      </c>
      <c r="L317" t="s">
        <v>759</v>
      </c>
      <c r="M317" t="s">
        <v>911</v>
      </c>
      <c r="N317" t="s">
        <v>817</v>
      </c>
      <c r="O317" t="s">
        <v>146</v>
      </c>
      <c r="P317" t="s">
        <v>724</v>
      </c>
      <c r="Q317" t="s">
        <v>158</v>
      </c>
      <c r="R317" t="s">
        <v>1261</v>
      </c>
      <c r="S317" t="s">
        <v>130</v>
      </c>
      <c r="T317" t="s">
        <v>748</v>
      </c>
      <c r="U317" t="str">
        <f t="shared" si="4"/>
        <v>WA.2378.EBA.994.002.AD.521811</v>
      </c>
      <c r="V317" t="s">
        <v>846</v>
      </c>
    </row>
    <row r="318" spans="1:22" hidden="1" x14ac:dyDescent="0.3">
      <c r="A318" t="s">
        <v>728</v>
      </c>
      <c r="B318" t="s">
        <v>1457</v>
      </c>
      <c r="C318" t="s">
        <v>729</v>
      </c>
      <c r="D318" t="s">
        <v>1458</v>
      </c>
      <c r="E318" t="s">
        <v>841</v>
      </c>
      <c r="F318" t="s">
        <v>733</v>
      </c>
      <c r="G318" t="s">
        <v>750</v>
      </c>
      <c r="H318" t="s">
        <v>1013</v>
      </c>
      <c r="I318" t="s">
        <v>13</v>
      </c>
      <c r="J318" t="s">
        <v>751</v>
      </c>
      <c r="K318" t="s">
        <v>758</v>
      </c>
      <c r="L318" t="s">
        <v>759</v>
      </c>
      <c r="M318" t="s">
        <v>911</v>
      </c>
      <c r="N318" t="s">
        <v>817</v>
      </c>
      <c r="O318" t="s">
        <v>146</v>
      </c>
      <c r="P318" t="s">
        <v>724</v>
      </c>
      <c r="Q318" t="s">
        <v>1442</v>
      </c>
      <c r="R318" t="s">
        <v>1262</v>
      </c>
      <c r="S318" t="s">
        <v>148</v>
      </c>
      <c r="T318" t="s">
        <v>769</v>
      </c>
      <c r="U318" t="str">
        <f t="shared" si="4"/>
        <v>WA.2378.EBA.994.002.BA.521111</v>
      </c>
      <c r="V318" t="s">
        <v>846</v>
      </c>
    </row>
    <row r="319" spans="1:22" hidden="1" x14ac:dyDescent="0.3">
      <c r="A319" t="s">
        <v>728</v>
      </c>
      <c r="B319" t="s">
        <v>1457</v>
      </c>
      <c r="C319" t="s">
        <v>729</v>
      </c>
      <c r="D319" t="s">
        <v>1458</v>
      </c>
      <c r="E319" t="s">
        <v>841</v>
      </c>
      <c r="F319" t="s">
        <v>733</v>
      </c>
      <c r="G319" t="s">
        <v>750</v>
      </c>
      <c r="H319" t="s">
        <v>1013</v>
      </c>
      <c r="I319" t="s">
        <v>13</v>
      </c>
      <c r="J319" t="s">
        <v>751</v>
      </c>
      <c r="K319" t="s">
        <v>758</v>
      </c>
      <c r="L319" t="s">
        <v>759</v>
      </c>
      <c r="M319" t="s">
        <v>911</v>
      </c>
      <c r="N319" t="s">
        <v>817</v>
      </c>
      <c r="O319" t="s">
        <v>146</v>
      </c>
      <c r="P319" t="s">
        <v>724</v>
      </c>
      <c r="Q319" t="s">
        <v>1461</v>
      </c>
      <c r="R319" t="s">
        <v>1263</v>
      </c>
      <c r="S319" t="s">
        <v>160</v>
      </c>
      <c r="T319" t="s">
        <v>996</v>
      </c>
      <c r="U319" t="str">
        <f t="shared" si="4"/>
        <v>WA.2378.EBA.994.002.BB.522111</v>
      </c>
      <c r="V319" t="s">
        <v>846</v>
      </c>
    </row>
    <row r="320" spans="1:22" hidden="1" x14ac:dyDescent="0.3">
      <c r="A320" t="s">
        <v>728</v>
      </c>
      <c r="B320" t="s">
        <v>1457</v>
      </c>
      <c r="C320" t="s">
        <v>729</v>
      </c>
      <c r="D320" t="s">
        <v>1458</v>
      </c>
      <c r="E320" t="s">
        <v>841</v>
      </c>
      <c r="F320" t="s">
        <v>733</v>
      </c>
      <c r="G320" t="s">
        <v>750</v>
      </c>
      <c r="H320" t="s">
        <v>1013</v>
      </c>
      <c r="I320" t="s">
        <v>13</v>
      </c>
      <c r="J320" t="s">
        <v>751</v>
      </c>
      <c r="K320" t="s">
        <v>758</v>
      </c>
      <c r="L320" t="s">
        <v>759</v>
      </c>
      <c r="M320" t="s">
        <v>911</v>
      </c>
      <c r="N320" t="s">
        <v>817</v>
      </c>
      <c r="O320" t="s">
        <v>146</v>
      </c>
      <c r="P320" t="s">
        <v>724</v>
      </c>
      <c r="Q320" t="s">
        <v>1461</v>
      </c>
      <c r="R320" t="s">
        <v>1263</v>
      </c>
      <c r="S320" t="s">
        <v>161</v>
      </c>
      <c r="T320" t="s">
        <v>997</v>
      </c>
      <c r="U320" t="str">
        <f t="shared" si="4"/>
        <v>WA.2378.EBA.994.002.BB.522112</v>
      </c>
      <c r="V320" t="s">
        <v>846</v>
      </c>
    </row>
    <row r="321" spans="1:22" hidden="1" x14ac:dyDescent="0.3">
      <c r="A321" t="s">
        <v>728</v>
      </c>
      <c r="B321" t="s">
        <v>1457</v>
      </c>
      <c r="C321" t="s">
        <v>729</v>
      </c>
      <c r="D321" t="s">
        <v>1458</v>
      </c>
      <c r="E321" t="s">
        <v>841</v>
      </c>
      <c r="F321" t="s">
        <v>733</v>
      </c>
      <c r="G321" t="s">
        <v>750</v>
      </c>
      <c r="H321" t="s">
        <v>1013</v>
      </c>
      <c r="I321" t="s">
        <v>13</v>
      </c>
      <c r="J321" t="s">
        <v>751</v>
      </c>
      <c r="K321" t="s">
        <v>758</v>
      </c>
      <c r="L321" t="s">
        <v>759</v>
      </c>
      <c r="M321" t="s">
        <v>911</v>
      </c>
      <c r="N321" t="s">
        <v>817</v>
      </c>
      <c r="O321" t="s">
        <v>146</v>
      </c>
      <c r="P321" t="s">
        <v>724</v>
      </c>
      <c r="Q321" t="s">
        <v>1461</v>
      </c>
      <c r="R321" t="s">
        <v>1263</v>
      </c>
      <c r="S321" t="s">
        <v>162</v>
      </c>
      <c r="T321" t="s">
        <v>998</v>
      </c>
      <c r="U321" t="str">
        <f t="shared" si="4"/>
        <v>WA.2378.EBA.994.002.BB.522113</v>
      </c>
      <c r="V321" t="s">
        <v>846</v>
      </c>
    </row>
    <row r="322" spans="1:22" hidden="1" x14ac:dyDescent="0.3">
      <c r="A322" t="s">
        <v>728</v>
      </c>
      <c r="B322" t="s">
        <v>1457</v>
      </c>
      <c r="C322" t="s">
        <v>729</v>
      </c>
      <c r="D322" t="s">
        <v>1458</v>
      </c>
      <c r="E322" t="s">
        <v>841</v>
      </c>
      <c r="F322" t="s">
        <v>733</v>
      </c>
      <c r="G322" t="s">
        <v>750</v>
      </c>
      <c r="H322" t="s">
        <v>1013</v>
      </c>
      <c r="I322" t="s">
        <v>13</v>
      </c>
      <c r="J322" t="s">
        <v>751</v>
      </c>
      <c r="K322" t="s">
        <v>758</v>
      </c>
      <c r="L322" t="s">
        <v>759</v>
      </c>
      <c r="M322" t="s">
        <v>911</v>
      </c>
      <c r="N322" t="s">
        <v>817</v>
      </c>
      <c r="O322" t="s">
        <v>146</v>
      </c>
      <c r="P322" t="s">
        <v>724</v>
      </c>
      <c r="Q322" t="s">
        <v>1461</v>
      </c>
      <c r="R322" t="s">
        <v>1263</v>
      </c>
      <c r="S322" t="s">
        <v>163</v>
      </c>
      <c r="T322" t="s">
        <v>999</v>
      </c>
      <c r="U322" t="str">
        <f t="shared" ref="U322:U385" si="5">_xlfn.TEXTJOIN(".",TRUE,G322,I322,K322,M322,O322,Q322,S322)</f>
        <v>WA.2378.EBA.994.002.BB.522119</v>
      </c>
      <c r="V322" t="s">
        <v>846</v>
      </c>
    </row>
    <row r="323" spans="1:22" hidden="1" x14ac:dyDescent="0.3">
      <c r="A323" t="s">
        <v>728</v>
      </c>
      <c r="B323" t="s">
        <v>1457</v>
      </c>
      <c r="C323" t="s">
        <v>729</v>
      </c>
      <c r="D323" t="s">
        <v>1458</v>
      </c>
      <c r="E323" t="s">
        <v>841</v>
      </c>
      <c r="F323" t="s">
        <v>733</v>
      </c>
      <c r="G323" t="s">
        <v>750</v>
      </c>
      <c r="H323" t="s">
        <v>1013</v>
      </c>
      <c r="I323" t="s">
        <v>13</v>
      </c>
      <c r="J323" t="s">
        <v>751</v>
      </c>
      <c r="K323" t="s">
        <v>758</v>
      </c>
      <c r="L323" t="s">
        <v>759</v>
      </c>
      <c r="M323" t="s">
        <v>911</v>
      </c>
      <c r="N323" t="s">
        <v>817</v>
      </c>
      <c r="O323" t="s">
        <v>146</v>
      </c>
      <c r="P323" t="s">
        <v>724</v>
      </c>
      <c r="Q323" t="s">
        <v>1462</v>
      </c>
      <c r="R323" t="s">
        <v>1264</v>
      </c>
      <c r="S323" t="s">
        <v>150</v>
      </c>
      <c r="T323" t="s">
        <v>977</v>
      </c>
      <c r="U323" t="str">
        <f t="shared" si="5"/>
        <v>WA.2378.EBA.994.002.BC.521119</v>
      </c>
      <c r="V323" t="s">
        <v>846</v>
      </c>
    </row>
    <row r="324" spans="1:22" hidden="1" x14ac:dyDescent="0.3">
      <c r="A324" t="s">
        <v>728</v>
      </c>
      <c r="B324" t="s">
        <v>1457</v>
      </c>
      <c r="C324" t="s">
        <v>729</v>
      </c>
      <c r="D324" t="s">
        <v>1458</v>
      </c>
      <c r="E324" t="s">
        <v>841</v>
      </c>
      <c r="F324" t="s">
        <v>733</v>
      </c>
      <c r="G324" t="s">
        <v>750</v>
      </c>
      <c r="H324" t="s">
        <v>1013</v>
      </c>
      <c r="I324" t="s">
        <v>13</v>
      </c>
      <c r="J324" t="s">
        <v>751</v>
      </c>
      <c r="K324" t="s">
        <v>758</v>
      </c>
      <c r="L324" t="s">
        <v>759</v>
      </c>
      <c r="M324" t="s">
        <v>911</v>
      </c>
      <c r="N324" t="s">
        <v>817</v>
      </c>
      <c r="O324" t="s">
        <v>146</v>
      </c>
      <c r="P324" t="s">
        <v>724</v>
      </c>
      <c r="Q324" t="s">
        <v>1462</v>
      </c>
      <c r="R324" t="s">
        <v>1264</v>
      </c>
      <c r="S324" t="s">
        <v>164</v>
      </c>
      <c r="T324" t="s">
        <v>1000</v>
      </c>
      <c r="U324" t="str">
        <f t="shared" si="5"/>
        <v>WA.2378.EBA.994.002.BC.523111</v>
      </c>
      <c r="V324" t="s">
        <v>846</v>
      </c>
    </row>
    <row r="325" spans="1:22" hidden="1" x14ac:dyDescent="0.3">
      <c r="A325" t="s">
        <v>728</v>
      </c>
      <c r="B325" t="s">
        <v>1457</v>
      </c>
      <c r="C325" t="s">
        <v>729</v>
      </c>
      <c r="D325" t="s">
        <v>1458</v>
      </c>
      <c r="E325" t="s">
        <v>841</v>
      </c>
      <c r="F325" t="s">
        <v>733</v>
      </c>
      <c r="G325" t="s">
        <v>750</v>
      </c>
      <c r="H325" t="s">
        <v>1013</v>
      </c>
      <c r="I325" t="s">
        <v>13</v>
      </c>
      <c r="J325" t="s">
        <v>751</v>
      </c>
      <c r="K325" t="s">
        <v>758</v>
      </c>
      <c r="L325" t="s">
        <v>759</v>
      </c>
      <c r="M325" t="s">
        <v>911</v>
      </c>
      <c r="N325" t="s">
        <v>817</v>
      </c>
      <c r="O325" t="s">
        <v>146</v>
      </c>
      <c r="P325" t="s">
        <v>724</v>
      </c>
      <c r="Q325" t="s">
        <v>1462</v>
      </c>
      <c r="R325" t="s">
        <v>1264</v>
      </c>
      <c r="S325" t="s">
        <v>156</v>
      </c>
      <c r="T325" t="s">
        <v>773</v>
      </c>
      <c r="U325" t="str">
        <f t="shared" si="5"/>
        <v>WA.2378.EBA.994.002.BC.523121</v>
      </c>
      <c r="V325" t="s">
        <v>846</v>
      </c>
    </row>
    <row r="326" spans="1:22" hidden="1" x14ac:dyDescent="0.3">
      <c r="A326" t="s">
        <v>728</v>
      </c>
      <c r="B326" t="s">
        <v>1457</v>
      </c>
      <c r="C326" t="s">
        <v>729</v>
      </c>
      <c r="D326" t="s">
        <v>1458</v>
      </c>
      <c r="E326" t="s">
        <v>841</v>
      </c>
      <c r="F326" t="s">
        <v>733</v>
      </c>
      <c r="G326" t="s">
        <v>750</v>
      </c>
      <c r="H326" t="s">
        <v>1013</v>
      </c>
      <c r="I326" t="s">
        <v>13</v>
      </c>
      <c r="J326" t="s">
        <v>751</v>
      </c>
      <c r="K326" t="s">
        <v>758</v>
      </c>
      <c r="L326" t="s">
        <v>759</v>
      </c>
      <c r="M326" t="s">
        <v>911</v>
      </c>
      <c r="N326" t="s">
        <v>817</v>
      </c>
      <c r="O326" t="s">
        <v>146</v>
      </c>
      <c r="P326" t="s">
        <v>724</v>
      </c>
      <c r="Q326" t="s">
        <v>1462</v>
      </c>
      <c r="R326" t="s">
        <v>1264</v>
      </c>
      <c r="S326" t="s">
        <v>157</v>
      </c>
      <c r="T326" t="s">
        <v>774</v>
      </c>
      <c r="U326" t="str">
        <f t="shared" si="5"/>
        <v>WA.2378.EBA.994.002.BC.523199</v>
      </c>
      <c r="V326" t="s">
        <v>846</v>
      </c>
    </row>
    <row r="327" spans="1:22" hidden="1" x14ac:dyDescent="0.3">
      <c r="A327" t="s">
        <v>728</v>
      </c>
      <c r="B327" t="s">
        <v>1457</v>
      </c>
      <c r="C327" t="s">
        <v>729</v>
      </c>
      <c r="D327" t="s">
        <v>1458</v>
      </c>
      <c r="E327" t="s">
        <v>841</v>
      </c>
      <c r="F327" t="s">
        <v>733</v>
      </c>
      <c r="G327" t="s">
        <v>750</v>
      </c>
      <c r="H327" t="s">
        <v>1013</v>
      </c>
      <c r="I327" t="s">
        <v>13</v>
      </c>
      <c r="J327" t="s">
        <v>751</v>
      </c>
      <c r="K327" t="s">
        <v>758</v>
      </c>
      <c r="L327" t="s">
        <v>759</v>
      </c>
      <c r="M327" t="s">
        <v>911</v>
      </c>
      <c r="N327" t="s">
        <v>817</v>
      </c>
      <c r="O327" t="s">
        <v>146</v>
      </c>
      <c r="P327" t="s">
        <v>724</v>
      </c>
      <c r="Q327" t="s">
        <v>376</v>
      </c>
      <c r="R327" t="s">
        <v>975</v>
      </c>
      <c r="S327" t="s">
        <v>148</v>
      </c>
      <c r="T327" t="s">
        <v>769</v>
      </c>
      <c r="U327" t="str">
        <f t="shared" si="5"/>
        <v>WA.2378.EBA.994.002.DA.521111</v>
      </c>
      <c r="V327" t="s">
        <v>917</v>
      </c>
    </row>
    <row r="328" spans="1:22" hidden="1" x14ac:dyDescent="0.3">
      <c r="A328" t="s">
        <v>728</v>
      </c>
      <c r="B328" t="s">
        <v>1457</v>
      </c>
      <c r="C328" t="s">
        <v>729</v>
      </c>
      <c r="D328" t="s">
        <v>1458</v>
      </c>
      <c r="E328" t="s">
        <v>841</v>
      </c>
      <c r="F328" t="s">
        <v>733</v>
      </c>
      <c r="G328" t="s">
        <v>750</v>
      </c>
      <c r="H328" t="s">
        <v>1013</v>
      </c>
      <c r="I328" t="s">
        <v>13</v>
      </c>
      <c r="J328" t="s">
        <v>751</v>
      </c>
      <c r="K328" t="s">
        <v>758</v>
      </c>
      <c r="L328" t="s">
        <v>759</v>
      </c>
      <c r="M328" t="s">
        <v>911</v>
      </c>
      <c r="N328" t="s">
        <v>817</v>
      </c>
      <c r="O328" t="s">
        <v>146</v>
      </c>
      <c r="P328" t="s">
        <v>724</v>
      </c>
      <c r="Q328" t="s">
        <v>376</v>
      </c>
      <c r="R328" t="s">
        <v>975</v>
      </c>
      <c r="S328" t="s">
        <v>150</v>
      </c>
      <c r="T328" t="s">
        <v>977</v>
      </c>
      <c r="U328" t="str">
        <f t="shared" si="5"/>
        <v>WA.2378.EBA.994.002.DA.521119</v>
      </c>
      <c r="V328" t="s">
        <v>917</v>
      </c>
    </row>
    <row r="329" spans="1:22" hidden="1" x14ac:dyDescent="0.3">
      <c r="A329" t="s">
        <v>728</v>
      </c>
      <c r="B329" t="s">
        <v>1457</v>
      </c>
      <c r="C329" t="s">
        <v>729</v>
      </c>
      <c r="D329" t="s">
        <v>1458</v>
      </c>
      <c r="E329" t="s">
        <v>841</v>
      </c>
      <c r="F329" t="s">
        <v>733</v>
      </c>
      <c r="G329" t="s">
        <v>750</v>
      </c>
      <c r="H329" t="s">
        <v>1013</v>
      </c>
      <c r="I329" t="s">
        <v>13</v>
      </c>
      <c r="J329" t="s">
        <v>751</v>
      </c>
      <c r="K329" t="s">
        <v>758</v>
      </c>
      <c r="L329" t="s">
        <v>759</v>
      </c>
      <c r="M329" t="s">
        <v>911</v>
      </c>
      <c r="N329" t="s">
        <v>817</v>
      </c>
      <c r="O329" t="s">
        <v>146</v>
      </c>
      <c r="P329" t="s">
        <v>724</v>
      </c>
      <c r="Q329" t="s">
        <v>376</v>
      </c>
      <c r="R329" t="s">
        <v>975</v>
      </c>
      <c r="S329" t="s">
        <v>155</v>
      </c>
      <c r="T329" t="s">
        <v>979</v>
      </c>
      <c r="U329" t="str">
        <f t="shared" si="5"/>
        <v>WA.2378.EBA.994.002.DA.521131</v>
      </c>
      <c r="V329" t="s">
        <v>917</v>
      </c>
    </row>
    <row r="330" spans="1:22" hidden="1" x14ac:dyDescent="0.3">
      <c r="A330" t="s">
        <v>728</v>
      </c>
      <c r="B330" t="s">
        <v>1457</v>
      </c>
      <c r="C330" t="s">
        <v>729</v>
      </c>
      <c r="D330" t="s">
        <v>1458</v>
      </c>
      <c r="E330" t="s">
        <v>841</v>
      </c>
      <c r="F330" t="s">
        <v>733</v>
      </c>
      <c r="G330" t="s">
        <v>750</v>
      </c>
      <c r="H330" t="s">
        <v>1013</v>
      </c>
      <c r="I330" t="s">
        <v>13</v>
      </c>
      <c r="J330" t="s">
        <v>751</v>
      </c>
      <c r="K330" t="s">
        <v>758</v>
      </c>
      <c r="L330" t="s">
        <v>759</v>
      </c>
      <c r="M330" t="s">
        <v>911</v>
      </c>
      <c r="N330" t="s">
        <v>817</v>
      </c>
      <c r="O330" t="s">
        <v>146</v>
      </c>
      <c r="P330" t="s">
        <v>724</v>
      </c>
      <c r="Q330" t="s">
        <v>376</v>
      </c>
      <c r="R330" t="s">
        <v>975</v>
      </c>
      <c r="S330" t="s">
        <v>130</v>
      </c>
      <c r="T330" t="s">
        <v>748</v>
      </c>
      <c r="U330" t="str">
        <f t="shared" si="5"/>
        <v>WA.2378.EBA.994.002.DA.521811</v>
      </c>
      <c r="V330" t="s">
        <v>917</v>
      </c>
    </row>
    <row r="331" spans="1:22" hidden="1" x14ac:dyDescent="0.3">
      <c r="A331" t="s">
        <v>728</v>
      </c>
      <c r="B331" t="s">
        <v>1457</v>
      </c>
      <c r="C331" t="s">
        <v>729</v>
      </c>
      <c r="D331" t="s">
        <v>1458</v>
      </c>
      <c r="E331" t="s">
        <v>841</v>
      </c>
      <c r="F331" t="s">
        <v>733</v>
      </c>
      <c r="G331" t="s">
        <v>750</v>
      </c>
      <c r="H331" t="s">
        <v>1013</v>
      </c>
      <c r="I331" t="s">
        <v>13</v>
      </c>
      <c r="J331" t="s">
        <v>751</v>
      </c>
      <c r="K331" t="s">
        <v>758</v>
      </c>
      <c r="L331" t="s">
        <v>759</v>
      </c>
      <c r="M331" t="s">
        <v>911</v>
      </c>
      <c r="N331" t="s">
        <v>817</v>
      </c>
      <c r="O331" t="s">
        <v>146</v>
      </c>
      <c r="P331" t="s">
        <v>724</v>
      </c>
      <c r="Q331" t="s">
        <v>376</v>
      </c>
      <c r="R331" t="s">
        <v>975</v>
      </c>
      <c r="S331" t="s">
        <v>114</v>
      </c>
      <c r="T331" t="s">
        <v>793</v>
      </c>
      <c r="U331" t="str">
        <f t="shared" si="5"/>
        <v>WA.2378.EBA.994.002.DA.522191</v>
      </c>
      <c r="V331" t="s">
        <v>917</v>
      </c>
    </row>
    <row r="332" spans="1:22" hidden="1" x14ac:dyDescent="0.3">
      <c r="A332" t="s">
        <v>728</v>
      </c>
      <c r="B332" t="s">
        <v>1457</v>
      </c>
      <c r="C332" t="s">
        <v>729</v>
      </c>
      <c r="D332" t="s">
        <v>1458</v>
      </c>
      <c r="E332" t="s">
        <v>841</v>
      </c>
      <c r="F332" t="s">
        <v>733</v>
      </c>
      <c r="G332" t="s">
        <v>750</v>
      </c>
      <c r="H332" t="s">
        <v>1013</v>
      </c>
      <c r="I332" t="s">
        <v>13</v>
      </c>
      <c r="J332" t="s">
        <v>751</v>
      </c>
      <c r="K332" t="s">
        <v>758</v>
      </c>
      <c r="L332" t="s">
        <v>759</v>
      </c>
      <c r="M332" t="s">
        <v>911</v>
      </c>
      <c r="N332" t="s">
        <v>817</v>
      </c>
      <c r="O332" t="s">
        <v>146</v>
      </c>
      <c r="P332" t="s">
        <v>724</v>
      </c>
      <c r="Q332" t="s">
        <v>411</v>
      </c>
      <c r="R332" t="s">
        <v>974</v>
      </c>
      <c r="S332" t="s">
        <v>152</v>
      </c>
      <c r="T332" t="s">
        <v>771</v>
      </c>
      <c r="U332" t="str">
        <f t="shared" si="5"/>
        <v>WA.2378.EBA.994.002.DB.521114</v>
      </c>
      <c r="V332" t="s">
        <v>917</v>
      </c>
    </row>
    <row r="333" spans="1:22" hidden="1" x14ac:dyDescent="0.3">
      <c r="A333" t="s">
        <v>728</v>
      </c>
      <c r="B333" t="s">
        <v>1457</v>
      </c>
      <c r="C333" t="s">
        <v>729</v>
      </c>
      <c r="D333" t="s">
        <v>1458</v>
      </c>
      <c r="E333" t="s">
        <v>841</v>
      </c>
      <c r="F333" t="s">
        <v>733</v>
      </c>
      <c r="G333" t="s">
        <v>750</v>
      </c>
      <c r="H333" t="s">
        <v>1013</v>
      </c>
      <c r="I333" t="s">
        <v>13</v>
      </c>
      <c r="J333" t="s">
        <v>751</v>
      </c>
      <c r="K333" t="s">
        <v>758</v>
      </c>
      <c r="L333" t="s">
        <v>759</v>
      </c>
      <c r="M333" t="s">
        <v>911</v>
      </c>
      <c r="N333" t="s">
        <v>817</v>
      </c>
      <c r="O333" t="s">
        <v>146</v>
      </c>
      <c r="P333" t="s">
        <v>724</v>
      </c>
      <c r="Q333" t="s">
        <v>411</v>
      </c>
      <c r="R333" t="s">
        <v>974</v>
      </c>
      <c r="S333" t="s">
        <v>155</v>
      </c>
      <c r="T333" t="s">
        <v>979</v>
      </c>
      <c r="U333" t="str">
        <f t="shared" si="5"/>
        <v>WA.2378.EBA.994.002.DB.521131</v>
      </c>
      <c r="V333" t="s">
        <v>917</v>
      </c>
    </row>
    <row r="334" spans="1:22" hidden="1" x14ac:dyDescent="0.3">
      <c r="A334" t="s">
        <v>728</v>
      </c>
      <c r="B334" t="s">
        <v>1457</v>
      </c>
      <c r="C334" t="s">
        <v>729</v>
      </c>
      <c r="D334" t="s">
        <v>1458</v>
      </c>
      <c r="E334" t="s">
        <v>841</v>
      </c>
      <c r="F334" t="s">
        <v>733</v>
      </c>
      <c r="G334" t="s">
        <v>750</v>
      </c>
      <c r="H334" t="s">
        <v>1013</v>
      </c>
      <c r="I334" t="s">
        <v>13</v>
      </c>
      <c r="J334" t="s">
        <v>751</v>
      </c>
      <c r="K334" t="s">
        <v>758</v>
      </c>
      <c r="L334" t="s">
        <v>759</v>
      </c>
      <c r="M334" t="s">
        <v>911</v>
      </c>
      <c r="N334" t="s">
        <v>817</v>
      </c>
      <c r="O334" t="s">
        <v>146</v>
      </c>
      <c r="P334" t="s">
        <v>724</v>
      </c>
      <c r="Q334" t="s">
        <v>411</v>
      </c>
      <c r="R334" t="s">
        <v>974</v>
      </c>
      <c r="S334" t="s">
        <v>153</v>
      </c>
      <c r="T334" t="s">
        <v>737</v>
      </c>
      <c r="U334" t="str">
        <f t="shared" si="5"/>
        <v>WA.2378.EBA.994.002.DB.522141</v>
      </c>
      <c r="V334" t="s">
        <v>917</v>
      </c>
    </row>
    <row r="335" spans="1:22" hidden="1" x14ac:dyDescent="0.3">
      <c r="A335" t="s">
        <v>728</v>
      </c>
      <c r="B335" t="s">
        <v>1457</v>
      </c>
      <c r="C335" t="s">
        <v>729</v>
      </c>
      <c r="D335" t="s">
        <v>1458</v>
      </c>
      <c r="E335" t="s">
        <v>841</v>
      </c>
      <c r="F335" t="s">
        <v>733</v>
      </c>
      <c r="G335" t="s">
        <v>750</v>
      </c>
      <c r="H335" t="s">
        <v>1013</v>
      </c>
      <c r="I335" t="s">
        <v>13</v>
      </c>
      <c r="J335" t="s">
        <v>751</v>
      </c>
      <c r="K335" t="s">
        <v>758</v>
      </c>
      <c r="L335" t="s">
        <v>759</v>
      </c>
      <c r="M335" t="s">
        <v>911</v>
      </c>
      <c r="N335" t="s">
        <v>817</v>
      </c>
      <c r="O335" t="s">
        <v>146</v>
      </c>
      <c r="P335" t="s">
        <v>724</v>
      </c>
      <c r="Q335" t="s">
        <v>411</v>
      </c>
      <c r="R335" t="s">
        <v>974</v>
      </c>
      <c r="S335" t="s">
        <v>156</v>
      </c>
      <c r="T335" t="s">
        <v>773</v>
      </c>
      <c r="U335" t="str">
        <f t="shared" si="5"/>
        <v>WA.2378.EBA.994.002.DB.523121</v>
      </c>
      <c r="V335" t="s">
        <v>917</v>
      </c>
    </row>
    <row r="336" spans="1:22" hidden="1" x14ac:dyDescent="0.3">
      <c r="A336" t="s">
        <v>728</v>
      </c>
      <c r="B336" t="s">
        <v>1457</v>
      </c>
      <c r="C336" t="s">
        <v>729</v>
      </c>
      <c r="D336" t="s">
        <v>1458</v>
      </c>
      <c r="E336" t="s">
        <v>841</v>
      </c>
      <c r="F336" t="s">
        <v>733</v>
      </c>
      <c r="G336" t="s">
        <v>750</v>
      </c>
      <c r="H336" t="s">
        <v>1013</v>
      </c>
      <c r="I336" t="s">
        <v>13</v>
      </c>
      <c r="J336" t="s">
        <v>751</v>
      </c>
      <c r="K336" t="s">
        <v>758</v>
      </c>
      <c r="L336" t="s">
        <v>759</v>
      </c>
      <c r="M336" t="s">
        <v>911</v>
      </c>
      <c r="N336" t="s">
        <v>817</v>
      </c>
      <c r="O336" t="s">
        <v>146</v>
      </c>
      <c r="P336" t="s">
        <v>724</v>
      </c>
      <c r="Q336" t="s">
        <v>416</v>
      </c>
      <c r="R336" t="s">
        <v>980</v>
      </c>
      <c r="S336" t="s">
        <v>156</v>
      </c>
      <c r="T336" t="s">
        <v>773</v>
      </c>
      <c r="U336" t="str">
        <f t="shared" si="5"/>
        <v>WA.2378.EBA.994.002.DC.523121</v>
      </c>
      <c r="V336" t="s">
        <v>917</v>
      </c>
    </row>
    <row r="337" spans="1:24" hidden="1" x14ac:dyDescent="0.3">
      <c r="A337" t="s">
        <v>728</v>
      </c>
      <c r="B337" t="s">
        <v>1457</v>
      </c>
      <c r="C337" t="s">
        <v>729</v>
      </c>
      <c r="D337" t="s">
        <v>1458</v>
      </c>
      <c r="E337" t="s">
        <v>841</v>
      </c>
      <c r="F337" t="s">
        <v>733</v>
      </c>
      <c r="G337" t="s">
        <v>750</v>
      </c>
      <c r="H337" t="s">
        <v>1013</v>
      </c>
      <c r="I337" t="s">
        <v>13</v>
      </c>
      <c r="J337" t="s">
        <v>751</v>
      </c>
      <c r="K337" t="s">
        <v>758</v>
      </c>
      <c r="L337" t="s">
        <v>759</v>
      </c>
      <c r="M337" t="s">
        <v>911</v>
      </c>
      <c r="N337" t="s">
        <v>817</v>
      </c>
      <c r="O337" t="s">
        <v>146</v>
      </c>
      <c r="P337" t="s">
        <v>724</v>
      </c>
      <c r="Q337" t="s">
        <v>419</v>
      </c>
      <c r="R337" t="s">
        <v>976</v>
      </c>
      <c r="S337" t="s">
        <v>148</v>
      </c>
      <c r="T337" t="s">
        <v>769</v>
      </c>
      <c r="U337" t="str">
        <f t="shared" si="5"/>
        <v>WA.2378.EBA.994.002.DD.521111</v>
      </c>
      <c r="V337" t="s">
        <v>917</v>
      </c>
    </row>
    <row r="338" spans="1:24" hidden="1" x14ac:dyDescent="0.3">
      <c r="A338" t="s">
        <v>728</v>
      </c>
      <c r="B338" t="s">
        <v>1457</v>
      </c>
      <c r="C338" t="s">
        <v>729</v>
      </c>
      <c r="D338" t="s">
        <v>1458</v>
      </c>
      <c r="E338" t="s">
        <v>841</v>
      </c>
      <c r="F338" t="s">
        <v>733</v>
      </c>
      <c r="G338" t="s">
        <v>750</v>
      </c>
      <c r="H338" t="s">
        <v>1013</v>
      </c>
      <c r="I338" t="s">
        <v>13</v>
      </c>
      <c r="J338" t="s">
        <v>751</v>
      </c>
      <c r="K338" t="s">
        <v>758</v>
      </c>
      <c r="L338" t="s">
        <v>759</v>
      </c>
      <c r="M338" t="s">
        <v>911</v>
      </c>
      <c r="N338" t="s">
        <v>817</v>
      </c>
      <c r="O338" t="s">
        <v>146</v>
      </c>
      <c r="P338" t="s">
        <v>724</v>
      </c>
      <c r="Q338" t="s">
        <v>419</v>
      </c>
      <c r="R338" t="s">
        <v>976</v>
      </c>
      <c r="S338" t="s">
        <v>159</v>
      </c>
      <c r="T338" t="s">
        <v>776</v>
      </c>
      <c r="U338" t="str">
        <f t="shared" si="5"/>
        <v>WA.2378.EBA.994.002.DD.521115</v>
      </c>
      <c r="V338" t="s">
        <v>917</v>
      </c>
    </row>
    <row r="339" spans="1:24" hidden="1" x14ac:dyDescent="0.3">
      <c r="A339" t="s">
        <v>728</v>
      </c>
      <c r="B339" t="s">
        <v>1457</v>
      </c>
      <c r="C339" t="s">
        <v>729</v>
      </c>
      <c r="D339" t="s">
        <v>1458</v>
      </c>
      <c r="E339" t="s">
        <v>841</v>
      </c>
      <c r="F339" t="s">
        <v>733</v>
      </c>
      <c r="G339" t="s">
        <v>750</v>
      </c>
      <c r="H339" t="s">
        <v>1013</v>
      </c>
      <c r="I339" t="s">
        <v>13</v>
      </c>
      <c r="J339" t="s">
        <v>751</v>
      </c>
      <c r="K339" t="s">
        <v>758</v>
      </c>
      <c r="L339" t="s">
        <v>759</v>
      </c>
      <c r="M339" t="s">
        <v>911</v>
      </c>
      <c r="N339" t="s">
        <v>817</v>
      </c>
      <c r="O339" t="s">
        <v>146</v>
      </c>
      <c r="P339" t="s">
        <v>724</v>
      </c>
      <c r="Q339" t="s">
        <v>419</v>
      </c>
      <c r="R339" t="s">
        <v>976</v>
      </c>
      <c r="S339" t="s">
        <v>150</v>
      </c>
      <c r="T339" t="s">
        <v>977</v>
      </c>
      <c r="U339" t="str">
        <f t="shared" si="5"/>
        <v>WA.2378.EBA.994.002.DD.521119</v>
      </c>
      <c r="V339" t="s">
        <v>917</v>
      </c>
    </row>
    <row r="340" spans="1:24" x14ac:dyDescent="0.3">
      <c r="A340" t="s">
        <v>728</v>
      </c>
      <c r="B340" t="s">
        <v>1457</v>
      </c>
      <c r="C340" t="s">
        <v>729</v>
      </c>
      <c r="D340" t="s">
        <v>1458</v>
      </c>
      <c r="E340" t="s">
        <v>841</v>
      </c>
      <c r="F340" t="s">
        <v>733</v>
      </c>
      <c r="G340" t="s">
        <v>750</v>
      </c>
      <c r="H340" t="s">
        <v>1013</v>
      </c>
      <c r="I340" t="s">
        <v>13</v>
      </c>
      <c r="J340" t="s">
        <v>751</v>
      </c>
      <c r="K340" t="s">
        <v>758</v>
      </c>
      <c r="L340" t="s">
        <v>759</v>
      </c>
      <c r="M340" t="s">
        <v>911</v>
      </c>
      <c r="N340" t="s">
        <v>817</v>
      </c>
      <c r="O340" t="s">
        <v>146</v>
      </c>
      <c r="P340" t="s">
        <v>724</v>
      </c>
      <c r="Q340" t="s">
        <v>388</v>
      </c>
      <c r="R340" t="s">
        <v>768</v>
      </c>
      <c r="S340" t="s">
        <v>148</v>
      </c>
      <c r="T340" t="s">
        <v>769</v>
      </c>
      <c r="U340" t="str">
        <f t="shared" si="5"/>
        <v>WA.2378.EBA.994.002.GA.521111</v>
      </c>
      <c r="V340" t="s">
        <v>123</v>
      </c>
      <c r="W340" t="s">
        <v>165</v>
      </c>
      <c r="X340" t="s">
        <v>149</v>
      </c>
    </row>
    <row r="341" spans="1:24" x14ac:dyDescent="0.3">
      <c r="A341" t="s">
        <v>728</v>
      </c>
      <c r="B341" t="s">
        <v>1457</v>
      </c>
      <c r="C341" t="s">
        <v>729</v>
      </c>
      <c r="D341" t="s">
        <v>1458</v>
      </c>
      <c r="E341" t="s">
        <v>841</v>
      </c>
      <c r="F341" t="s">
        <v>733</v>
      </c>
      <c r="G341" t="s">
        <v>750</v>
      </c>
      <c r="H341" t="s">
        <v>1013</v>
      </c>
      <c r="I341" t="s">
        <v>13</v>
      </c>
      <c r="J341" t="s">
        <v>751</v>
      </c>
      <c r="K341" t="s">
        <v>758</v>
      </c>
      <c r="L341" t="s">
        <v>759</v>
      </c>
      <c r="M341" t="s">
        <v>911</v>
      </c>
      <c r="N341" t="s">
        <v>817</v>
      </c>
      <c r="O341" t="s">
        <v>146</v>
      </c>
      <c r="P341" t="s">
        <v>724</v>
      </c>
      <c r="Q341" t="s">
        <v>388</v>
      </c>
      <c r="R341" t="s">
        <v>768</v>
      </c>
      <c r="S341" t="s">
        <v>155</v>
      </c>
      <c r="T341" t="s">
        <v>979</v>
      </c>
      <c r="U341" t="str">
        <f t="shared" si="5"/>
        <v>WA.2378.EBA.994.002.GA.521131</v>
      </c>
      <c r="V341" t="s">
        <v>123</v>
      </c>
      <c r="W341" t="s">
        <v>165</v>
      </c>
      <c r="X341" t="s">
        <v>149</v>
      </c>
    </row>
    <row r="342" spans="1:24" x14ac:dyDescent="0.3">
      <c r="A342" t="s">
        <v>728</v>
      </c>
      <c r="B342" t="s">
        <v>1457</v>
      </c>
      <c r="C342" t="s">
        <v>729</v>
      </c>
      <c r="D342" t="s">
        <v>1458</v>
      </c>
      <c r="E342" t="s">
        <v>841</v>
      </c>
      <c r="F342" t="s">
        <v>733</v>
      </c>
      <c r="G342" t="s">
        <v>750</v>
      </c>
      <c r="H342" t="s">
        <v>1013</v>
      </c>
      <c r="I342" t="s">
        <v>13</v>
      </c>
      <c r="J342" t="s">
        <v>751</v>
      </c>
      <c r="K342" t="s">
        <v>758</v>
      </c>
      <c r="L342" t="s">
        <v>759</v>
      </c>
      <c r="M342" t="s">
        <v>911</v>
      </c>
      <c r="N342" t="s">
        <v>817</v>
      </c>
      <c r="O342" t="s">
        <v>146</v>
      </c>
      <c r="P342" t="s">
        <v>724</v>
      </c>
      <c r="Q342" t="s">
        <v>388</v>
      </c>
      <c r="R342" t="s">
        <v>768</v>
      </c>
      <c r="S342" t="s">
        <v>130</v>
      </c>
      <c r="T342" t="s">
        <v>748</v>
      </c>
      <c r="U342" t="str">
        <f t="shared" si="5"/>
        <v>WA.2378.EBA.994.002.GA.521811</v>
      </c>
      <c r="V342" t="s">
        <v>123</v>
      </c>
      <c r="W342" t="s">
        <v>165</v>
      </c>
      <c r="X342" t="s">
        <v>149</v>
      </c>
    </row>
    <row r="343" spans="1:24" x14ac:dyDescent="0.3">
      <c r="A343" t="s">
        <v>728</v>
      </c>
      <c r="B343" t="s">
        <v>1457</v>
      </c>
      <c r="C343" t="s">
        <v>729</v>
      </c>
      <c r="D343" t="s">
        <v>1458</v>
      </c>
      <c r="E343" t="s">
        <v>841</v>
      </c>
      <c r="F343" t="s">
        <v>733</v>
      </c>
      <c r="G343" t="s">
        <v>750</v>
      </c>
      <c r="H343" t="s">
        <v>1013</v>
      </c>
      <c r="I343" t="s">
        <v>13</v>
      </c>
      <c r="J343" t="s">
        <v>751</v>
      </c>
      <c r="K343" t="s">
        <v>758</v>
      </c>
      <c r="L343" t="s">
        <v>759</v>
      </c>
      <c r="M343" t="s">
        <v>911</v>
      </c>
      <c r="N343" t="s">
        <v>817</v>
      </c>
      <c r="O343" t="s">
        <v>146</v>
      </c>
      <c r="P343" t="s">
        <v>724</v>
      </c>
      <c r="Q343" t="s">
        <v>427</v>
      </c>
      <c r="R343" t="s">
        <v>770</v>
      </c>
      <c r="S343" t="s">
        <v>152</v>
      </c>
      <c r="T343" t="s">
        <v>771</v>
      </c>
      <c r="U343" t="str">
        <f t="shared" si="5"/>
        <v>WA.2378.EBA.994.002.GB.521114</v>
      </c>
      <c r="V343" t="s">
        <v>123</v>
      </c>
      <c r="W343" t="s">
        <v>165</v>
      </c>
      <c r="X343" t="s">
        <v>149</v>
      </c>
    </row>
    <row r="344" spans="1:24" x14ac:dyDescent="0.3">
      <c r="A344" t="s">
        <v>728</v>
      </c>
      <c r="B344" t="s">
        <v>1457</v>
      </c>
      <c r="C344" t="s">
        <v>729</v>
      </c>
      <c r="D344" t="s">
        <v>1458</v>
      </c>
      <c r="E344" t="s">
        <v>841</v>
      </c>
      <c r="F344" t="s">
        <v>733</v>
      </c>
      <c r="G344" t="s">
        <v>750</v>
      </c>
      <c r="H344" t="s">
        <v>1013</v>
      </c>
      <c r="I344" t="s">
        <v>13</v>
      </c>
      <c r="J344" t="s">
        <v>751</v>
      </c>
      <c r="K344" t="s">
        <v>758</v>
      </c>
      <c r="L344" t="s">
        <v>759</v>
      </c>
      <c r="M344" t="s">
        <v>911</v>
      </c>
      <c r="N344" t="s">
        <v>817</v>
      </c>
      <c r="O344" t="s">
        <v>146</v>
      </c>
      <c r="P344" t="s">
        <v>724</v>
      </c>
      <c r="Q344" t="s">
        <v>427</v>
      </c>
      <c r="R344" t="s">
        <v>770</v>
      </c>
      <c r="S344" t="s">
        <v>153</v>
      </c>
      <c r="T344" t="s">
        <v>737</v>
      </c>
      <c r="U344" t="str">
        <f t="shared" si="5"/>
        <v>WA.2378.EBA.994.002.GB.522141</v>
      </c>
      <c r="V344" t="s">
        <v>123</v>
      </c>
      <c r="W344" t="s">
        <v>165</v>
      </c>
      <c r="X344" t="s">
        <v>149</v>
      </c>
    </row>
    <row r="345" spans="1:24" x14ac:dyDescent="0.3">
      <c r="A345" t="s">
        <v>728</v>
      </c>
      <c r="B345" t="s">
        <v>1457</v>
      </c>
      <c r="C345" t="s">
        <v>729</v>
      </c>
      <c r="D345" t="s">
        <v>1458</v>
      </c>
      <c r="E345" t="s">
        <v>841</v>
      </c>
      <c r="F345" t="s">
        <v>733</v>
      </c>
      <c r="G345" t="s">
        <v>750</v>
      </c>
      <c r="H345" t="s">
        <v>1013</v>
      </c>
      <c r="I345" t="s">
        <v>13</v>
      </c>
      <c r="J345" t="s">
        <v>751</v>
      </c>
      <c r="K345" t="s">
        <v>758</v>
      </c>
      <c r="L345" t="s">
        <v>759</v>
      </c>
      <c r="M345" t="s">
        <v>911</v>
      </c>
      <c r="N345" t="s">
        <v>817</v>
      </c>
      <c r="O345" t="s">
        <v>146</v>
      </c>
      <c r="P345" t="s">
        <v>724</v>
      </c>
      <c r="Q345" t="s">
        <v>431</v>
      </c>
      <c r="R345" t="s">
        <v>772</v>
      </c>
      <c r="S345" t="s">
        <v>156</v>
      </c>
      <c r="T345" t="s">
        <v>773</v>
      </c>
      <c r="U345" t="str">
        <f t="shared" si="5"/>
        <v>WA.2378.EBA.994.002.GC.523121</v>
      </c>
      <c r="V345" t="s">
        <v>123</v>
      </c>
      <c r="W345" t="s">
        <v>165</v>
      </c>
      <c r="X345" t="s">
        <v>149</v>
      </c>
    </row>
    <row r="346" spans="1:24" x14ac:dyDescent="0.3">
      <c r="A346" t="s">
        <v>728</v>
      </c>
      <c r="B346" t="s">
        <v>1457</v>
      </c>
      <c r="C346" t="s">
        <v>729</v>
      </c>
      <c r="D346" t="s">
        <v>1458</v>
      </c>
      <c r="E346" t="s">
        <v>841</v>
      </c>
      <c r="F346" t="s">
        <v>733</v>
      </c>
      <c r="G346" t="s">
        <v>750</v>
      </c>
      <c r="H346" t="s">
        <v>1013</v>
      </c>
      <c r="I346" t="s">
        <v>13</v>
      </c>
      <c r="J346" t="s">
        <v>751</v>
      </c>
      <c r="K346" t="s">
        <v>758</v>
      </c>
      <c r="L346" t="s">
        <v>759</v>
      </c>
      <c r="M346" t="s">
        <v>911</v>
      </c>
      <c r="N346" t="s">
        <v>817</v>
      </c>
      <c r="O346" t="s">
        <v>146</v>
      </c>
      <c r="P346" t="s">
        <v>724</v>
      </c>
      <c r="Q346" t="s">
        <v>431</v>
      </c>
      <c r="R346" t="s">
        <v>772</v>
      </c>
      <c r="S346" t="s">
        <v>157</v>
      </c>
      <c r="T346" t="s">
        <v>774</v>
      </c>
      <c r="U346" t="str">
        <f t="shared" si="5"/>
        <v>WA.2378.EBA.994.002.GC.523199</v>
      </c>
      <c r="V346" t="s">
        <v>123</v>
      </c>
      <c r="W346" t="s">
        <v>165</v>
      </c>
      <c r="X346" t="s">
        <v>149</v>
      </c>
    </row>
    <row r="347" spans="1:24" x14ac:dyDescent="0.3">
      <c r="A347" t="s">
        <v>728</v>
      </c>
      <c r="B347" t="s">
        <v>1457</v>
      </c>
      <c r="C347" t="s">
        <v>729</v>
      </c>
      <c r="D347" t="s">
        <v>1458</v>
      </c>
      <c r="E347" t="s">
        <v>841</v>
      </c>
      <c r="F347" t="s">
        <v>733</v>
      </c>
      <c r="G347" t="s">
        <v>750</v>
      </c>
      <c r="H347" t="s">
        <v>1013</v>
      </c>
      <c r="I347" t="s">
        <v>13</v>
      </c>
      <c r="J347" t="s">
        <v>751</v>
      </c>
      <c r="K347" t="s">
        <v>758</v>
      </c>
      <c r="L347" t="s">
        <v>759</v>
      </c>
      <c r="M347" t="s">
        <v>911</v>
      </c>
      <c r="N347" t="s">
        <v>817</v>
      </c>
      <c r="O347" t="s">
        <v>146</v>
      </c>
      <c r="P347" t="s">
        <v>724</v>
      </c>
      <c r="Q347" t="s">
        <v>435</v>
      </c>
      <c r="R347" t="s">
        <v>775</v>
      </c>
      <c r="S347" t="s">
        <v>148</v>
      </c>
      <c r="T347" t="s">
        <v>769</v>
      </c>
      <c r="U347" t="str">
        <f t="shared" si="5"/>
        <v>WA.2378.EBA.994.002.GD.521111</v>
      </c>
      <c r="V347" t="s">
        <v>123</v>
      </c>
      <c r="W347" t="s">
        <v>165</v>
      </c>
      <c r="X347" t="s">
        <v>149</v>
      </c>
    </row>
    <row r="348" spans="1:24" x14ac:dyDescent="0.3">
      <c r="A348" t="s">
        <v>728</v>
      </c>
      <c r="B348" t="s">
        <v>1457</v>
      </c>
      <c r="C348" t="s">
        <v>729</v>
      </c>
      <c r="D348" t="s">
        <v>1458</v>
      </c>
      <c r="E348" t="s">
        <v>841</v>
      </c>
      <c r="F348" t="s">
        <v>733</v>
      </c>
      <c r="G348" t="s">
        <v>750</v>
      </c>
      <c r="H348" t="s">
        <v>1013</v>
      </c>
      <c r="I348" t="s">
        <v>13</v>
      </c>
      <c r="J348" t="s">
        <v>751</v>
      </c>
      <c r="K348" t="s">
        <v>758</v>
      </c>
      <c r="L348" t="s">
        <v>759</v>
      </c>
      <c r="M348" t="s">
        <v>911</v>
      </c>
      <c r="N348" t="s">
        <v>817</v>
      </c>
      <c r="O348" t="s">
        <v>146</v>
      </c>
      <c r="P348" t="s">
        <v>724</v>
      </c>
      <c r="Q348" t="s">
        <v>435</v>
      </c>
      <c r="R348" t="s">
        <v>775</v>
      </c>
      <c r="S348" t="s">
        <v>159</v>
      </c>
      <c r="T348" t="s">
        <v>776</v>
      </c>
      <c r="U348" t="str">
        <f t="shared" si="5"/>
        <v>WA.2378.EBA.994.002.GD.521115</v>
      </c>
      <c r="V348" t="s">
        <v>123</v>
      </c>
      <c r="W348" t="s">
        <v>165</v>
      </c>
      <c r="X348" t="s">
        <v>149</v>
      </c>
    </row>
    <row r="349" spans="1:24" hidden="1" x14ac:dyDescent="0.3">
      <c r="A349" t="s">
        <v>728</v>
      </c>
      <c r="B349" t="s">
        <v>1457</v>
      </c>
      <c r="C349" t="s">
        <v>729</v>
      </c>
      <c r="D349" t="s">
        <v>1458</v>
      </c>
      <c r="E349" t="s">
        <v>841</v>
      </c>
      <c r="F349" t="s">
        <v>733</v>
      </c>
      <c r="G349" t="s">
        <v>750</v>
      </c>
      <c r="H349" t="s">
        <v>1013</v>
      </c>
      <c r="I349" t="s">
        <v>13</v>
      </c>
      <c r="J349" t="s">
        <v>751</v>
      </c>
      <c r="K349" t="s">
        <v>777</v>
      </c>
      <c r="L349" t="s">
        <v>778</v>
      </c>
      <c r="M349" t="s">
        <v>927</v>
      </c>
      <c r="N349" t="s">
        <v>779</v>
      </c>
      <c r="O349" t="s">
        <v>177</v>
      </c>
      <c r="P349" t="s">
        <v>941</v>
      </c>
      <c r="Q349" t="s">
        <v>2</v>
      </c>
      <c r="R349" t="s">
        <v>1265</v>
      </c>
      <c r="S349" t="s">
        <v>121</v>
      </c>
      <c r="T349" t="s">
        <v>738</v>
      </c>
      <c r="U349" t="str">
        <f t="shared" si="5"/>
        <v>WA.2378.EBB.951.101.A.532111</v>
      </c>
      <c r="V349" t="s">
        <v>846</v>
      </c>
    </row>
    <row r="350" spans="1:24" hidden="1" x14ac:dyDescent="0.3">
      <c r="A350" t="s">
        <v>728</v>
      </c>
      <c r="B350" t="s">
        <v>1457</v>
      </c>
      <c r="C350" t="s">
        <v>729</v>
      </c>
      <c r="D350" t="s">
        <v>1458</v>
      </c>
      <c r="E350" t="s">
        <v>841</v>
      </c>
      <c r="F350" t="s">
        <v>733</v>
      </c>
      <c r="G350" t="s">
        <v>750</v>
      </c>
      <c r="H350" t="s">
        <v>1013</v>
      </c>
      <c r="I350" t="s">
        <v>13</v>
      </c>
      <c r="J350" t="s">
        <v>751</v>
      </c>
      <c r="K350" t="s">
        <v>777</v>
      </c>
      <c r="L350" t="s">
        <v>778</v>
      </c>
      <c r="M350" t="s">
        <v>927</v>
      </c>
      <c r="N350" t="s">
        <v>779</v>
      </c>
      <c r="O350" t="s">
        <v>240</v>
      </c>
      <c r="P350" t="s">
        <v>1463</v>
      </c>
      <c r="Q350" t="s">
        <v>2</v>
      </c>
      <c r="R350" t="s">
        <v>1267</v>
      </c>
      <c r="S350" t="s">
        <v>121</v>
      </c>
      <c r="T350" t="s">
        <v>738</v>
      </c>
      <c r="U350" t="str">
        <f t="shared" si="5"/>
        <v>WA.2378.EBB.951.102.A.532111</v>
      </c>
      <c r="V350" t="s">
        <v>846</v>
      </c>
    </row>
    <row r="351" spans="1:24" x14ac:dyDescent="0.3">
      <c r="A351" t="s">
        <v>728</v>
      </c>
      <c r="B351" t="s">
        <v>1457</v>
      </c>
      <c r="C351" t="s">
        <v>729</v>
      </c>
      <c r="D351" t="s">
        <v>1458</v>
      </c>
      <c r="E351" t="s">
        <v>841</v>
      </c>
      <c r="F351" t="s">
        <v>733</v>
      </c>
      <c r="G351" t="s">
        <v>750</v>
      </c>
      <c r="H351" t="s">
        <v>1013</v>
      </c>
      <c r="I351" t="s">
        <v>13</v>
      </c>
      <c r="J351" t="s">
        <v>751</v>
      </c>
      <c r="K351" t="s">
        <v>777</v>
      </c>
      <c r="L351" t="s">
        <v>778</v>
      </c>
      <c r="M351" t="s">
        <v>927</v>
      </c>
      <c r="N351" t="s">
        <v>779</v>
      </c>
      <c r="O351" t="s">
        <v>914</v>
      </c>
      <c r="P351" t="s">
        <v>1464</v>
      </c>
      <c r="Q351" t="s">
        <v>2</v>
      </c>
      <c r="R351" t="s">
        <v>1268</v>
      </c>
      <c r="S351" t="s">
        <v>121</v>
      </c>
      <c r="T351" t="s">
        <v>738</v>
      </c>
      <c r="U351" t="str">
        <f t="shared" si="5"/>
        <v>WA.2378.EBB.951.303.A.532111</v>
      </c>
      <c r="V351" t="s">
        <v>123</v>
      </c>
      <c r="W351" t="s">
        <v>165</v>
      </c>
      <c r="X351" t="s">
        <v>149</v>
      </c>
    </row>
    <row r="352" spans="1:24" hidden="1" x14ac:dyDescent="0.3">
      <c r="A352" t="s">
        <v>728</v>
      </c>
      <c r="B352" t="s">
        <v>1457</v>
      </c>
      <c r="C352" t="s">
        <v>729</v>
      </c>
      <c r="D352" t="s">
        <v>1458</v>
      </c>
      <c r="E352" t="s">
        <v>841</v>
      </c>
      <c r="F352" t="s">
        <v>733</v>
      </c>
      <c r="G352" t="s">
        <v>750</v>
      </c>
      <c r="H352" t="s">
        <v>1013</v>
      </c>
      <c r="I352" t="s">
        <v>13</v>
      </c>
      <c r="J352" t="s">
        <v>751</v>
      </c>
      <c r="K352" t="s">
        <v>777</v>
      </c>
      <c r="L352" t="s">
        <v>778</v>
      </c>
      <c r="M352" t="s">
        <v>908</v>
      </c>
      <c r="N352" t="s">
        <v>928</v>
      </c>
      <c r="O352" t="s">
        <v>240</v>
      </c>
      <c r="P352" t="s">
        <v>929</v>
      </c>
      <c r="Q352" t="s">
        <v>2</v>
      </c>
      <c r="R352" t="s">
        <v>1269</v>
      </c>
      <c r="S352" t="s">
        <v>122</v>
      </c>
      <c r="T352" t="s">
        <v>930</v>
      </c>
      <c r="U352" t="str">
        <f t="shared" si="5"/>
        <v>WA.2378.EBB.971.102.A.533111</v>
      </c>
      <c r="V352" t="s">
        <v>846</v>
      </c>
    </row>
    <row r="353" spans="1:22" hidden="1" x14ac:dyDescent="0.3">
      <c r="A353" t="s">
        <v>728</v>
      </c>
      <c r="B353" t="s">
        <v>1457</v>
      </c>
      <c r="C353" t="s">
        <v>729</v>
      </c>
      <c r="D353" t="s">
        <v>1458</v>
      </c>
      <c r="E353" t="s">
        <v>841</v>
      </c>
      <c r="F353" t="s">
        <v>733</v>
      </c>
      <c r="G353" t="s">
        <v>750</v>
      </c>
      <c r="H353" t="s">
        <v>1013</v>
      </c>
      <c r="I353" t="s">
        <v>13</v>
      </c>
      <c r="J353" t="s">
        <v>751</v>
      </c>
      <c r="K353" t="s">
        <v>790</v>
      </c>
      <c r="L353" t="s">
        <v>864</v>
      </c>
      <c r="M353" t="s">
        <v>863</v>
      </c>
      <c r="N353" t="s">
        <v>865</v>
      </c>
      <c r="O353" t="s">
        <v>177</v>
      </c>
      <c r="P353" t="s">
        <v>866</v>
      </c>
      <c r="Q353" t="s">
        <v>2</v>
      </c>
      <c r="R353" t="s">
        <v>867</v>
      </c>
      <c r="S353" t="s">
        <v>103</v>
      </c>
      <c r="T353" t="s">
        <v>732</v>
      </c>
      <c r="U353" t="str">
        <f t="shared" si="5"/>
        <v>WA.2378.EBC.954.101.A.521211</v>
      </c>
      <c r="V353" t="s">
        <v>846</v>
      </c>
    </row>
    <row r="354" spans="1:22" hidden="1" x14ac:dyDescent="0.3">
      <c r="A354" t="s">
        <v>728</v>
      </c>
      <c r="B354" t="s">
        <v>1457</v>
      </c>
      <c r="C354" t="s">
        <v>729</v>
      </c>
      <c r="D354" t="s">
        <v>1458</v>
      </c>
      <c r="E354" t="s">
        <v>841</v>
      </c>
      <c r="F354" t="s">
        <v>733</v>
      </c>
      <c r="G354" t="s">
        <v>750</v>
      </c>
      <c r="H354" t="s">
        <v>1013</v>
      </c>
      <c r="I354" t="s">
        <v>13</v>
      </c>
      <c r="J354" t="s">
        <v>751</v>
      </c>
      <c r="K354" t="s">
        <v>790</v>
      </c>
      <c r="L354" t="s">
        <v>864</v>
      </c>
      <c r="M354" t="s">
        <v>863</v>
      </c>
      <c r="N354" t="s">
        <v>865</v>
      </c>
      <c r="O354" t="s">
        <v>177</v>
      </c>
      <c r="P354" t="s">
        <v>866</v>
      </c>
      <c r="Q354" t="s">
        <v>2</v>
      </c>
      <c r="R354" t="s">
        <v>867</v>
      </c>
      <c r="S354" t="s">
        <v>118</v>
      </c>
      <c r="T354" t="s">
        <v>897</v>
      </c>
      <c r="U354" t="str">
        <f t="shared" si="5"/>
        <v>WA.2378.EBC.954.101.A.521213</v>
      </c>
      <c r="V354" t="s">
        <v>846</v>
      </c>
    </row>
    <row r="355" spans="1:22" hidden="1" x14ac:dyDescent="0.3">
      <c r="A355" t="s">
        <v>728</v>
      </c>
      <c r="B355" t="s">
        <v>1457</v>
      </c>
      <c r="C355" t="s">
        <v>729</v>
      </c>
      <c r="D355" t="s">
        <v>1458</v>
      </c>
      <c r="E355" t="s">
        <v>841</v>
      </c>
      <c r="F355" t="s">
        <v>733</v>
      </c>
      <c r="G355" t="s">
        <v>750</v>
      </c>
      <c r="H355" t="s">
        <v>1013</v>
      </c>
      <c r="I355" t="s">
        <v>13</v>
      </c>
      <c r="J355" t="s">
        <v>751</v>
      </c>
      <c r="K355" t="s">
        <v>790</v>
      </c>
      <c r="L355" t="s">
        <v>864</v>
      </c>
      <c r="M355" t="s">
        <v>863</v>
      </c>
      <c r="N355" t="s">
        <v>865</v>
      </c>
      <c r="O355" t="s">
        <v>177</v>
      </c>
      <c r="P355" t="s">
        <v>866</v>
      </c>
      <c r="Q355" t="s">
        <v>2</v>
      </c>
      <c r="R355" t="s">
        <v>867</v>
      </c>
      <c r="S355" t="s">
        <v>126</v>
      </c>
      <c r="T355" t="s">
        <v>744</v>
      </c>
      <c r="U355" t="str">
        <f t="shared" si="5"/>
        <v>WA.2378.EBC.954.101.A.521219</v>
      </c>
      <c r="V355" t="s">
        <v>846</v>
      </c>
    </row>
    <row r="356" spans="1:22" hidden="1" x14ac:dyDescent="0.3">
      <c r="A356" t="s">
        <v>728</v>
      </c>
      <c r="B356" t="s">
        <v>1457</v>
      </c>
      <c r="C356" t="s">
        <v>729</v>
      </c>
      <c r="D356" t="s">
        <v>1458</v>
      </c>
      <c r="E356" t="s">
        <v>841</v>
      </c>
      <c r="F356" t="s">
        <v>733</v>
      </c>
      <c r="G356" t="s">
        <v>750</v>
      </c>
      <c r="H356" t="s">
        <v>1013</v>
      </c>
      <c r="I356" t="s">
        <v>13</v>
      </c>
      <c r="J356" t="s">
        <v>751</v>
      </c>
      <c r="K356" t="s">
        <v>790</v>
      </c>
      <c r="L356" t="s">
        <v>864</v>
      </c>
      <c r="M356" t="s">
        <v>863</v>
      </c>
      <c r="N356" t="s">
        <v>865</v>
      </c>
      <c r="O356" t="s">
        <v>177</v>
      </c>
      <c r="P356" t="s">
        <v>866</v>
      </c>
      <c r="Q356" t="s">
        <v>2</v>
      </c>
      <c r="R356" t="s">
        <v>867</v>
      </c>
      <c r="S356" t="s">
        <v>130</v>
      </c>
      <c r="T356" t="s">
        <v>748</v>
      </c>
      <c r="U356" t="str">
        <f t="shared" si="5"/>
        <v>WA.2378.EBC.954.101.A.521811</v>
      </c>
      <c r="V356" t="s">
        <v>846</v>
      </c>
    </row>
    <row r="357" spans="1:22" hidden="1" x14ac:dyDescent="0.3">
      <c r="A357" t="s">
        <v>728</v>
      </c>
      <c r="B357" t="s">
        <v>1457</v>
      </c>
      <c r="C357" t="s">
        <v>729</v>
      </c>
      <c r="D357" t="s">
        <v>1458</v>
      </c>
      <c r="E357" t="s">
        <v>841</v>
      </c>
      <c r="F357" t="s">
        <v>733</v>
      </c>
      <c r="G357" t="s">
        <v>750</v>
      </c>
      <c r="H357" t="s">
        <v>1013</v>
      </c>
      <c r="I357" t="s">
        <v>13</v>
      </c>
      <c r="J357" t="s">
        <v>751</v>
      </c>
      <c r="K357" t="s">
        <v>790</v>
      </c>
      <c r="L357" t="s">
        <v>864</v>
      </c>
      <c r="M357" t="s">
        <v>863</v>
      </c>
      <c r="N357" t="s">
        <v>865</v>
      </c>
      <c r="O357" t="s">
        <v>177</v>
      </c>
      <c r="P357" t="s">
        <v>866</v>
      </c>
      <c r="Q357" t="s">
        <v>2</v>
      </c>
      <c r="R357" t="s">
        <v>867</v>
      </c>
      <c r="S357" t="s">
        <v>113</v>
      </c>
      <c r="T357" t="s">
        <v>734</v>
      </c>
      <c r="U357" t="str">
        <f t="shared" si="5"/>
        <v>WA.2378.EBC.954.101.A.522151</v>
      </c>
      <c r="V357" t="s">
        <v>846</v>
      </c>
    </row>
    <row r="358" spans="1:22" hidden="1" x14ac:dyDescent="0.3">
      <c r="A358" t="s">
        <v>728</v>
      </c>
      <c r="B358" t="s">
        <v>1457</v>
      </c>
      <c r="C358" t="s">
        <v>729</v>
      </c>
      <c r="D358" t="s">
        <v>1458</v>
      </c>
      <c r="E358" t="s">
        <v>841</v>
      </c>
      <c r="F358" t="s">
        <v>733</v>
      </c>
      <c r="G358" t="s">
        <v>750</v>
      </c>
      <c r="H358" t="s">
        <v>1013</v>
      </c>
      <c r="I358" t="s">
        <v>13</v>
      </c>
      <c r="J358" t="s">
        <v>751</v>
      </c>
      <c r="K358" t="s">
        <v>790</v>
      </c>
      <c r="L358" t="s">
        <v>864</v>
      </c>
      <c r="M358" t="s">
        <v>863</v>
      </c>
      <c r="N358" t="s">
        <v>865</v>
      </c>
      <c r="O358" t="s">
        <v>177</v>
      </c>
      <c r="P358" t="s">
        <v>866</v>
      </c>
      <c r="Q358" t="s">
        <v>2</v>
      </c>
      <c r="R358" t="s">
        <v>867</v>
      </c>
      <c r="S358" t="s">
        <v>114</v>
      </c>
      <c r="T358" t="s">
        <v>793</v>
      </c>
      <c r="U358" t="str">
        <f t="shared" si="5"/>
        <v>WA.2378.EBC.954.101.A.522191</v>
      </c>
      <c r="V358" t="s">
        <v>846</v>
      </c>
    </row>
    <row r="359" spans="1:22" hidden="1" x14ac:dyDescent="0.3">
      <c r="A359" t="s">
        <v>728</v>
      </c>
      <c r="B359" t="s">
        <v>1457</v>
      </c>
      <c r="C359" t="s">
        <v>729</v>
      </c>
      <c r="D359" t="s">
        <v>1458</v>
      </c>
      <c r="E359" t="s">
        <v>841</v>
      </c>
      <c r="F359" t="s">
        <v>733</v>
      </c>
      <c r="G359" t="s">
        <v>750</v>
      </c>
      <c r="H359" t="s">
        <v>1013</v>
      </c>
      <c r="I359" t="s">
        <v>13</v>
      </c>
      <c r="J359" t="s">
        <v>751</v>
      </c>
      <c r="K359" t="s">
        <v>790</v>
      </c>
      <c r="L359" t="s">
        <v>864</v>
      </c>
      <c r="M359" t="s">
        <v>863</v>
      </c>
      <c r="N359" t="s">
        <v>865</v>
      </c>
      <c r="O359" t="s">
        <v>177</v>
      </c>
      <c r="P359" t="s">
        <v>866</v>
      </c>
      <c r="Q359" t="s">
        <v>2</v>
      </c>
      <c r="R359" t="s">
        <v>867</v>
      </c>
      <c r="S359" t="s">
        <v>110</v>
      </c>
      <c r="T359" t="s">
        <v>735</v>
      </c>
      <c r="U359" t="str">
        <f t="shared" si="5"/>
        <v>WA.2378.EBC.954.101.A.524111</v>
      </c>
      <c r="V359" t="s">
        <v>846</v>
      </c>
    </row>
    <row r="360" spans="1:22" hidden="1" x14ac:dyDescent="0.3">
      <c r="A360" t="s">
        <v>728</v>
      </c>
      <c r="B360" t="s">
        <v>1457</v>
      </c>
      <c r="C360" t="s">
        <v>729</v>
      </c>
      <c r="D360" t="s">
        <v>1458</v>
      </c>
      <c r="E360" t="s">
        <v>841</v>
      </c>
      <c r="F360" t="s">
        <v>733</v>
      </c>
      <c r="G360" t="s">
        <v>750</v>
      </c>
      <c r="H360" t="s">
        <v>1013</v>
      </c>
      <c r="I360" t="s">
        <v>13</v>
      </c>
      <c r="J360" t="s">
        <v>751</v>
      </c>
      <c r="K360" t="s">
        <v>790</v>
      </c>
      <c r="L360" t="s">
        <v>864</v>
      </c>
      <c r="M360" t="s">
        <v>863</v>
      </c>
      <c r="N360" t="s">
        <v>865</v>
      </c>
      <c r="O360" t="s">
        <v>177</v>
      </c>
      <c r="P360" t="s">
        <v>866</v>
      </c>
      <c r="Q360" t="s">
        <v>2</v>
      </c>
      <c r="R360" t="s">
        <v>867</v>
      </c>
      <c r="S360" t="s">
        <v>106</v>
      </c>
      <c r="T360" t="s">
        <v>906</v>
      </c>
      <c r="U360" t="str">
        <f t="shared" si="5"/>
        <v>WA.2378.EBC.954.101.A.524114</v>
      </c>
      <c r="V360" t="s">
        <v>846</v>
      </c>
    </row>
    <row r="361" spans="1:22" hidden="1" x14ac:dyDescent="0.3">
      <c r="A361" t="s">
        <v>728</v>
      </c>
      <c r="B361" t="s">
        <v>1457</v>
      </c>
      <c r="C361" t="s">
        <v>729</v>
      </c>
      <c r="D361" t="s">
        <v>1458</v>
      </c>
      <c r="E361" t="s">
        <v>841</v>
      </c>
      <c r="F361" t="s">
        <v>733</v>
      </c>
      <c r="G361" t="s">
        <v>750</v>
      </c>
      <c r="H361" t="s">
        <v>1013</v>
      </c>
      <c r="I361" t="s">
        <v>13</v>
      </c>
      <c r="J361" t="s">
        <v>751</v>
      </c>
      <c r="K361" t="s">
        <v>790</v>
      </c>
      <c r="L361" t="s">
        <v>864</v>
      </c>
      <c r="M361" t="s">
        <v>863</v>
      </c>
      <c r="N361" t="s">
        <v>865</v>
      </c>
      <c r="O361" t="s">
        <v>177</v>
      </c>
      <c r="P361" t="s">
        <v>866</v>
      </c>
      <c r="Q361" t="s">
        <v>108</v>
      </c>
      <c r="R361" t="s">
        <v>1270</v>
      </c>
      <c r="S361" t="s">
        <v>103</v>
      </c>
      <c r="T361" t="s">
        <v>732</v>
      </c>
      <c r="U361" t="str">
        <f t="shared" si="5"/>
        <v>WA.2378.EBC.954.101.B.521211</v>
      </c>
      <c r="V361" t="s">
        <v>846</v>
      </c>
    </row>
    <row r="362" spans="1:22" hidden="1" x14ac:dyDescent="0.3">
      <c r="A362" t="s">
        <v>728</v>
      </c>
      <c r="B362" t="s">
        <v>1457</v>
      </c>
      <c r="C362" t="s">
        <v>729</v>
      </c>
      <c r="D362" t="s">
        <v>1458</v>
      </c>
      <c r="E362" t="s">
        <v>841</v>
      </c>
      <c r="F362" t="s">
        <v>733</v>
      </c>
      <c r="G362" t="s">
        <v>750</v>
      </c>
      <c r="H362" t="s">
        <v>1013</v>
      </c>
      <c r="I362" t="s">
        <v>13</v>
      </c>
      <c r="J362" t="s">
        <v>751</v>
      </c>
      <c r="K362" t="s">
        <v>790</v>
      </c>
      <c r="L362" t="s">
        <v>864</v>
      </c>
      <c r="M362" t="s">
        <v>863</v>
      </c>
      <c r="N362" t="s">
        <v>865</v>
      </c>
      <c r="O362" t="s">
        <v>177</v>
      </c>
      <c r="P362" t="s">
        <v>866</v>
      </c>
      <c r="Q362" t="s">
        <v>108</v>
      </c>
      <c r="R362" t="s">
        <v>1270</v>
      </c>
      <c r="S362" t="s">
        <v>114</v>
      </c>
      <c r="T362" t="s">
        <v>793</v>
      </c>
      <c r="U362" t="str">
        <f t="shared" si="5"/>
        <v>WA.2378.EBC.954.101.B.522191</v>
      </c>
      <c r="V362" t="s">
        <v>846</v>
      </c>
    </row>
    <row r="363" spans="1:22" hidden="1" x14ac:dyDescent="0.3">
      <c r="A363" t="s">
        <v>728</v>
      </c>
      <c r="B363" t="s">
        <v>1457</v>
      </c>
      <c r="C363" t="s">
        <v>729</v>
      </c>
      <c r="D363" t="s">
        <v>1458</v>
      </c>
      <c r="E363" t="s">
        <v>841</v>
      </c>
      <c r="F363" t="s">
        <v>733</v>
      </c>
      <c r="G363" t="s">
        <v>750</v>
      </c>
      <c r="H363" t="s">
        <v>1013</v>
      </c>
      <c r="I363" t="s">
        <v>13</v>
      </c>
      <c r="J363" t="s">
        <v>751</v>
      </c>
      <c r="K363" t="s">
        <v>790</v>
      </c>
      <c r="L363" t="s">
        <v>864</v>
      </c>
      <c r="M363" t="s">
        <v>863</v>
      </c>
      <c r="N363" t="s">
        <v>865</v>
      </c>
      <c r="O363" t="s">
        <v>177</v>
      </c>
      <c r="P363" t="s">
        <v>866</v>
      </c>
      <c r="Q363" t="s">
        <v>108</v>
      </c>
      <c r="R363" t="s">
        <v>1270</v>
      </c>
      <c r="S363" t="s">
        <v>110</v>
      </c>
      <c r="T363" t="s">
        <v>735</v>
      </c>
      <c r="U363" t="str">
        <f t="shared" si="5"/>
        <v>WA.2378.EBC.954.101.B.524111</v>
      </c>
      <c r="V363" t="s">
        <v>846</v>
      </c>
    </row>
    <row r="364" spans="1:22" hidden="1" x14ac:dyDescent="0.3">
      <c r="A364" t="s">
        <v>728</v>
      </c>
      <c r="B364" t="s">
        <v>1457</v>
      </c>
      <c r="C364" t="s">
        <v>729</v>
      </c>
      <c r="D364" t="s">
        <v>1458</v>
      </c>
      <c r="E364" t="s">
        <v>841</v>
      </c>
      <c r="F364" t="s">
        <v>733</v>
      </c>
      <c r="G364" t="s">
        <v>750</v>
      </c>
      <c r="H364" t="s">
        <v>1013</v>
      </c>
      <c r="I364" t="s">
        <v>13</v>
      </c>
      <c r="J364" t="s">
        <v>751</v>
      </c>
      <c r="K364" t="s">
        <v>790</v>
      </c>
      <c r="L364" t="s">
        <v>864</v>
      </c>
      <c r="M364" t="s">
        <v>863</v>
      </c>
      <c r="N364" t="s">
        <v>865</v>
      </c>
      <c r="O364" t="s">
        <v>240</v>
      </c>
      <c r="P364" t="s">
        <v>868</v>
      </c>
      <c r="Q364" t="s">
        <v>2</v>
      </c>
      <c r="R364" t="s">
        <v>869</v>
      </c>
      <c r="S364" t="s">
        <v>103</v>
      </c>
      <c r="T364" t="s">
        <v>732</v>
      </c>
      <c r="U364" t="str">
        <f t="shared" si="5"/>
        <v>WA.2378.EBC.954.102.A.521211</v>
      </c>
      <c r="V364" t="s">
        <v>846</v>
      </c>
    </row>
    <row r="365" spans="1:22" hidden="1" x14ac:dyDescent="0.3">
      <c r="A365" t="s">
        <v>728</v>
      </c>
      <c r="B365" t="s">
        <v>1457</v>
      </c>
      <c r="C365" t="s">
        <v>729</v>
      </c>
      <c r="D365" t="s">
        <v>1458</v>
      </c>
      <c r="E365" t="s">
        <v>841</v>
      </c>
      <c r="F365" t="s">
        <v>733</v>
      </c>
      <c r="G365" t="s">
        <v>750</v>
      </c>
      <c r="H365" t="s">
        <v>1013</v>
      </c>
      <c r="I365" t="s">
        <v>13</v>
      </c>
      <c r="J365" t="s">
        <v>751</v>
      </c>
      <c r="K365" t="s">
        <v>790</v>
      </c>
      <c r="L365" t="s">
        <v>864</v>
      </c>
      <c r="M365" t="s">
        <v>863</v>
      </c>
      <c r="N365" t="s">
        <v>865</v>
      </c>
      <c r="O365" t="s">
        <v>240</v>
      </c>
      <c r="P365" t="s">
        <v>868</v>
      </c>
      <c r="Q365" t="s">
        <v>2</v>
      </c>
      <c r="R365" t="s">
        <v>869</v>
      </c>
      <c r="S365" t="s">
        <v>112</v>
      </c>
      <c r="T365" t="s">
        <v>766</v>
      </c>
      <c r="U365" t="str">
        <f t="shared" si="5"/>
        <v>WA.2378.EBC.954.102.A.521241</v>
      </c>
      <c r="V365" t="s">
        <v>846</v>
      </c>
    </row>
    <row r="366" spans="1:22" hidden="1" x14ac:dyDescent="0.3">
      <c r="A366" t="s">
        <v>728</v>
      </c>
      <c r="B366" t="s">
        <v>1457</v>
      </c>
      <c r="C366" t="s">
        <v>729</v>
      </c>
      <c r="D366" t="s">
        <v>1458</v>
      </c>
      <c r="E366" t="s">
        <v>841</v>
      </c>
      <c r="F366" t="s">
        <v>733</v>
      </c>
      <c r="G366" t="s">
        <v>750</v>
      </c>
      <c r="H366" t="s">
        <v>1013</v>
      </c>
      <c r="I366" t="s">
        <v>13</v>
      </c>
      <c r="J366" t="s">
        <v>751</v>
      </c>
      <c r="K366" t="s">
        <v>790</v>
      </c>
      <c r="L366" t="s">
        <v>864</v>
      </c>
      <c r="M366" t="s">
        <v>863</v>
      </c>
      <c r="N366" t="s">
        <v>865</v>
      </c>
      <c r="O366" t="s">
        <v>240</v>
      </c>
      <c r="P366" t="s">
        <v>868</v>
      </c>
      <c r="Q366" t="s">
        <v>2</v>
      </c>
      <c r="R366" t="s">
        <v>869</v>
      </c>
      <c r="S366" t="s">
        <v>130</v>
      </c>
      <c r="T366" t="s">
        <v>748</v>
      </c>
      <c r="U366" t="str">
        <f t="shared" si="5"/>
        <v>WA.2378.EBC.954.102.A.521811</v>
      </c>
      <c r="V366" t="s">
        <v>846</v>
      </c>
    </row>
    <row r="367" spans="1:22" hidden="1" x14ac:dyDescent="0.3">
      <c r="A367" t="s">
        <v>728</v>
      </c>
      <c r="B367" t="s">
        <v>1457</v>
      </c>
      <c r="C367" t="s">
        <v>729</v>
      </c>
      <c r="D367" t="s">
        <v>1458</v>
      </c>
      <c r="E367" t="s">
        <v>841</v>
      </c>
      <c r="F367" t="s">
        <v>733</v>
      </c>
      <c r="G367" t="s">
        <v>750</v>
      </c>
      <c r="H367" t="s">
        <v>1013</v>
      </c>
      <c r="I367" t="s">
        <v>13</v>
      </c>
      <c r="J367" t="s">
        <v>751</v>
      </c>
      <c r="K367" t="s">
        <v>790</v>
      </c>
      <c r="L367" t="s">
        <v>864</v>
      </c>
      <c r="M367" t="s">
        <v>863</v>
      </c>
      <c r="N367" t="s">
        <v>865</v>
      </c>
      <c r="O367" t="s">
        <v>240</v>
      </c>
      <c r="P367" t="s">
        <v>868</v>
      </c>
      <c r="Q367" t="s">
        <v>2</v>
      </c>
      <c r="R367" t="s">
        <v>869</v>
      </c>
      <c r="S367" t="s">
        <v>113</v>
      </c>
      <c r="T367" t="s">
        <v>734</v>
      </c>
      <c r="U367" t="str">
        <f t="shared" si="5"/>
        <v>WA.2378.EBC.954.102.A.522151</v>
      </c>
      <c r="V367" t="s">
        <v>846</v>
      </c>
    </row>
    <row r="368" spans="1:22" hidden="1" x14ac:dyDescent="0.3">
      <c r="A368" t="s">
        <v>728</v>
      </c>
      <c r="B368" t="s">
        <v>1457</v>
      </c>
      <c r="C368" t="s">
        <v>729</v>
      </c>
      <c r="D368" t="s">
        <v>1458</v>
      </c>
      <c r="E368" t="s">
        <v>841</v>
      </c>
      <c r="F368" t="s">
        <v>733</v>
      </c>
      <c r="G368" t="s">
        <v>750</v>
      </c>
      <c r="H368" t="s">
        <v>1013</v>
      </c>
      <c r="I368" t="s">
        <v>13</v>
      </c>
      <c r="J368" t="s">
        <v>751</v>
      </c>
      <c r="K368" t="s">
        <v>790</v>
      </c>
      <c r="L368" t="s">
        <v>864</v>
      </c>
      <c r="M368" t="s">
        <v>863</v>
      </c>
      <c r="N368" t="s">
        <v>865</v>
      </c>
      <c r="O368" t="s">
        <v>240</v>
      </c>
      <c r="P368" t="s">
        <v>868</v>
      </c>
      <c r="Q368" t="s">
        <v>2</v>
      </c>
      <c r="R368" t="s">
        <v>869</v>
      </c>
      <c r="S368" t="s">
        <v>115</v>
      </c>
      <c r="T368" t="s">
        <v>736</v>
      </c>
      <c r="U368" t="str">
        <f t="shared" si="5"/>
        <v>WA.2378.EBC.954.102.A.522192</v>
      </c>
      <c r="V368" t="s">
        <v>846</v>
      </c>
    </row>
    <row r="369" spans="1:22" hidden="1" x14ac:dyDescent="0.3">
      <c r="A369" t="s">
        <v>728</v>
      </c>
      <c r="B369" t="s">
        <v>1457</v>
      </c>
      <c r="C369" t="s">
        <v>729</v>
      </c>
      <c r="D369" t="s">
        <v>1458</v>
      </c>
      <c r="E369" t="s">
        <v>841</v>
      </c>
      <c r="F369" t="s">
        <v>733</v>
      </c>
      <c r="G369" t="s">
        <v>750</v>
      </c>
      <c r="H369" t="s">
        <v>1013</v>
      </c>
      <c r="I369" t="s">
        <v>13</v>
      </c>
      <c r="J369" t="s">
        <v>751</v>
      </c>
      <c r="K369" t="s">
        <v>790</v>
      </c>
      <c r="L369" t="s">
        <v>864</v>
      </c>
      <c r="M369" t="s">
        <v>863</v>
      </c>
      <c r="N369" t="s">
        <v>865</v>
      </c>
      <c r="O369" t="s">
        <v>240</v>
      </c>
      <c r="P369" t="s">
        <v>868</v>
      </c>
      <c r="Q369" t="s">
        <v>2</v>
      </c>
      <c r="R369" t="s">
        <v>869</v>
      </c>
      <c r="S369" t="s">
        <v>110</v>
      </c>
      <c r="T369" t="s">
        <v>735</v>
      </c>
      <c r="U369" t="str">
        <f t="shared" si="5"/>
        <v>WA.2378.EBC.954.102.A.524111</v>
      </c>
      <c r="V369" t="s">
        <v>846</v>
      </c>
    </row>
    <row r="370" spans="1:22" hidden="1" x14ac:dyDescent="0.3">
      <c r="A370" t="s">
        <v>728</v>
      </c>
      <c r="B370" t="s">
        <v>1457</v>
      </c>
      <c r="C370" t="s">
        <v>729</v>
      </c>
      <c r="D370" t="s">
        <v>1458</v>
      </c>
      <c r="E370" t="s">
        <v>841</v>
      </c>
      <c r="F370" t="s">
        <v>733</v>
      </c>
      <c r="G370" t="s">
        <v>750</v>
      </c>
      <c r="H370" t="s">
        <v>1013</v>
      </c>
      <c r="I370" t="s">
        <v>13</v>
      </c>
      <c r="J370" t="s">
        <v>751</v>
      </c>
      <c r="K370" t="s">
        <v>790</v>
      </c>
      <c r="L370" t="s">
        <v>864</v>
      </c>
      <c r="M370" t="s">
        <v>863</v>
      </c>
      <c r="N370" t="s">
        <v>865</v>
      </c>
      <c r="O370" t="s">
        <v>240</v>
      </c>
      <c r="P370" t="s">
        <v>868</v>
      </c>
      <c r="Q370" t="s">
        <v>2</v>
      </c>
      <c r="R370" t="s">
        <v>869</v>
      </c>
      <c r="S370" t="s">
        <v>106</v>
      </c>
      <c r="T370" t="s">
        <v>906</v>
      </c>
      <c r="U370" t="str">
        <f t="shared" si="5"/>
        <v>WA.2378.EBC.954.102.A.524114</v>
      </c>
      <c r="V370" t="s">
        <v>846</v>
      </c>
    </row>
    <row r="371" spans="1:22" hidden="1" x14ac:dyDescent="0.3">
      <c r="A371" t="s">
        <v>728</v>
      </c>
      <c r="B371" t="s">
        <v>1457</v>
      </c>
      <c r="C371" t="s">
        <v>729</v>
      </c>
      <c r="D371" t="s">
        <v>1458</v>
      </c>
      <c r="E371" t="s">
        <v>841</v>
      </c>
      <c r="F371" t="s">
        <v>733</v>
      </c>
      <c r="G371" t="s">
        <v>750</v>
      </c>
      <c r="H371" t="s">
        <v>1013</v>
      </c>
      <c r="I371" t="s">
        <v>13</v>
      </c>
      <c r="J371" t="s">
        <v>751</v>
      </c>
      <c r="K371" t="s">
        <v>790</v>
      </c>
      <c r="L371" t="s">
        <v>864</v>
      </c>
      <c r="M371" t="s">
        <v>863</v>
      </c>
      <c r="N371" t="s">
        <v>865</v>
      </c>
      <c r="O371" t="s">
        <v>240</v>
      </c>
      <c r="P371" t="s">
        <v>868</v>
      </c>
      <c r="Q371" t="s">
        <v>108</v>
      </c>
      <c r="R371" t="s">
        <v>870</v>
      </c>
      <c r="S371" t="s">
        <v>103</v>
      </c>
      <c r="T371" t="s">
        <v>732</v>
      </c>
      <c r="U371" t="str">
        <f t="shared" si="5"/>
        <v>WA.2378.EBC.954.102.B.521211</v>
      </c>
      <c r="V371" t="s">
        <v>846</v>
      </c>
    </row>
    <row r="372" spans="1:22" hidden="1" x14ac:dyDescent="0.3">
      <c r="A372" t="s">
        <v>728</v>
      </c>
      <c r="B372" t="s">
        <v>1457</v>
      </c>
      <c r="C372" t="s">
        <v>729</v>
      </c>
      <c r="D372" t="s">
        <v>1458</v>
      </c>
      <c r="E372" t="s">
        <v>841</v>
      </c>
      <c r="F372" t="s">
        <v>733</v>
      </c>
      <c r="G372" t="s">
        <v>750</v>
      </c>
      <c r="H372" t="s">
        <v>1013</v>
      </c>
      <c r="I372" t="s">
        <v>13</v>
      </c>
      <c r="J372" t="s">
        <v>751</v>
      </c>
      <c r="K372" t="s">
        <v>790</v>
      </c>
      <c r="L372" t="s">
        <v>864</v>
      </c>
      <c r="M372" t="s">
        <v>863</v>
      </c>
      <c r="N372" t="s">
        <v>865</v>
      </c>
      <c r="O372" t="s">
        <v>240</v>
      </c>
      <c r="P372" t="s">
        <v>868</v>
      </c>
      <c r="Q372" t="s">
        <v>108</v>
      </c>
      <c r="R372" t="s">
        <v>870</v>
      </c>
      <c r="S372" t="s">
        <v>130</v>
      </c>
      <c r="T372" t="s">
        <v>748</v>
      </c>
      <c r="U372" t="str">
        <f t="shared" si="5"/>
        <v>WA.2378.EBC.954.102.B.521811</v>
      </c>
      <c r="V372" t="s">
        <v>846</v>
      </c>
    </row>
    <row r="373" spans="1:22" hidden="1" x14ac:dyDescent="0.3">
      <c r="A373" t="s">
        <v>728</v>
      </c>
      <c r="B373" t="s">
        <v>1457</v>
      </c>
      <c r="C373" t="s">
        <v>729</v>
      </c>
      <c r="D373" t="s">
        <v>1458</v>
      </c>
      <c r="E373" t="s">
        <v>841</v>
      </c>
      <c r="F373" t="s">
        <v>733</v>
      </c>
      <c r="G373" t="s">
        <v>750</v>
      </c>
      <c r="H373" t="s">
        <v>1013</v>
      </c>
      <c r="I373" t="s">
        <v>13</v>
      </c>
      <c r="J373" t="s">
        <v>751</v>
      </c>
      <c r="K373" t="s">
        <v>790</v>
      </c>
      <c r="L373" t="s">
        <v>864</v>
      </c>
      <c r="M373" t="s">
        <v>863</v>
      </c>
      <c r="N373" t="s">
        <v>865</v>
      </c>
      <c r="O373" t="s">
        <v>240</v>
      </c>
      <c r="P373" t="s">
        <v>868</v>
      </c>
      <c r="Q373" t="s">
        <v>108</v>
      </c>
      <c r="R373" t="s">
        <v>870</v>
      </c>
      <c r="S373" t="s">
        <v>110</v>
      </c>
      <c r="T373" t="s">
        <v>735</v>
      </c>
      <c r="U373" t="str">
        <f t="shared" si="5"/>
        <v>WA.2378.EBC.954.102.B.524111</v>
      </c>
      <c r="V373" t="s">
        <v>846</v>
      </c>
    </row>
    <row r="374" spans="1:22" hidden="1" x14ac:dyDescent="0.3">
      <c r="A374" t="s">
        <v>728</v>
      </c>
      <c r="B374" t="s">
        <v>1457</v>
      </c>
      <c r="C374" t="s">
        <v>729</v>
      </c>
      <c r="D374" t="s">
        <v>1458</v>
      </c>
      <c r="E374" t="s">
        <v>841</v>
      </c>
      <c r="F374" t="s">
        <v>733</v>
      </c>
      <c r="G374" t="s">
        <v>750</v>
      </c>
      <c r="H374" t="s">
        <v>1013</v>
      </c>
      <c r="I374" t="s">
        <v>13</v>
      </c>
      <c r="J374" t="s">
        <v>751</v>
      </c>
      <c r="K374" t="s">
        <v>790</v>
      </c>
      <c r="L374" t="s">
        <v>864</v>
      </c>
      <c r="M374" t="s">
        <v>863</v>
      </c>
      <c r="N374" t="s">
        <v>865</v>
      </c>
      <c r="O374" t="s">
        <v>245</v>
      </c>
      <c r="P374" t="s">
        <v>871</v>
      </c>
      <c r="Q374" t="s">
        <v>2</v>
      </c>
      <c r="R374" t="s">
        <v>872</v>
      </c>
      <c r="S374" t="s">
        <v>103</v>
      </c>
      <c r="T374" t="s">
        <v>732</v>
      </c>
      <c r="U374" t="str">
        <f t="shared" si="5"/>
        <v>WA.2378.EBC.954.103.A.521211</v>
      </c>
      <c r="V374" t="s">
        <v>846</v>
      </c>
    </row>
    <row r="375" spans="1:22" hidden="1" x14ac:dyDescent="0.3">
      <c r="A375" t="s">
        <v>728</v>
      </c>
      <c r="B375" t="s">
        <v>1457</v>
      </c>
      <c r="C375" t="s">
        <v>729</v>
      </c>
      <c r="D375" t="s">
        <v>1458</v>
      </c>
      <c r="E375" t="s">
        <v>841</v>
      </c>
      <c r="F375" t="s">
        <v>733</v>
      </c>
      <c r="G375" t="s">
        <v>750</v>
      </c>
      <c r="H375" t="s">
        <v>1013</v>
      </c>
      <c r="I375" t="s">
        <v>13</v>
      </c>
      <c r="J375" t="s">
        <v>751</v>
      </c>
      <c r="K375" t="s">
        <v>790</v>
      </c>
      <c r="L375" t="s">
        <v>864</v>
      </c>
      <c r="M375" t="s">
        <v>863</v>
      </c>
      <c r="N375" t="s">
        <v>865</v>
      </c>
      <c r="O375" t="s">
        <v>245</v>
      </c>
      <c r="P375" t="s">
        <v>871</v>
      </c>
      <c r="Q375" t="s">
        <v>2</v>
      </c>
      <c r="R375" t="s">
        <v>872</v>
      </c>
      <c r="S375" t="s">
        <v>130</v>
      </c>
      <c r="T375" t="s">
        <v>748</v>
      </c>
      <c r="U375" t="str">
        <f t="shared" si="5"/>
        <v>WA.2378.EBC.954.103.A.521811</v>
      </c>
      <c r="V375" t="s">
        <v>846</v>
      </c>
    </row>
    <row r="376" spans="1:22" hidden="1" x14ac:dyDescent="0.3">
      <c r="A376" t="s">
        <v>728</v>
      </c>
      <c r="B376" t="s">
        <v>1457</v>
      </c>
      <c r="C376" t="s">
        <v>729</v>
      </c>
      <c r="D376" t="s">
        <v>1458</v>
      </c>
      <c r="E376" t="s">
        <v>841</v>
      </c>
      <c r="F376" t="s">
        <v>733</v>
      </c>
      <c r="G376" t="s">
        <v>750</v>
      </c>
      <c r="H376" t="s">
        <v>1013</v>
      </c>
      <c r="I376" t="s">
        <v>13</v>
      </c>
      <c r="J376" t="s">
        <v>751</v>
      </c>
      <c r="K376" t="s">
        <v>790</v>
      </c>
      <c r="L376" t="s">
        <v>864</v>
      </c>
      <c r="M376" t="s">
        <v>863</v>
      </c>
      <c r="N376" t="s">
        <v>865</v>
      </c>
      <c r="O376" t="s">
        <v>245</v>
      </c>
      <c r="P376" t="s">
        <v>871</v>
      </c>
      <c r="Q376" t="s">
        <v>2</v>
      </c>
      <c r="R376" t="s">
        <v>872</v>
      </c>
      <c r="S376" t="s">
        <v>113</v>
      </c>
      <c r="T376" t="s">
        <v>734</v>
      </c>
      <c r="U376" t="str">
        <f t="shared" si="5"/>
        <v>WA.2378.EBC.954.103.A.522151</v>
      </c>
      <c r="V376" t="s">
        <v>846</v>
      </c>
    </row>
    <row r="377" spans="1:22" hidden="1" x14ac:dyDescent="0.3">
      <c r="A377" t="s">
        <v>728</v>
      </c>
      <c r="B377" t="s">
        <v>1457</v>
      </c>
      <c r="C377" t="s">
        <v>729</v>
      </c>
      <c r="D377" t="s">
        <v>1458</v>
      </c>
      <c r="E377" t="s">
        <v>841</v>
      </c>
      <c r="F377" t="s">
        <v>733</v>
      </c>
      <c r="G377" t="s">
        <v>750</v>
      </c>
      <c r="H377" t="s">
        <v>1013</v>
      </c>
      <c r="I377" t="s">
        <v>13</v>
      </c>
      <c r="J377" t="s">
        <v>751</v>
      </c>
      <c r="K377" t="s">
        <v>790</v>
      </c>
      <c r="L377" t="s">
        <v>864</v>
      </c>
      <c r="M377" t="s">
        <v>863</v>
      </c>
      <c r="N377" t="s">
        <v>865</v>
      </c>
      <c r="O377" t="s">
        <v>245</v>
      </c>
      <c r="P377" t="s">
        <v>871</v>
      </c>
      <c r="Q377" t="s">
        <v>2</v>
      </c>
      <c r="R377" t="s">
        <v>872</v>
      </c>
      <c r="S377" t="s">
        <v>114</v>
      </c>
      <c r="T377" t="s">
        <v>793</v>
      </c>
      <c r="U377" t="str">
        <f t="shared" si="5"/>
        <v>WA.2378.EBC.954.103.A.522191</v>
      </c>
      <c r="V377" t="s">
        <v>846</v>
      </c>
    </row>
    <row r="378" spans="1:22" hidden="1" x14ac:dyDescent="0.3">
      <c r="A378" t="s">
        <v>728</v>
      </c>
      <c r="B378" t="s">
        <v>1457</v>
      </c>
      <c r="C378" t="s">
        <v>729</v>
      </c>
      <c r="D378" t="s">
        <v>1458</v>
      </c>
      <c r="E378" t="s">
        <v>841</v>
      </c>
      <c r="F378" t="s">
        <v>733</v>
      </c>
      <c r="G378" t="s">
        <v>750</v>
      </c>
      <c r="H378" t="s">
        <v>1013</v>
      </c>
      <c r="I378" t="s">
        <v>13</v>
      </c>
      <c r="J378" t="s">
        <v>751</v>
      </c>
      <c r="K378" t="s">
        <v>790</v>
      </c>
      <c r="L378" t="s">
        <v>864</v>
      </c>
      <c r="M378" t="s">
        <v>863</v>
      </c>
      <c r="N378" t="s">
        <v>865</v>
      </c>
      <c r="O378" t="s">
        <v>245</v>
      </c>
      <c r="P378" t="s">
        <v>871</v>
      </c>
      <c r="Q378" t="s">
        <v>2</v>
      </c>
      <c r="R378" t="s">
        <v>872</v>
      </c>
      <c r="S378" t="s">
        <v>110</v>
      </c>
      <c r="T378" t="s">
        <v>735</v>
      </c>
      <c r="U378" t="str">
        <f t="shared" si="5"/>
        <v>WA.2378.EBC.954.103.A.524111</v>
      </c>
      <c r="V378" t="s">
        <v>846</v>
      </c>
    </row>
    <row r="379" spans="1:22" hidden="1" x14ac:dyDescent="0.3">
      <c r="A379" t="s">
        <v>728</v>
      </c>
      <c r="B379" t="s">
        <v>1457</v>
      </c>
      <c r="C379" t="s">
        <v>729</v>
      </c>
      <c r="D379" t="s">
        <v>1458</v>
      </c>
      <c r="E379" t="s">
        <v>841</v>
      </c>
      <c r="F379" t="s">
        <v>733</v>
      </c>
      <c r="G379" t="s">
        <v>750</v>
      </c>
      <c r="H379" t="s">
        <v>1013</v>
      </c>
      <c r="I379" t="s">
        <v>13</v>
      </c>
      <c r="J379" t="s">
        <v>751</v>
      </c>
      <c r="K379" t="s">
        <v>790</v>
      </c>
      <c r="L379" t="s">
        <v>864</v>
      </c>
      <c r="M379" t="s">
        <v>863</v>
      </c>
      <c r="N379" t="s">
        <v>865</v>
      </c>
      <c r="O379" t="s">
        <v>245</v>
      </c>
      <c r="P379" t="s">
        <v>871</v>
      </c>
      <c r="Q379" t="s">
        <v>2</v>
      </c>
      <c r="R379" t="s">
        <v>872</v>
      </c>
      <c r="S379" t="s">
        <v>106</v>
      </c>
      <c r="T379" t="s">
        <v>906</v>
      </c>
      <c r="U379" t="str">
        <f t="shared" si="5"/>
        <v>WA.2378.EBC.954.103.A.524114</v>
      </c>
      <c r="V379" t="s">
        <v>846</v>
      </c>
    </row>
    <row r="380" spans="1:22" hidden="1" x14ac:dyDescent="0.3">
      <c r="A380" t="s">
        <v>728</v>
      </c>
      <c r="B380" t="s">
        <v>1457</v>
      </c>
      <c r="C380" t="s">
        <v>729</v>
      </c>
      <c r="D380" t="s">
        <v>1458</v>
      </c>
      <c r="E380" t="s">
        <v>841</v>
      </c>
      <c r="F380" t="s">
        <v>733</v>
      </c>
      <c r="G380" t="s">
        <v>750</v>
      </c>
      <c r="H380" t="s">
        <v>1013</v>
      </c>
      <c r="I380" t="s">
        <v>13</v>
      </c>
      <c r="J380" t="s">
        <v>751</v>
      </c>
      <c r="K380" t="s">
        <v>790</v>
      </c>
      <c r="L380" t="s">
        <v>864</v>
      </c>
      <c r="M380" t="s">
        <v>863</v>
      </c>
      <c r="N380" t="s">
        <v>865</v>
      </c>
      <c r="O380" t="s">
        <v>245</v>
      </c>
      <c r="P380" t="s">
        <v>871</v>
      </c>
      <c r="Q380" t="s">
        <v>108</v>
      </c>
      <c r="R380" t="s">
        <v>873</v>
      </c>
      <c r="S380" t="s">
        <v>103</v>
      </c>
      <c r="T380" t="s">
        <v>732</v>
      </c>
      <c r="U380" t="str">
        <f t="shared" si="5"/>
        <v>WA.2378.EBC.954.103.B.521211</v>
      </c>
      <c r="V380" t="s">
        <v>846</v>
      </c>
    </row>
    <row r="381" spans="1:22" hidden="1" x14ac:dyDescent="0.3">
      <c r="A381" t="s">
        <v>728</v>
      </c>
      <c r="B381" t="s">
        <v>1457</v>
      </c>
      <c r="C381" t="s">
        <v>729</v>
      </c>
      <c r="D381" t="s">
        <v>1458</v>
      </c>
      <c r="E381" t="s">
        <v>841</v>
      </c>
      <c r="F381" t="s">
        <v>733</v>
      </c>
      <c r="G381" t="s">
        <v>750</v>
      </c>
      <c r="H381" t="s">
        <v>1013</v>
      </c>
      <c r="I381" t="s">
        <v>13</v>
      </c>
      <c r="J381" t="s">
        <v>751</v>
      </c>
      <c r="K381" t="s">
        <v>790</v>
      </c>
      <c r="L381" t="s">
        <v>864</v>
      </c>
      <c r="M381" t="s">
        <v>863</v>
      </c>
      <c r="N381" t="s">
        <v>865</v>
      </c>
      <c r="O381" t="s">
        <v>245</v>
      </c>
      <c r="P381" t="s">
        <v>871</v>
      </c>
      <c r="Q381" t="s">
        <v>108</v>
      </c>
      <c r="R381" t="s">
        <v>873</v>
      </c>
      <c r="S381" t="s">
        <v>112</v>
      </c>
      <c r="T381" t="s">
        <v>766</v>
      </c>
      <c r="U381" t="str">
        <f t="shared" si="5"/>
        <v>WA.2378.EBC.954.103.B.521241</v>
      </c>
      <c r="V381" t="s">
        <v>846</v>
      </c>
    </row>
    <row r="382" spans="1:22" hidden="1" x14ac:dyDescent="0.3">
      <c r="A382" t="s">
        <v>728</v>
      </c>
      <c r="B382" t="s">
        <v>1457</v>
      </c>
      <c r="C382" t="s">
        <v>729</v>
      </c>
      <c r="D382" t="s">
        <v>1458</v>
      </c>
      <c r="E382" t="s">
        <v>841</v>
      </c>
      <c r="F382" t="s">
        <v>733</v>
      </c>
      <c r="G382" t="s">
        <v>750</v>
      </c>
      <c r="H382" t="s">
        <v>1013</v>
      </c>
      <c r="I382" t="s">
        <v>13</v>
      </c>
      <c r="J382" t="s">
        <v>751</v>
      </c>
      <c r="K382" t="s">
        <v>790</v>
      </c>
      <c r="L382" t="s">
        <v>864</v>
      </c>
      <c r="M382" t="s">
        <v>863</v>
      </c>
      <c r="N382" t="s">
        <v>865</v>
      </c>
      <c r="O382" t="s">
        <v>245</v>
      </c>
      <c r="P382" t="s">
        <v>871</v>
      </c>
      <c r="Q382" t="s">
        <v>108</v>
      </c>
      <c r="R382" t="s">
        <v>873</v>
      </c>
      <c r="S382" t="s">
        <v>130</v>
      </c>
      <c r="T382" t="s">
        <v>748</v>
      </c>
      <c r="U382" t="str">
        <f t="shared" si="5"/>
        <v>WA.2378.EBC.954.103.B.521811</v>
      </c>
      <c r="V382" t="s">
        <v>846</v>
      </c>
    </row>
    <row r="383" spans="1:22" hidden="1" x14ac:dyDescent="0.3">
      <c r="A383" t="s">
        <v>728</v>
      </c>
      <c r="B383" t="s">
        <v>1457</v>
      </c>
      <c r="C383" t="s">
        <v>729</v>
      </c>
      <c r="D383" t="s">
        <v>1458</v>
      </c>
      <c r="E383" t="s">
        <v>841</v>
      </c>
      <c r="F383" t="s">
        <v>733</v>
      </c>
      <c r="G383" t="s">
        <v>750</v>
      </c>
      <c r="H383" t="s">
        <v>1013</v>
      </c>
      <c r="I383" t="s">
        <v>13</v>
      </c>
      <c r="J383" t="s">
        <v>751</v>
      </c>
      <c r="K383" t="s">
        <v>790</v>
      </c>
      <c r="L383" t="s">
        <v>864</v>
      </c>
      <c r="M383" t="s">
        <v>863</v>
      </c>
      <c r="N383" t="s">
        <v>865</v>
      </c>
      <c r="O383" t="s">
        <v>245</v>
      </c>
      <c r="P383" t="s">
        <v>871</v>
      </c>
      <c r="Q383" t="s">
        <v>108</v>
      </c>
      <c r="R383" t="s">
        <v>873</v>
      </c>
      <c r="S383" t="s">
        <v>115</v>
      </c>
      <c r="T383" t="s">
        <v>736</v>
      </c>
      <c r="U383" t="str">
        <f t="shared" si="5"/>
        <v>WA.2378.EBC.954.103.B.522192</v>
      </c>
      <c r="V383" t="s">
        <v>846</v>
      </c>
    </row>
    <row r="384" spans="1:22" hidden="1" x14ac:dyDescent="0.3">
      <c r="A384" t="s">
        <v>728</v>
      </c>
      <c r="B384" t="s">
        <v>1457</v>
      </c>
      <c r="C384" t="s">
        <v>729</v>
      </c>
      <c r="D384" t="s">
        <v>1458</v>
      </c>
      <c r="E384" t="s">
        <v>841</v>
      </c>
      <c r="F384" t="s">
        <v>733</v>
      </c>
      <c r="G384" t="s">
        <v>750</v>
      </c>
      <c r="H384" t="s">
        <v>1013</v>
      </c>
      <c r="I384" t="s">
        <v>13</v>
      </c>
      <c r="J384" t="s">
        <v>751</v>
      </c>
      <c r="K384" t="s">
        <v>790</v>
      </c>
      <c r="L384" t="s">
        <v>864</v>
      </c>
      <c r="M384" t="s">
        <v>863</v>
      </c>
      <c r="N384" t="s">
        <v>865</v>
      </c>
      <c r="O384" t="s">
        <v>245</v>
      </c>
      <c r="P384" t="s">
        <v>871</v>
      </c>
      <c r="Q384" t="s">
        <v>108</v>
      </c>
      <c r="R384" t="s">
        <v>873</v>
      </c>
      <c r="S384" t="s">
        <v>110</v>
      </c>
      <c r="T384" t="s">
        <v>735</v>
      </c>
      <c r="U384" t="str">
        <f t="shared" si="5"/>
        <v>WA.2378.EBC.954.103.B.524111</v>
      </c>
      <c r="V384" t="s">
        <v>846</v>
      </c>
    </row>
    <row r="385" spans="1:22" hidden="1" x14ac:dyDescent="0.3">
      <c r="A385" t="s">
        <v>728</v>
      </c>
      <c r="B385" t="s">
        <v>1457</v>
      </c>
      <c r="C385" t="s">
        <v>729</v>
      </c>
      <c r="D385" t="s">
        <v>1458</v>
      </c>
      <c r="E385" t="s">
        <v>841</v>
      </c>
      <c r="F385" t="s">
        <v>733</v>
      </c>
      <c r="G385" t="s">
        <v>750</v>
      </c>
      <c r="H385" t="s">
        <v>1013</v>
      </c>
      <c r="I385" t="s">
        <v>13</v>
      </c>
      <c r="J385" t="s">
        <v>751</v>
      </c>
      <c r="K385" t="s">
        <v>790</v>
      </c>
      <c r="L385" t="s">
        <v>864</v>
      </c>
      <c r="M385" t="s">
        <v>863</v>
      </c>
      <c r="N385" t="s">
        <v>865</v>
      </c>
      <c r="O385" t="s">
        <v>245</v>
      </c>
      <c r="P385" t="s">
        <v>871</v>
      </c>
      <c r="Q385" t="s">
        <v>108</v>
      </c>
      <c r="R385" t="s">
        <v>873</v>
      </c>
      <c r="S385" t="s">
        <v>106</v>
      </c>
      <c r="T385" t="s">
        <v>906</v>
      </c>
      <c r="U385" t="str">
        <f t="shared" si="5"/>
        <v>WA.2378.EBC.954.103.B.524114</v>
      </c>
      <c r="V385" t="s">
        <v>846</v>
      </c>
    </row>
    <row r="386" spans="1:22" hidden="1" x14ac:dyDescent="0.3">
      <c r="A386" t="s">
        <v>728</v>
      </c>
      <c r="B386" t="s">
        <v>1457</v>
      </c>
      <c r="C386" t="s">
        <v>729</v>
      </c>
      <c r="D386" t="s">
        <v>1458</v>
      </c>
      <c r="E386" t="s">
        <v>841</v>
      </c>
      <c r="F386" t="s">
        <v>733</v>
      </c>
      <c r="G386" t="s">
        <v>750</v>
      </c>
      <c r="H386" t="s">
        <v>1013</v>
      </c>
      <c r="I386" t="s">
        <v>13</v>
      </c>
      <c r="J386" t="s">
        <v>751</v>
      </c>
      <c r="K386" t="s">
        <v>780</v>
      </c>
      <c r="L386" t="s">
        <v>781</v>
      </c>
      <c r="M386" t="s">
        <v>874</v>
      </c>
      <c r="N386" t="s">
        <v>782</v>
      </c>
      <c r="O386" t="s">
        <v>177</v>
      </c>
      <c r="P386" t="s">
        <v>875</v>
      </c>
      <c r="Q386" t="s">
        <v>2</v>
      </c>
      <c r="R386" t="s">
        <v>894</v>
      </c>
      <c r="S386" t="s">
        <v>103</v>
      </c>
      <c r="T386" t="s">
        <v>732</v>
      </c>
      <c r="U386" t="str">
        <f t="shared" ref="U386:U449" si="6">_xlfn.TEXTJOIN(".",TRUE,G386,I386,K386,M386,O386,Q386,S386)</f>
        <v>WA.2378.EBD.952.101.A.521211</v>
      </c>
      <c r="V386" t="s">
        <v>846</v>
      </c>
    </row>
    <row r="387" spans="1:22" hidden="1" x14ac:dyDescent="0.3">
      <c r="A387" t="s">
        <v>728</v>
      </c>
      <c r="B387" t="s">
        <v>1457</v>
      </c>
      <c r="C387" t="s">
        <v>729</v>
      </c>
      <c r="D387" t="s">
        <v>1458</v>
      </c>
      <c r="E387" t="s">
        <v>841</v>
      </c>
      <c r="F387" t="s">
        <v>733</v>
      </c>
      <c r="G387" t="s">
        <v>750</v>
      </c>
      <c r="H387" t="s">
        <v>1013</v>
      </c>
      <c r="I387" t="s">
        <v>13</v>
      </c>
      <c r="J387" t="s">
        <v>751</v>
      </c>
      <c r="K387" t="s">
        <v>780</v>
      </c>
      <c r="L387" t="s">
        <v>781</v>
      </c>
      <c r="M387" t="s">
        <v>874</v>
      </c>
      <c r="N387" t="s">
        <v>782</v>
      </c>
      <c r="O387" t="s">
        <v>177</v>
      </c>
      <c r="P387" t="s">
        <v>875</v>
      </c>
      <c r="Q387" t="s">
        <v>2</v>
      </c>
      <c r="R387" t="s">
        <v>894</v>
      </c>
      <c r="S387" t="s">
        <v>130</v>
      </c>
      <c r="T387" t="s">
        <v>748</v>
      </c>
      <c r="U387" t="str">
        <f t="shared" si="6"/>
        <v>WA.2378.EBD.952.101.A.521811</v>
      </c>
      <c r="V387" t="s">
        <v>846</v>
      </c>
    </row>
    <row r="388" spans="1:22" hidden="1" x14ac:dyDescent="0.3">
      <c r="A388" t="s">
        <v>728</v>
      </c>
      <c r="B388" t="s">
        <v>1457</v>
      </c>
      <c r="C388" t="s">
        <v>729</v>
      </c>
      <c r="D388" t="s">
        <v>1458</v>
      </c>
      <c r="E388" t="s">
        <v>841</v>
      </c>
      <c r="F388" t="s">
        <v>733</v>
      </c>
      <c r="G388" t="s">
        <v>750</v>
      </c>
      <c r="H388" t="s">
        <v>1013</v>
      </c>
      <c r="I388" t="s">
        <v>13</v>
      </c>
      <c r="J388" t="s">
        <v>751</v>
      </c>
      <c r="K388" t="s">
        <v>780</v>
      </c>
      <c r="L388" t="s">
        <v>781</v>
      </c>
      <c r="M388" t="s">
        <v>874</v>
      </c>
      <c r="N388" t="s">
        <v>782</v>
      </c>
      <c r="O388" t="s">
        <v>177</v>
      </c>
      <c r="P388" t="s">
        <v>875</v>
      </c>
      <c r="Q388" t="s">
        <v>2</v>
      </c>
      <c r="R388" t="s">
        <v>894</v>
      </c>
      <c r="S388" t="s">
        <v>113</v>
      </c>
      <c r="T388" t="s">
        <v>734</v>
      </c>
      <c r="U388" t="str">
        <f t="shared" si="6"/>
        <v>WA.2378.EBD.952.101.A.522151</v>
      </c>
      <c r="V388" t="s">
        <v>846</v>
      </c>
    </row>
    <row r="389" spans="1:22" hidden="1" x14ac:dyDescent="0.3">
      <c r="A389" t="s">
        <v>728</v>
      </c>
      <c r="B389" t="s">
        <v>1457</v>
      </c>
      <c r="C389" t="s">
        <v>729</v>
      </c>
      <c r="D389" t="s">
        <v>1458</v>
      </c>
      <c r="E389" t="s">
        <v>841</v>
      </c>
      <c r="F389" t="s">
        <v>733</v>
      </c>
      <c r="G389" t="s">
        <v>750</v>
      </c>
      <c r="H389" t="s">
        <v>1013</v>
      </c>
      <c r="I389" t="s">
        <v>13</v>
      </c>
      <c r="J389" t="s">
        <v>751</v>
      </c>
      <c r="K389" t="s">
        <v>780</v>
      </c>
      <c r="L389" t="s">
        <v>781</v>
      </c>
      <c r="M389" t="s">
        <v>874</v>
      </c>
      <c r="N389" t="s">
        <v>782</v>
      </c>
      <c r="O389" t="s">
        <v>177</v>
      </c>
      <c r="P389" t="s">
        <v>875</v>
      </c>
      <c r="Q389" t="s">
        <v>2</v>
      </c>
      <c r="R389" t="s">
        <v>894</v>
      </c>
      <c r="S389" t="s">
        <v>110</v>
      </c>
      <c r="T389" t="s">
        <v>735</v>
      </c>
      <c r="U389" t="str">
        <f t="shared" si="6"/>
        <v>WA.2378.EBD.952.101.A.524111</v>
      </c>
      <c r="V389" t="s">
        <v>846</v>
      </c>
    </row>
    <row r="390" spans="1:22" hidden="1" x14ac:dyDescent="0.3">
      <c r="A390" t="s">
        <v>728</v>
      </c>
      <c r="B390" t="s">
        <v>1457</v>
      </c>
      <c r="C390" t="s">
        <v>729</v>
      </c>
      <c r="D390" t="s">
        <v>1458</v>
      </c>
      <c r="E390" t="s">
        <v>841</v>
      </c>
      <c r="F390" t="s">
        <v>733</v>
      </c>
      <c r="G390" t="s">
        <v>750</v>
      </c>
      <c r="H390" t="s">
        <v>1013</v>
      </c>
      <c r="I390" t="s">
        <v>13</v>
      </c>
      <c r="J390" t="s">
        <v>751</v>
      </c>
      <c r="K390" t="s">
        <v>780</v>
      </c>
      <c r="L390" t="s">
        <v>781</v>
      </c>
      <c r="M390" t="s">
        <v>874</v>
      </c>
      <c r="N390" t="s">
        <v>782</v>
      </c>
      <c r="O390" t="s">
        <v>177</v>
      </c>
      <c r="P390" t="s">
        <v>875</v>
      </c>
      <c r="Q390" t="s">
        <v>2</v>
      </c>
      <c r="R390" t="s">
        <v>894</v>
      </c>
      <c r="S390" t="s">
        <v>104</v>
      </c>
      <c r="T390" t="s">
        <v>105</v>
      </c>
      <c r="U390" t="str">
        <f t="shared" si="6"/>
        <v>WA.2378.EBD.952.101.A.524113</v>
      </c>
      <c r="V390" t="s">
        <v>846</v>
      </c>
    </row>
    <row r="391" spans="1:22" hidden="1" x14ac:dyDescent="0.3">
      <c r="A391" t="s">
        <v>728</v>
      </c>
      <c r="B391" t="s">
        <v>1457</v>
      </c>
      <c r="C391" t="s">
        <v>729</v>
      </c>
      <c r="D391" t="s">
        <v>1458</v>
      </c>
      <c r="E391" t="s">
        <v>841</v>
      </c>
      <c r="F391" t="s">
        <v>733</v>
      </c>
      <c r="G391" t="s">
        <v>750</v>
      </c>
      <c r="H391" t="s">
        <v>1013</v>
      </c>
      <c r="I391" t="s">
        <v>13</v>
      </c>
      <c r="J391" t="s">
        <v>751</v>
      </c>
      <c r="K391" t="s">
        <v>780</v>
      </c>
      <c r="L391" t="s">
        <v>781</v>
      </c>
      <c r="M391" t="s">
        <v>874</v>
      </c>
      <c r="N391" t="s">
        <v>782</v>
      </c>
      <c r="O391" t="s">
        <v>177</v>
      </c>
      <c r="P391" t="s">
        <v>875</v>
      </c>
      <c r="Q391" t="s">
        <v>2</v>
      </c>
      <c r="R391" t="s">
        <v>894</v>
      </c>
      <c r="S391" t="s">
        <v>106</v>
      </c>
      <c r="T391" t="s">
        <v>906</v>
      </c>
      <c r="U391" t="str">
        <f t="shared" si="6"/>
        <v>WA.2378.EBD.952.101.A.524114</v>
      </c>
      <c r="V391" t="s">
        <v>846</v>
      </c>
    </row>
    <row r="392" spans="1:22" hidden="1" x14ac:dyDescent="0.3">
      <c r="A392" t="s">
        <v>728</v>
      </c>
      <c r="B392" t="s">
        <v>1457</v>
      </c>
      <c r="C392" t="s">
        <v>729</v>
      </c>
      <c r="D392" t="s">
        <v>1458</v>
      </c>
      <c r="E392" t="s">
        <v>841</v>
      </c>
      <c r="F392" t="s">
        <v>733</v>
      </c>
      <c r="G392" t="s">
        <v>750</v>
      </c>
      <c r="H392" t="s">
        <v>1013</v>
      </c>
      <c r="I392" t="s">
        <v>13</v>
      </c>
      <c r="J392" t="s">
        <v>751</v>
      </c>
      <c r="K392" t="s">
        <v>780</v>
      </c>
      <c r="L392" t="s">
        <v>781</v>
      </c>
      <c r="M392" t="s">
        <v>874</v>
      </c>
      <c r="N392" t="s">
        <v>782</v>
      </c>
      <c r="O392" t="s">
        <v>177</v>
      </c>
      <c r="P392" t="s">
        <v>875</v>
      </c>
      <c r="Q392" t="s">
        <v>2</v>
      </c>
      <c r="R392" t="s">
        <v>894</v>
      </c>
      <c r="S392" t="s">
        <v>107</v>
      </c>
      <c r="T392" t="s">
        <v>892</v>
      </c>
      <c r="U392" t="str">
        <f t="shared" si="6"/>
        <v>WA.2378.EBD.952.101.A.524119</v>
      </c>
      <c r="V392" t="s">
        <v>846</v>
      </c>
    </row>
    <row r="393" spans="1:22" hidden="1" x14ac:dyDescent="0.3">
      <c r="A393" t="s">
        <v>728</v>
      </c>
      <c r="B393" t="s">
        <v>1457</v>
      </c>
      <c r="C393" t="s">
        <v>729</v>
      </c>
      <c r="D393" t="s">
        <v>1458</v>
      </c>
      <c r="E393" t="s">
        <v>841</v>
      </c>
      <c r="F393" t="s">
        <v>733</v>
      </c>
      <c r="G393" t="s">
        <v>750</v>
      </c>
      <c r="H393" t="s">
        <v>1013</v>
      </c>
      <c r="I393" t="s">
        <v>13</v>
      </c>
      <c r="J393" t="s">
        <v>751</v>
      </c>
      <c r="K393" t="s">
        <v>780</v>
      </c>
      <c r="L393" t="s">
        <v>781</v>
      </c>
      <c r="M393" t="s">
        <v>874</v>
      </c>
      <c r="N393" t="s">
        <v>782</v>
      </c>
      <c r="O393" t="s">
        <v>177</v>
      </c>
      <c r="P393" t="s">
        <v>875</v>
      </c>
      <c r="Q393" t="s">
        <v>108</v>
      </c>
      <c r="R393" t="s">
        <v>876</v>
      </c>
      <c r="S393" t="s">
        <v>103</v>
      </c>
      <c r="T393" t="s">
        <v>732</v>
      </c>
      <c r="U393" t="str">
        <f t="shared" si="6"/>
        <v>WA.2378.EBD.952.101.B.521211</v>
      </c>
      <c r="V393" t="s">
        <v>846</v>
      </c>
    </row>
    <row r="394" spans="1:22" hidden="1" x14ac:dyDescent="0.3">
      <c r="A394" t="s">
        <v>728</v>
      </c>
      <c r="B394" t="s">
        <v>1457</v>
      </c>
      <c r="C394" t="s">
        <v>729</v>
      </c>
      <c r="D394" t="s">
        <v>1458</v>
      </c>
      <c r="E394" t="s">
        <v>841</v>
      </c>
      <c r="F394" t="s">
        <v>733</v>
      </c>
      <c r="G394" t="s">
        <v>750</v>
      </c>
      <c r="H394" t="s">
        <v>1013</v>
      </c>
      <c r="I394" t="s">
        <v>13</v>
      </c>
      <c r="J394" t="s">
        <v>751</v>
      </c>
      <c r="K394" t="s">
        <v>780</v>
      </c>
      <c r="L394" t="s">
        <v>781</v>
      </c>
      <c r="M394" t="s">
        <v>874</v>
      </c>
      <c r="N394" t="s">
        <v>782</v>
      </c>
      <c r="O394" t="s">
        <v>177</v>
      </c>
      <c r="P394" t="s">
        <v>875</v>
      </c>
      <c r="Q394" t="s">
        <v>108</v>
      </c>
      <c r="R394" t="s">
        <v>876</v>
      </c>
      <c r="S394" t="s">
        <v>130</v>
      </c>
      <c r="T394" t="s">
        <v>748</v>
      </c>
      <c r="U394" t="str">
        <f t="shared" si="6"/>
        <v>WA.2378.EBD.952.101.B.521811</v>
      </c>
      <c r="V394" t="s">
        <v>846</v>
      </c>
    </row>
    <row r="395" spans="1:22" hidden="1" x14ac:dyDescent="0.3">
      <c r="A395" t="s">
        <v>728</v>
      </c>
      <c r="B395" t="s">
        <v>1457</v>
      </c>
      <c r="C395" t="s">
        <v>729</v>
      </c>
      <c r="D395" t="s">
        <v>1458</v>
      </c>
      <c r="E395" t="s">
        <v>841</v>
      </c>
      <c r="F395" t="s">
        <v>733</v>
      </c>
      <c r="G395" t="s">
        <v>750</v>
      </c>
      <c r="H395" t="s">
        <v>1013</v>
      </c>
      <c r="I395" t="s">
        <v>13</v>
      </c>
      <c r="J395" t="s">
        <v>751</v>
      </c>
      <c r="K395" t="s">
        <v>780</v>
      </c>
      <c r="L395" t="s">
        <v>781</v>
      </c>
      <c r="M395" t="s">
        <v>874</v>
      </c>
      <c r="N395" t="s">
        <v>782</v>
      </c>
      <c r="O395" t="s">
        <v>177</v>
      </c>
      <c r="P395" t="s">
        <v>875</v>
      </c>
      <c r="Q395" t="s">
        <v>108</v>
      </c>
      <c r="R395" t="s">
        <v>876</v>
      </c>
      <c r="S395" t="s">
        <v>113</v>
      </c>
      <c r="T395" t="s">
        <v>734</v>
      </c>
      <c r="U395" t="str">
        <f t="shared" si="6"/>
        <v>WA.2378.EBD.952.101.B.522151</v>
      </c>
      <c r="V395" t="s">
        <v>846</v>
      </c>
    </row>
    <row r="396" spans="1:22" hidden="1" x14ac:dyDescent="0.3">
      <c r="A396" t="s">
        <v>728</v>
      </c>
      <c r="B396" t="s">
        <v>1457</v>
      </c>
      <c r="C396" t="s">
        <v>729</v>
      </c>
      <c r="D396" t="s">
        <v>1458</v>
      </c>
      <c r="E396" t="s">
        <v>841</v>
      </c>
      <c r="F396" t="s">
        <v>733</v>
      </c>
      <c r="G396" t="s">
        <v>750</v>
      </c>
      <c r="H396" t="s">
        <v>1013</v>
      </c>
      <c r="I396" t="s">
        <v>13</v>
      </c>
      <c r="J396" t="s">
        <v>751</v>
      </c>
      <c r="K396" t="s">
        <v>780</v>
      </c>
      <c r="L396" t="s">
        <v>781</v>
      </c>
      <c r="M396" t="s">
        <v>874</v>
      </c>
      <c r="N396" t="s">
        <v>782</v>
      </c>
      <c r="O396" t="s">
        <v>177</v>
      </c>
      <c r="P396" t="s">
        <v>875</v>
      </c>
      <c r="Q396" t="s">
        <v>108</v>
      </c>
      <c r="R396" t="s">
        <v>876</v>
      </c>
      <c r="S396" t="s">
        <v>110</v>
      </c>
      <c r="T396" t="s">
        <v>735</v>
      </c>
      <c r="U396" t="str">
        <f t="shared" si="6"/>
        <v>WA.2378.EBD.952.101.B.524111</v>
      </c>
      <c r="V396" t="s">
        <v>846</v>
      </c>
    </row>
    <row r="397" spans="1:22" hidden="1" x14ac:dyDescent="0.3">
      <c r="A397" t="s">
        <v>728</v>
      </c>
      <c r="B397" t="s">
        <v>1457</v>
      </c>
      <c r="C397" t="s">
        <v>729</v>
      </c>
      <c r="D397" t="s">
        <v>1458</v>
      </c>
      <c r="E397" t="s">
        <v>841</v>
      </c>
      <c r="F397" t="s">
        <v>733</v>
      </c>
      <c r="G397" t="s">
        <v>750</v>
      </c>
      <c r="H397" t="s">
        <v>1013</v>
      </c>
      <c r="I397" t="s">
        <v>13</v>
      </c>
      <c r="J397" t="s">
        <v>751</v>
      </c>
      <c r="K397" t="s">
        <v>780</v>
      </c>
      <c r="L397" t="s">
        <v>781</v>
      </c>
      <c r="M397" t="s">
        <v>874</v>
      </c>
      <c r="N397" t="s">
        <v>782</v>
      </c>
      <c r="O397" t="s">
        <v>177</v>
      </c>
      <c r="P397" t="s">
        <v>875</v>
      </c>
      <c r="Q397" t="s">
        <v>108</v>
      </c>
      <c r="R397" t="s">
        <v>876</v>
      </c>
      <c r="S397" t="s">
        <v>104</v>
      </c>
      <c r="T397" t="s">
        <v>105</v>
      </c>
      <c r="U397" t="str">
        <f t="shared" si="6"/>
        <v>WA.2378.EBD.952.101.B.524113</v>
      </c>
      <c r="V397" t="s">
        <v>846</v>
      </c>
    </row>
    <row r="398" spans="1:22" hidden="1" x14ac:dyDescent="0.3">
      <c r="A398" t="s">
        <v>728</v>
      </c>
      <c r="B398" t="s">
        <v>1457</v>
      </c>
      <c r="C398" t="s">
        <v>729</v>
      </c>
      <c r="D398" t="s">
        <v>1458</v>
      </c>
      <c r="E398" t="s">
        <v>841</v>
      </c>
      <c r="F398" t="s">
        <v>733</v>
      </c>
      <c r="G398" t="s">
        <v>750</v>
      </c>
      <c r="H398" t="s">
        <v>1013</v>
      </c>
      <c r="I398" t="s">
        <v>13</v>
      </c>
      <c r="J398" t="s">
        <v>751</v>
      </c>
      <c r="K398" t="s">
        <v>780</v>
      </c>
      <c r="L398" t="s">
        <v>781</v>
      </c>
      <c r="M398" t="s">
        <v>874</v>
      </c>
      <c r="N398" t="s">
        <v>782</v>
      </c>
      <c r="O398" t="s">
        <v>177</v>
      </c>
      <c r="P398" t="s">
        <v>875</v>
      </c>
      <c r="Q398" t="s">
        <v>108</v>
      </c>
      <c r="R398" t="s">
        <v>876</v>
      </c>
      <c r="S398" t="s">
        <v>106</v>
      </c>
      <c r="T398" t="s">
        <v>906</v>
      </c>
      <c r="U398" t="str">
        <f t="shared" si="6"/>
        <v>WA.2378.EBD.952.101.B.524114</v>
      </c>
      <c r="V398" t="s">
        <v>846</v>
      </c>
    </row>
    <row r="399" spans="1:22" hidden="1" x14ac:dyDescent="0.3">
      <c r="A399" t="s">
        <v>728</v>
      </c>
      <c r="B399" t="s">
        <v>1457</v>
      </c>
      <c r="C399" t="s">
        <v>729</v>
      </c>
      <c r="D399" t="s">
        <v>1458</v>
      </c>
      <c r="E399" t="s">
        <v>841</v>
      </c>
      <c r="F399" t="s">
        <v>733</v>
      </c>
      <c r="G399" t="s">
        <v>750</v>
      </c>
      <c r="H399" t="s">
        <v>1013</v>
      </c>
      <c r="I399" t="s">
        <v>13</v>
      </c>
      <c r="J399" t="s">
        <v>751</v>
      </c>
      <c r="K399" t="s">
        <v>780</v>
      </c>
      <c r="L399" t="s">
        <v>781</v>
      </c>
      <c r="M399" t="s">
        <v>874</v>
      </c>
      <c r="N399" t="s">
        <v>782</v>
      </c>
      <c r="O399" t="s">
        <v>177</v>
      </c>
      <c r="P399" t="s">
        <v>875</v>
      </c>
      <c r="Q399" t="s">
        <v>109</v>
      </c>
      <c r="R399" t="s">
        <v>877</v>
      </c>
      <c r="S399" t="s">
        <v>130</v>
      </c>
      <c r="T399" t="s">
        <v>748</v>
      </c>
      <c r="U399" t="str">
        <f t="shared" si="6"/>
        <v>WA.2378.EBD.952.101.C.521811</v>
      </c>
      <c r="V399" t="s">
        <v>846</v>
      </c>
    </row>
    <row r="400" spans="1:22" hidden="1" x14ac:dyDescent="0.3">
      <c r="A400" t="s">
        <v>728</v>
      </c>
      <c r="B400" t="s">
        <v>1457</v>
      </c>
      <c r="C400" t="s">
        <v>729</v>
      </c>
      <c r="D400" t="s">
        <v>1458</v>
      </c>
      <c r="E400" t="s">
        <v>841</v>
      </c>
      <c r="F400" t="s">
        <v>733</v>
      </c>
      <c r="G400" t="s">
        <v>750</v>
      </c>
      <c r="H400" t="s">
        <v>1013</v>
      </c>
      <c r="I400" t="s">
        <v>13</v>
      </c>
      <c r="J400" t="s">
        <v>751</v>
      </c>
      <c r="K400" t="s">
        <v>780</v>
      </c>
      <c r="L400" t="s">
        <v>781</v>
      </c>
      <c r="M400" t="s">
        <v>874</v>
      </c>
      <c r="N400" t="s">
        <v>782</v>
      </c>
      <c r="O400" t="s">
        <v>177</v>
      </c>
      <c r="P400" t="s">
        <v>875</v>
      </c>
      <c r="Q400" t="s">
        <v>109</v>
      </c>
      <c r="R400" t="s">
        <v>877</v>
      </c>
      <c r="S400" t="s">
        <v>113</v>
      </c>
      <c r="T400" t="s">
        <v>734</v>
      </c>
      <c r="U400" t="str">
        <f t="shared" si="6"/>
        <v>WA.2378.EBD.952.101.C.522151</v>
      </c>
      <c r="V400" t="s">
        <v>846</v>
      </c>
    </row>
    <row r="401" spans="1:22" hidden="1" x14ac:dyDescent="0.3">
      <c r="A401" t="s">
        <v>728</v>
      </c>
      <c r="B401" t="s">
        <v>1457</v>
      </c>
      <c r="C401" t="s">
        <v>729</v>
      </c>
      <c r="D401" t="s">
        <v>1458</v>
      </c>
      <c r="E401" t="s">
        <v>841</v>
      </c>
      <c r="F401" t="s">
        <v>733</v>
      </c>
      <c r="G401" t="s">
        <v>750</v>
      </c>
      <c r="H401" t="s">
        <v>1013</v>
      </c>
      <c r="I401" t="s">
        <v>13</v>
      </c>
      <c r="J401" t="s">
        <v>751</v>
      </c>
      <c r="K401" t="s">
        <v>780</v>
      </c>
      <c r="L401" t="s">
        <v>781</v>
      </c>
      <c r="M401" t="s">
        <v>874</v>
      </c>
      <c r="N401" t="s">
        <v>782</v>
      </c>
      <c r="O401" t="s">
        <v>177</v>
      </c>
      <c r="P401" t="s">
        <v>875</v>
      </c>
      <c r="Q401" t="s">
        <v>109</v>
      </c>
      <c r="R401" t="s">
        <v>877</v>
      </c>
      <c r="S401" t="s">
        <v>110</v>
      </c>
      <c r="T401" t="s">
        <v>735</v>
      </c>
      <c r="U401" t="str">
        <f t="shared" si="6"/>
        <v>WA.2378.EBD.952.101.C.524111</v>
      </c>
      <c r="V401" t="s">
        <v>846</v>
      </c>
    </row>
    <row r="402" spans="1:22" hidden="1" x14ac:dyDescent="0.3">
      <c r="A402" t="s">
        <v>728</v>
      </c>
      <c r="B402" t="s">
        <v>1457</v>
      </c>
      <c r="C402" t="s">
        <v>729</v>
      </c>
      <c r="D402" t="s">
        <v>1458</v>
      </c>
      <c r="E402" t="s">
        <v>841</v>
      </c>
      <c r="F402" t="s">
        <v>733</v>
      </c>
      <c r="G402" t="s">
        <v>750</v>
      </c>
      <c r="H402" t="s">
        <v>1013</v>
      </c>
      <c r="I402" t="s">
        <v>13</v>
      </c>
      <c r="J402" t="s">
        <v>751</v>
      </c>
      <c r="K402" t="s">
        <v>780</v>
      </c>
      <c r="L402" t="s">
        <v>781</v>
      </c>
      <c r="M402" t="s">
        <v>874</v>
      </c>
      <c r="N402" t="s">
        <v>782</v>
      </c>
      <c r="O402" t="s">
        <v>177</v>
      </c>
      <c r="P402" t="s">
        <v>875</v>
      </c>
      <c r="Q402" t="s">
        <v>109</v>
      </c>
      <c r="R402" t="s">
        <v>877</v>
      </c>
      <c r="S402" t="s">
        <v>104</v>
      </c>
      <c r="T402" t="s">
        <v>105</v>
      </c>
      <c r="U402" t="str">
        <f t="shared" si="6"/>
        <v>WA.2378.EBD.952.101.C.524113</v>
      </c>
      <c r="V402" t="s">
        <v>846</v>
      </c>
    </row>
    <row r="403" spans="1:22" hidden="1" x14ac:dyDescent="0.3">
      <c r="A403" t="s">
        <v>728</v>
      </c>
      <c r="B403" t="s">
        <v>1457</v>
      </c>
      <c r="C403" t="s">
        <v>729</v>
      </c>
      <c r="D403" t="s">
        <v>1458</v>
      </c>
      <c r="E403" t="s">
        <v>841</v>
      </c>
      <c r="F403" t="s">
        <v>733</v>
      </c>
      <c r="G403" t="s">
        <v>750</v>
      </c>
      <c r="H403" t="s">
        <v>1013</v>
      </c>
      <c r="I403" t="s">
        <v>13</v>
      </c>
      <c r="J403" t="s">
        <v>751</v>
      </c>
      <c r="K403" t="s">
        <v>780</v>
      </c>
      <c r="L403" t="s">
        <v>781</v>
      </c>
      <c r="M403" t="s">
        <v>874</v>
      </c>
      <c r="N403" t="s">
        <v>782</v>
      </c>
      <c r="O403" t="s">
        <v>177</v>
      </c>
      <c r="P403" t="s">
        <v>875</v>
      </c>
      <c r="Q403" t="s">
        <v>109</v>
      </c>
      <c r="R403" t="s">
        <v>877</v>
      </c>
      <c r="S403" t="s">
        <v>106</v>
      </c>
      <c r="T403" t="s">
        <v>906</v>
      </c>
      <c r="U403" t="str">
        <f t="shared" si="6"/>
        <v>WA.2378.EBD.952.101.C.524114</v>
      </c>
      <c r="V403" t="s">
        <v>846</v>
      </c>
    </row>
    <row r="404" spans="1:22" hidden="1" x14ac:dyDescent="0.3">
      <c r="A404" t="s">
        <v>728</v>
      </c>
      <c r="B404" t="s">
        <v>1457</v>
      </c>
      <c r="C404" t="s">
        <v>729</v>
      </c>
      <c r="D404" t="s">
        <v>1458</v>
      </c>
      <c r="E404" t="s">
        <v>841</v>
      </c>
      <c r="F404" t="s">
        <v>733</v>
      </c>
      <c r="G404" t="s">
        <v>750</v>
      </c>
      <c r="H404" t="s">
        <v>1013</v>
      </c>
      <c r="I404" t="s">
        <v>13</v>
      </c>
      <c r="J404" t="s">
        <v>751</v>
      </c>
      <c r="K404" t="s">
        <v>780</v>
      </c>
      <c r="L404" t="s">
        <v>781</v>
      </c>
      <c r="M404" t="s">
        <v>874</v>
      </c>
      <c r="N404" t="s">
        <v>782</v>
      </c>
      <c r="O404" t="s">
        <v>177</v>
      </c>
      <c r="P404" t="s">
        <v>875</v>
      </c>
      <c r="Q404" t="s">
        <v>111</v>
      </c>
      <c r="R404" t="s">
        <v>879</v>
      </c>
      <c r="S404" t="s">
        <v>103</v>
      </c>
      <c r="T404" t="s">
        <v>732</v>
      </c>
      <c r="U404" t="str">
        <f t="shared" si="6"/>
        <v>WA.2378.EBD.952.101.D.521211</v>
      </c>
      <c r="V404" t="s">
        <v>846</v>
      </c>
    </row>
    <row r="405" spans="1:22" hidden="1" x14ac:dyDescent="0.3">
      <c r="A405" t="s">
        <v>728</v>
      </c>
      <c r="B405" t="s">
        <v>1457</v>
      </c>
      <c r="C405" t="s">
        <v>729</v>
      </c>
      <c r="D405" t="s">
        <v>1458</v>
      </c>
      <c r="E405" t="s">
        <v>841</v>
      </c>
      <c r="F405" t="s">
        <v>733</v>
      </c>
      <c r="G405" t="s">
        <v>750</v>
      </c>
      <c r="H405" t="s">
        <v>1013</v>
      </c>
      <c r="I405" t="s">
        <v>13</v>
      </c>
      <c r="J405" t="s">
        <v>751</v>
      </c>
      <c r="K405" t="s">
        <v>780</v>
      </c>
      <c r="L405" t="s">
        <v>781</v>
      </c>
      <c r="M405" t="s">
        <v>874</v>
      </c>
      <c r="N405" t="s">
        <v>782</v>
      </c>
      <c r="O405" t="s">
        <v>177</v>
      </c>
      <c r="P405" t="s">
        <v>875</v>
      </c>
      <c r="Q405" t="s">
        <v>111</v>
      </c>
      <c r="R405" t="s">
        <v>879</v>
      </c>
      <c r="S405" t="s">
        <v>112</v>
      </c>
      <c r="T405" t="s">
        <v>766</v>
      </c>
      <c r="U405" t="str">
        <f t="shared" si="6"/>
        <v>WA.2378.EBD.952.101.D.521241</v>
      </c>
      <c r="V405" t="s">
        <v>846</v>
      </c>
    </row>
    <row r="406" spans="1:22" hidden="1" x14ac:dyDescent="0.3">
      <c r="A406" t="s">
        <v>728</v>
      </c>
      <c r="B406" t="s">
        <v>1457</v>
      </c>
      <c r="C406" t="s">
        <v>729</v>
      </c>
      <c r="D406" t="s">
        <v>1458</v>
      </c>
      <c r="E406" t="s">
        <v>841</v>
      </c>
      <c r="F406" t="s">
        <v>733</v>
      </c>
      <c r="G406" t="s">
        <v>750</v>
      </c>
      <c r="H406" t="s">
        <v>1013</v>
      </c>
      <c r="I406" t="s">
        <v>13</v>
      </c>
      <c r="J406" t="s">
        <v>751</v>
      </c>
      <c r="K406" t="s">
        <v>780</v>
      </c>
      <c r="L406" t="s">
        <v>781</v>
      </c>
      <c r="M406" t="s">
        <v>874</v>
      </c>
      <c r="N406" t="s">
        <v>782</v>
      </c>
      <c r="O406" t="s">
        <v>177</v>
      </c>
      <c r="P406" t="s">
        <v>875</v>
      </c>
      <c r="Q406" t="s">
        <v>111</v>
      </c>
      <c r="R406" t="s">
        <v>879</v>
      </c>
      <c r="S406" t="s">
        <v>130</v>
      </c>
      <c r="T406" t="s">
        <v>748</v>
      </c>
      <c r="U406" t="str">
        <f t="shared" si="6"/>
        <v>WA.2378.EBD.952.101.D.521811</v>
      </c>
      <c r="V406" t="s">
        <v>846</v>
      </c>
    </row>
    <row r="407" spans="1:22" hidden="1" x14ac:dyDescent="0.3">
      <c r="A407" t="s">
        <v>728</v>
      </c>
      <c r="B407" t="s">
        <v>1457</v>
      </c>
      <c r="C407" t="s">
        <v>729</v>
      </c>
      <c r="D407" t="s">
        <v>1458</v>
      </c>
      <c r="E407" t="s">
        <v>841</v>
      </c>
      <c r="F407" t="s">
        <v>733</v>
      </c>
      <c r="G407" t="s">
        <v>750</v>
      </c>
      <c r="H407" t="s">
        <v>1013</v>
      </c>
      <c r="I407" t="s">
        <v>13</v>
      </c>
      <c r="J407" t="s">
        <v>751</v>
      </c>
      <c r="K407" t="s">
        <v>780</v>
      </c>
      <c r="L407" t="s">
        <v>781</v>
      </c>
      <c r="M407" t="s">
        <v>874</v>
      </c>
      <c r="N407" t="s">
        <v>782</v>
      </c>
      <c r="O407" t="s">
        <v>177</v>
      </c>
      <c r="P407" t="s">
        <v>875</v>
      </c>
      <c r="Q407" t="s">
        <v>111</v>
      </c>
      <c r="R407" t="s">
        <v>879</v>
      </c>
      <c r="S407" t="s">
        <v>113</v>
      </c>
      <c r="T407" t="s">
        <v>734</v>
      </c>
      <c r="U407" t="str">
        <f t="shared" si="6"/>
        <v>WA.2378.EBD.952.101.D.522151</v>
      </c>
      <c r="V407" t="s">
        <v>846</v>
      </c>
    </row>
    <row r="408" spans="1:22" hidden="1" x14ac:dyDescent="0.3">
      <c r="A408" t="s">
        <v>728</v>
      </c>
      <c r="B408" t="s">
        <v>1457</v>
      </c>
      <c r="C408" t="s">
        <v>729</v>
      </c>
      <c r="D408" t="s">
        <v>1458</v>
      </c>
      <c r="E408" t="s">
        <v>841</v>
      </c>
      <c r="F408" t="s">
        <v>733</v>
      </c>
      <c r="G408" t="s">
        <v>750</v>
      </c>
      <c r="H408" t="s">
        <v>1013</v>
      </c>
      <c r="I408" t="s">
        <v>13</v>
      </c>
      <c r="J408" t="s">
        <v>751</v>
      </c>
      <c r="K408" t="s">
        <v>780</v>
      </c>
      <c r="L408" t="s">
        <v>781</v>
      </c>
      <c r="M408" t="s">
        <v>874</v>
      </c>
      <c r="N408" t="s">
        <v>782</v>
      </c>
      <c r="O408" t="s">
        <v>177</v>
      </c>
      <c r="P408" t="s">
        <v>875</v>
      </c>
      <c r="Q408" t="s">
        <v>111</v>
      </c>
      <c r="R408" t="s">
        <v>879</v>
      </c>
      <c r="S408" t="s">
        <v>115</v>
      </c>
      <c r="T408" t="s">
        <v>736</v>
      </c>
      <c r="U408" t="str">
        <f t="shared" si="6"/>
        <v>WA.2378.EBD.952.101.D.522192</v>
      </c>
      <c r="V408" t="s">
        <v>846</v>
      </c>
    </row>
    <row r="409" spans="1:22" hidden="1" x14ac:dyDescent="0.3">
      <c r="A409" t="s">
        <v>728</v>
      </c>
      <c r="B409" t="s">
        <v>1457</v>
      </c>
      <c r="C409" t="s">
        <v>729</v>
      </c>
      <c r="D409" t="s">
        <v>1458</v>
      </c>
      <c r="E409" t="s">
        <v>841</v>
      </c>
      <c r="F409" t="s">
        <v>733</v>
      </c>
      <c r="G409" t="s">
        <v>750</v>
      </c>
      <c r="H409" t="s">
        <v>1013</v>
      </c>
      <c r="I409" t="s">
        <v>13</v>
      </c>
      <c r="J409" t="s">
        <v>751</v>
      </c>
      <c r="K409" t="s">
        <v>780</v>
      </c>
      <c r="L409" t="s">
        <v>781</v>
      </c>
      <c r="M409" t="s">
        <v>874</v>
      </c>
      <c r="N409" t="s">
        <v>782</v>
      </c>
      <c r="O409" t="s">
        <v>177</v>
      </c>
      <c r="P409" t="s">
        <v>875</v>
      </c>
      <c r="Q409" t="s">
        <v>111</v>
      </c>
      <c r="R409" t="s">
        <v>879</v>
      </c>
      <c r="S409" t="s">
        <v>110</v>
      </c>
      <c r="T409" t="s">
        <v>735</v>
      </c>
      <c r="U409" t="str">
        <f t="shared" si="6"/>
        <v>WA.2378.EBD.952.101.D.524111</v>
      </c>
      <c r="V409" t="s">
        <v>846</v>
      </c>
    </row>
    <row r="410" spans="1:22" hidden="1" x14ac:dyDescent="0.3">
      <c r="A410" t="s">
        <v>728</v>
      </c>
      <c r="B410" t="s">
        <v>1457</v>
      </c>
      <c r="C410" t="s">
        <v>729</v>
      </c>
      <c r="D410" t="s">
        <v>1458</v>
      </c>
      <c r="E410" t="s">
        <v>841</v>
      </c>
      <c r="F410" t="s">
        <v>733</v>
      </c>
      <c r="G410" t="s">
        <v>750</v>
      </c>
      <c r="H410" t="s">
        <v>1013</v>
      </c>
      <c r="I410" t="s">
        <v>13</v>
      </c>
      <c r="J410" t="s">
        <v>751</v>
      </c>
      <c r="K410" t="s">
        <v>780</v>
      </c>
      <c r="L410" t="s">
        <v>781</v>
      </c>
      <c r="M410" t="s">
        <v>874</v>
      </c>
      <c r="N410" t="s">
        <v>782</v>
      </c>
      <c r="O410" t="s">
        <v>177</v>
      </c>
      <c r="P410" t="s">
        <v>875</v>
      </c>
      <c r="Q410" t="s">
        <v>111</v>
      </c>
      <c r="R410" t="s">
        <v>879</v>
      </c>
      <c r="S410" t="s">
        <v>106</v>
      </c>
      <c r="T410" t="s">
        <v>906</v>
      </c>
      <c r="U410" t="str">
        <f t="shared" si="6"/>
        <v>WA.2378.EBD.952.101.D.524114</v>
      </c>
      <c r="V410" t="s">
        <v>846</v>
      </c>
    </row>
    <row r="411" spans="1:22" hidden="1" x14ac:dyDescent="0.3">
      <c r="A411" t="s">
        <v>728</v>
      </c>
      <c r="B411" t="s">
        <v>1457</v>
      </c>
      <c r="C411" t="s">
        <v>729</v>
      </c>
      <c r="D411" t="s">
        <v>1458</v>
      </c>
      <c r="E411" t="s">
        <v>841</v>
      </c>
      <c r="F411" t="s">
        <v>733</v>
      </c>
      <c r="G411" t="s">
        <v>750</v>
      </c>
      <c r="H411" t="s">
        <v>1013</v>
      </c>
      <c r="I411" t="s">
        <v>13</v>
      </c>
      <c r="J411" t="s">
        <v>751</v>
      </c>
      <c r="K411" t="s">
        <v>780</v>
      </c>
      <c r="L411" t="s">
        <v>781</v>
      </c>
      <c r="M411" t="s">
        <v>874</v>
      </c>
      <c r="N411" t="s">
        <v>782</v>
      </c>
      <c r="O411" t="s">
        <v>177</v>
      </c>
      <c r="P411" t="s">
        <v>875</v>
      </c>
      <c r="Q411" t="s">
        <v>111</v>
      </c>
      <c r="R411" t="s">
        <v>879</v>
      </c>
      <c r="S411" t="s">
        <v>107</v>
      </c>
      <c r="T411" t="s">
        <v>892</v>
      </c>
      <c r="U411" t="str">
        <f t="shared" si="6"/>
        <v>WA.2378.EBD.952.101.D.524119</v>
      </c>
      <c r="V411" t="s">
        <v>846</v>
      </c>
    </row>
    <row r="412" spans="1:22" hidden="1" x14ac:dyDescent="0.3">
      <c r="A412" t="s">
        <v>728</v>
      </c>
      <c r="B412" t="s">
        <v>1457</v>
      </c>
      <c r="C412" t="s">
        <v>729</v>
      </c>
      <c r="D412" t="s">
        <v>1458</v>
      </c>
      <c r="E412" t="s">
        <v>841</v>
      </c>
      <c r="F412" t="s">
        <v>733</v>
      </c>
      <c r="G412" t="s">
        <v>750</v>
      </c>
      <c r="H412" t="s">
        <v>1013</v>
      </c>
      <c r="I412" t="s">
        <v>13</v>
      </c>
      <c r="J412" t="s">
        <v>751</v>
      </c>
      <c r="K412" t="s">
        <v>780</v>
      </c>
      <c r="L412" t="s">
        <v>781</v>
      </c>
      <c r="M412" t="s">
        <v>874</v>
      </c>
      <c r="N412" t="s">
        <v>782</v>
      </c>
      <c r="O412" t="s">
        <v>284</v>
      </c>
      <c r="P412" t="s">
        <v>964</v>
      </c>
      <c r="Q412" t="s">
        <v>2</v>
      </c>
      <c r="R412" t="s">
        <v>971</v>
      </c>
      <c r="S412" t="s">
        <v>103</v>
      </c>
      <c r="T412" t="s">
        <v>732</v>
      </c>
      <c r="U412" t="str">
        <f t="shared" si="6"/>
        <v>WA.2378.EBD.952.201.A.521211</v>
      </c>
      <c r="V412" t="s">
        <v>917</v>
      </c>
    </row>
    <row r="413" spans="1:22" hidden="1" x14ac:dyDescent="0.3">
      <c r="A413" t="s">
        <v>728</v>
      </c>
      <c r="B413" t="s">
        <v>1457</v>
      </c>
      <c r="C413" t="s">
        <v>729</v>
      </c>
      <c r="D413" t="s">
        <v>1458</v>
      </c>
      <c r="E413" t="s">
        <v>841</v>
      </c>
      <c r="F413" t="s">
        <v>733</v>
      </c>
      <c r="G413" t="s">
        <v>750</v>
      </c>
      <c r="H413" t="s">
        <v>1013</v>
      </c>
      <c r="I413" t="s">
        <v>13</v>
      </c>
      <c r="J413" t="s">
        <v>751</v>
      </c>
      <c r="K413" t="s">
        <v>780</v>
      </c>
      <c r="L413" t="s">
        <v>781</v>
      </c>
      <c r="M413" t="s">
        <v>874</v>
      </c>
      <c r="N413" t="s">
        <v>782</v>
      </c>
      <c r="O413" t="s">
        <v>284</v>
      </c>
      <c r="P413" t="s">
        <v>964</v>
      </c>
      <c r="Q413" t="s">
        <v>2</v>
      </c>
      <c r="R413" t="s">
        <v>971</v>
      </c>
      <c r="S413" t="s">
        <v>110</v>
      </c>
      <c r="T413" t="s">
        <v>735</v>
      </c>
      <c r="U413" t="str">
        <f t="shared" si="6"/>
        <v>WA.2378.EBD.952.201.A.524111</v>
      </c>
      <c r="V413" t="s">
        <v>917</v>
      </c>
    </row>
    <row r="414" spans="1:22" hidden="1" x14ac:dyDescent="0.3">
      <c r="A414" t="s">
        <v>728</v>
      </c>
      <c r="B414" t="s">
        <v>1457</v>
      </c>
      <c r="C414" t="s">
        <v>729</v>
      </c>
      <c r="D414" t="s">
        <v>1458</v>
      </c>
      <c r="E414" t="s">
        <v>841</v>
      </c>
      <c r="F414" t="s">
        <v>733</v>
      </c>
      <c r="G414" t="s">
        <v>750</v>
      </c>
      <c r="H414" t="s">
        <v>1013</v>
      </c>
      <c r="I414" t="s">
        <v>13</v>
      </c>
      <c r="J414" t="s">
        <v>751</v>
      </c>
      <c r="K414" t="s">
        <v>780</v>
      </c>
      <c r="L414" t="s">
        <v>781</v>
      </c>
      <c r="M414" t="s">
        <v>874</v>
      </c>
      <c r="N414" t="s">
        <v>782</v>
      </c>
      <c r="O414" t="s">
        <v>284</v>
      </c>
      <c r="P414" t="s">
        <v>964</v>
      </c>
      <c r="Q414" t="s">
        <v>108</v>
      </c>
      <c r="R414" t="s">
        <v>1271</v>
      </c>
      <c r="S414" t="s">
        <v>103</v>
      </c>
      <c r="T414" t="s">
        <v>732</v>
      </c>
      <c r="U414" t="str">
        <f t="shared" si="6"/>
        <v>WA.2378.EBD.952.201.B.521211</v>
      </c>
      <c r="V414" t="s">
        <v>917</v>
      </c>
    </row>
    <row r="415" spans="1:22" hidden="1" x14ac:dyDescent="0.3">
      <c r="A415" t="s">
        <v>728</v>
      </c>
      <c r="B415" t="s">
        <v>1457</v>
      </c>
      <c r="C415" t="s">
        <v>729</v>
      </c>
      <c r="D415" t="s">
        <v>1458</v>
      </c>
      <c r="E415" t="s">
        <v>841</v>
      </c>
      <c r="F415" t="s">
        <v>733</v>
      </c>
      <c r="G415" t="s">
        <v>750</v>
      </c>
      <c r="H415" t="s">
        <v>1013</v>
      </c>
      <c r="I415" t="s">
        <v>13</v>
      </c>
      <c r="J415" t="s">
        <v>751</v>
      </c>
      <c r="K415" t="s">
        <v>780</v>
      </c>
      <c r="L415" t="s">
        <v>781</v>
      </c>
      <c r="M415" t="s">
        <v>874</v>
      </c>
      <c r="N415" t="s">
        <v>782</v>
      </c>
      <c r="O415" t="s">
        <v>284</v>
      </c>
      <c r="P415" t="s">
        <v>964</v>
      </c>
      <c r="Q415" t="s">
        <v>108</v>
      </c>
      <c r="R415" t="s">
        <v>1271</v>
      </c>
      <c r="S415" t="s">
        <v>110</v>
      </c>
      <c r="T415" t="s">
        <v>735</v>
      </c>
      <c r="U415" t="str">
        <f t="shared" si="6"/>
        <v>WA.2378.EBD.952.201.B.524111</v>
      </c>
      <c r="V415" t="s">
        <v>917</v>
      </c>
    </row>
    <row r="416" spans="1:22" hidden="1" x14ac:dyDescent="0.3">
      <c r="A416" t="s">
        <v>728</v>
      </c>
      <c r="B416" t="s">
        <v>1457</v>
      </c>
      <c r="C416" t="s">
        <v>729</v>
      </c>
      <c r="D416" t="s">
        <v>1458</v>
      </c>
      <c r="E416" t="s">
        <v>841</v>
      </c>
      <c r="F416" t="s">
        <v>733</v>
      </c>
      <c r="G416" t="s">
        <v>750</v>
      </c>
      <c r="H416" t="s">
        <v>1013</v>
      </c>
      <c r="I416" t="s">
        <v>13</v>
      </c>
      <c r="J416" t="s">
        <v>751</v>
      </c>
      <c r="K416" t="s">
        <v>780</v>
      </c>
      <c r="L416" t="s">
        <v>781</v>
      </c>
      <c r="M416" t="s">
        <v>874</v>
      </c>
      <c r="N416" t="s">
        <v>782</v>
      </c>
      <c r="O416" t="s">
        <v>284</v>
      </c>
      <c r="P416" t="s">
        <v>964</v>
      </c>
      <c r="Q416" t="s">
        <v>108</v>
      </c>
      <c r="R416" t="s">
        <v>1271</v>
      </c>
      <c r="S416" t="s">
        <v>104</v>
      </c>
      <c r="T416" t="s">
        <v>105</v>
      </c>
      <c r="U416" t="str">
        <f t="shared" si="6"/>
        <v>WA.2378.EBD.952.201.B.524113</v>
      </c>
      <c r="V416" t="s">
        <v>917</v>
      </c>
    </row>
    <row r="417" spans="1:24" hidden="1" x14ac:dyDescent="0.3">
      <c r="A417" t="s">
        <v>728</v>
      </c>
      <c r="B417" t="s">
        <v>1457</v>
      </c>
      <c r="C417" t="s">
        <v>729</v>
      </c>
      <c r="D417" t="s">
        <v>1458</v>
      </c>
      <c r="E417" t="s">
        <v>841</v>
      </c>
      <c r="F417" t="s">
        <v>733</v>
      </c>
      <c r="G417" t="s">
        <v>750</v>
      </c>
      <c r="H417" t="s">
        <v>1013</v>
      </c>
      <c r="I417" t="s">
        <v>13</v>
      </c>
      <c r="J417" t="s">
        <v>751</v>
      </c>
      <c r="K417" t="s">
        <v>780</v>
      </c>
      <c r="L417" t="s">
        <v>781</v>
      </c>
      <c r="M417" t="s">
        <v>874</v>
      </c>
      <c r="N417" t="s">
        <v>782</v>
      </c>
      <c r="O417" t="s">
        <v>284</v>
      </c>
      <c r="P417" t="s">
        <v>964</v>
      </c>
      <c r="Q417" t="s">
        <v>109</v>
      </c>
      <c r="R417" t="s">
        <v>972</v>
      </c>
      <c r="S417" t="s">
        <v>103</v>
      </c>
      <c r="T417" t="s">
        <v>732</v>
      </c>
      <c r="U417" t="str">
        <f t="shared" si="6"/>
        <v>WA.2378.EBD.952.201.C.521211</v>
      </c>
      <c r="V417" t="s">
        <v>917</v>
      </c>
    </row>
    <row r="418" spans="1:24" hidden="1" x14ac:dyDescent="0.3">
      <c r="A418" t="s">
        <v>728</v>
      </c>
      <c r="B418" t="s">
        <v>1457</v>
      </c>
      <c r="C418" t="s">
        <v>729</v>
      </c>
      <c r="D418" t="s">
        <v>1458</v>
      </c>
      <c r="E418" t="s">
        <v>841</v>
      </c>
      <c r="F418" t="s">
        <v>733</v>
      </c>
      <c r="G418" t="s">
        <v>750</v>
      </c>
      <c r="H418" t="s">
        <v>1013</v>
      </c>
      <c r="I418" t="s">
        <v>13</v>
      </c>
      <c r="J418" t="s">
        <v>751</v>
      </c>
      <c r="K418" t="s">
        <v>780</v>
      </c>
      <c r="L418" t="s">
        <v>781</v>
      </c>
      <c r="M418" t="s">
        <v>874</v>
      </c>
      <c r="N418" t="s">
        <v>782</v>
      </c>
      <c r="O418" t="s">
        <v>284</v>
      </c>
      <c r="P418" t="s">
        <v>964</v>
      </c>
      <c r="Q418" t="s">
        <v>109</v>
      </c>
      <c r="R418" t="s">
        <v>972</v>
      </c>
      <c r="S418" t="s">
        <v>113</v>
      </c>
      <c r="T418" t="s">
        <v>734</v>
      </c>
      <c r="U418" t="str">
        <f t="shared" si="6"/>
        <v>WA.2378.EBD.952.201.C.522151</v>
      </c>
      <c r="V418" t="s">
        <v>917</v>
      </c>
    </row>
    <row r="419" spans="1:24" hidden="1" x14ac:dyDescent="0.3">
      <c r="A419" t="s">
        <v>728</v>
      </c>
      <c r="B419" t="s">
        <v>1457</v>
      </c>
      <c r="C419" t="s">
        <v>729</v>
      </c>
      <c r="D419" t="s">
        <v>1458</v>
      </c>
      <c r="E419" t="s">
        <v>841</v>
      </c>
      <c r="F419" t="s">
        <v>733</v>
      </c>
      <c r="G419" t="s">
        <v>750</v>
      </c>
      <c r="H419" t="s">
        <v>1013</v>
      </c>
      <c r="I419" t="s">
        <v>13</v>
      </c>
      <c r="J419" t="s">
        <v>751</v>
      </c>
      <c r="K419" t="s">
        <v>780</v>
      </c>
      <c r="L419" t="s">
        <v>781</v>
      </c>
      <c r="M419" t="s">
        <v>874</v>
      </c>
      <c r="N419" t="s">
        <v>782</v>
      </c>
      <c r="O419" t="s">
        <v>284</v>
      </c>
      <c r="P419" t="s">
        <v>964</v>
      </c>
      <c r="Q419" t="s">
        <v>109</v>
      </c>
      <c r="R419" t="s">
        <v>972</v>
      </c>
      <c r="S419" t="s">
        <v>110</v>
      </c>
      <c r="T419" t="s">
        <v>735</v>
      </c>
      <c r="U419" t="str">
        <f t="shared" si="6"/>
        <v>WA.2378.EBD.952.201.C.524111</v>
      </c>
      <c r="V419" t="s">
        <v>917</v>
      </c>
    </row>
    <row r="420" spans="1:24" hidden="1" x14ac:dyDescent="0.3">
      <c r="A420" t="s">
        <v>728</v>
      </c>
      <c r="B420" t="s">
        <v>1457</v>
      </c>
      <c r="C420" t="s">
        <v>729</v>
      </c>
      <c r="D420" t="s">
        <v>1458</v>
      </c>
      <c r="E420" t="s">
        <v>841</v>
      </c>
      <c r="F420" t="s">
        <v>733</v>
      </c>
      <c r="G420" t="s">
        <v>750</v>
      </c>
      <c r="H420" t="s">
        <v>1013</v>
      </c>
      <c r="I420" t="s">
        <v>13</v>
      </c>
      <c r="J420" t="s">
        <v>751</v>
      </c>
      <c r="K420" t="s">
        <v>780</v>
      </c>
      <c r="L420" t="s">
        <v>781</v>
      </c>
      <c r="M420" t="s">
        <v>874</v>
      </c>
      <c r="N420" t="s">
        <v>782</v>
      </c>
      <c r="O420" t="s">
        <v>284</v>
      </c>
      <c r="P420" t="s">
        <v>964</v>
      </c>
      <c r="Q420" t="s">
        <v>109</v>
      </c>
      <c r="R420" t="s">
        <v>972</v>
      </c>
      <c r="S420" t="s">
        <v>107</v>
      </c>
      <c r="T420" t="s">
        <v>892</v>
      </c>
      <c r="U420" t="str">
        <f t="shared" si="6"/>
        <v>WA.2378.EBD.952.201.C.524119</v>
      </c>
      <c r="V420" t="s">
        <v>917</v>
      </c>
    </row>
    <row r="421" spans="1:24" hidden="1" x14ac:dyDescent="0.3">
      <c r="A421" t="s">
        <v>728</v>
      </c>
      <c r="B421" t="s">
        <v>1457</v>
      </c>
      <c r="C421" t="s">
        <v>729</v>
      </c>
      <c r="D421" t="s">
        <v>1458</v>
      </c>
      <c r="E421" t="s">
        <v>841</v>
      </c>
      <c r="F421" t="s">
        <v>733</v>
      </c>
      <c r="G421" t="s">
        <v>750</v>
      </c>
      <c r="H421" t="s">
        <v>1013</v>
      </c>
      <c r="I421" t="s">
        <v>13</v>
      </c>
      <c r="J421" t="s">
        <v>751</v>
      </c>
      <c r="K421" t="s">
        <v>780</v>
      </c>
      <c r="L421" t="s">
        <v>781</v>
      </c>
      <c r="M421" t="s">
        <v>874</v>
      </c>
      <c r="N421" t="s">
        <v>782</v>
      </c>
      <c r="O421" t="s">
        <v>284</v>
      </c>
      <c r="P421" t="s">
        <v>964</v>
      </c>
      <c r="Q421" t="s">
        <v>111</v>
      </c>
      <c r="R421" t="s">
        <v>973</v>
      </c>
      <c r="S421" t="s">
        <v>103</v>
      </c>
      <c r="T421" t="s">
        <v>732</v>
      </c>
      <c r="U421" t="str">
        <f t="shared" si="6"/>
        <v>WA.2378.EBD.952.201.D.521211</v>
      </c>
      <c r="V421" t="s">
        <v>917</v>
      </c>
    </row>
    <row r="422" spans="1:24" hidden="1" x14ac:dyDescent="0.3">
      <c r="A422" t="s">
        <v>728</v>
      </c>
      <c r="B422" t="s">
        <v>1457</v>
      </c>
      <c r="C422" t="s">
        <v>729</v>
      </c>
      <c r="D422" t="s">
        <v>1458</v>
      </c>
      <c r="E422" t="s">
        <v>841</v>
      </c>
      <c r="F422" t="s">
        <v>733</v>
      </c>
      <c r="G422" t="s">
        <v>750</v>
      </c>
      <c r="H422" t="s">
        <v>1013</v>
      </c>
      <c r="I422" t="s">
        <v>13</v>
      </c>
      <c r="J422" t="s">
        <v>751</v>
      </c>
      <c r="K422" t="s">
        <v>780</v>
      </c>
      <c r="L422" t="s">
        <v>781</v>
      </c>
      <c r="M422" t="s">
        <v>874</v>
      </c>
      <c r="N422" t="s">
        <v>782</v>
      </c>
      <c r="O422" t="s">
        <v>284</v>
      </c>
      <c r="P422" t="s">
        <v>964</v>
      </c>
      <c r="Q422" t="s">
        <v>111</v>
      </c>
      <c r="R422" t="s">
        <v>973</v>
      </c>
      <c r="S422" t="s">
        <v>112</v>
      </c>
      <c r="T422" t="s">
        <v>766</v>
      </c>
      <c r="U422" t="str">
        <f t="shared" si="6"/>
        <v>WA.2378.EBD.952.201.D.521241</v>
      </c>
      <c r="V422" t="s">
        <v>917</v>
      </c>
    </row>
    <row r="423" spans="1:24" hidden="1" x14ac:dyDescent="0.3">
      <c r="A423" t="s">
        <v>728</v>
      </c>
      <c r="B423" t="s">
        <v>1457</v>
      </c>
      <c r="C423" t="s">
        <v>729</v>
      </c>
      <c r="D423" t="s">
        <v>1458</v>
      </c>
      <c r="E423" t="s">
        <v>841</v>
      </c>
      <c r="F423" t="s">
        <v>733</v>
      </c>
      <c r="G423" t="s">
        <v>750</v>
      </c>
      <c r="H423" t="s">
        <v>1013</v>
      </c>
      <c r="I423" t="s">
        <v>13</v>
      </c>
      <c r="J423" t="s">
        <v>751</v>
      </c>
      <c r="K423" t="s">
        <v>780</v>
      </c>
      <c r="L423" t="s">
        <v>781</v>
      </c>
      <c r="M423" t="s">
        <v>874</v>
      </c>
      <c r="N423" t="s">
        <v>782</v>
      </c>
      <c r="O423" t="s">
        <v>284</v>
      </c>
      <c r="P423" t="s">
        <v>964</v>
      </c>
      <c r="Q423" t="s">
        <v>111</v>
      </c>
      <c r="R423" t="s">
        <v>973</v>
      </c>
      <c r="S423" t="s">
        <v>113</v>
      </c>
      <c r="T423" t="s">
        <v>734</v>
      </c>
      <c r="U423" t="str">
        <f t="shared" si="6"/>
        <v>WA.2378.EBD.952.201.D.522151</v>
      </c>
      <c r="V423" t="s">
        <v>917</v>
      </c>
    </row>
    <row r="424" spans="1:24" hidden="1" x14ac:dyDescent="0.3">
      <c r="A424" t="s">
        <v>728</v>
      </c>
      <c r="B424" t="s">
        <v>1457</v>
      </c>
      <c r="C424" t="s">
        <v>729</v>
      </c>
      <c r="D424" t="s">
        <v>1458</v>
      </c>
      <c r="E424" t="s">
        <v>841</v>
      </c>
      <c r="F424" t="s">
        <v>733</v>
      </c>
      <c r="G424" t="s">
        <v>750</v>
      </c>
      <c r="H424" t="s">
        <v>1013</v>
      </c>
      <c r="I424" t="s">
        <v>13</v>
      </c>
      <c r="J424" t="s">
        <v>751</v>
      </c>
      <c r="K424" t="s">
        <v>780</v>
      </c>
      <c r="L424" t="s">
        <v>781</v>
      </c>
      <c r="M424" t="s">
        <v>874</v>
      </c>
      <c r="N424" t="s">
        <v>782</v>
      </c>
      <c r="O424" t="s">
        <v>284</v>
      </c>
      <c r="P424" t="s">
        <v>964</v>
      </c>
      <c r="Q424" t="s">
        <v>111</v>
      </c>
      <c r="R424" t="s">
        <v>973</v>
      </c>
      <c r="S424" t="s">
        <v>114</v>
      </c>
      <c r="T424" t="s">
        <v>793</v>
      </c>
      <c r="U424" t="str">
        <f t="shared" si="6"/>
        <v>WA.2378.EBD.952.201.D.522191</v>
      </c>
      <c r="V424" t="s">
        <v>917</v>
      </c>
    </row>
    <row r="425" spans="1:24" hidden="1" x14ac:dyDescent="0.3">
      <c r="A425" t="s">
        <v>728</v>
      </c>
      <c r="B425" t="s">
        <v>1457</v>
      </c>
      <c r="C425" t="s">
        <v>729</v>
      </c>
      <c r="D425" t="s">
        <v>1458</v>
      </c>
      <c r="E425" t="s">
        <v>841</v>
      </c>
      <c r="F425" t="s">
        <v>733</v>
      </c>
      <c r="G425" t="s">
        <v>750</v>
      </c>
      <c r="H425" t="s">
        <v>1013</v>
      </c>
      <c r="I425" t="s">
        <v>13</v>
      </c>
      <c r="J425" t="s">
        <v>751</v>
      </c>
      <c r="K425" t="s">
        <v>780</v>
      </c>
      <c r="L425" t="s">
        <v>781</v>
      </c>
      <c r="M425" t="s">
        <v>874</v>
      </c>
      <c r="N425" t="s">
        <v>782</v>
      </c>
      <c r="O425" t="s">
        <v>284</v>
      </c>
      <c r="P425" t="s">
        <v>964</v>
      </c>
      <c r="Q425" t="s">
        <v>111</v>
      </c>
      <c r="R425" t="s">
        <v>973</v>
      </c>
      <c r="S425" t="s">
        <v>110</v>
      </c>
      <c r="T425" t="s">
        <v>735</v>
      </c>
      <c r="U425" t="str">
        <f t="shared" si="6"/>
        <v>WA.2378.EBD.952.201.D.524111</v>
      </c>
      <c r="V425" t="s">
        <v>917</v>
      </c>
    </row>
    <row r="426" spans="1:24" hidden="1" x14ac:dyDescent="0.3">
      <c r="A426" t="s">
        <v>728</v>
      </c>
      <c r="B426" t="s">
        <v>1457</v>
      </c>
      <c r="C426" t="s">
        <v>729</v>
      </c>
      <c r="D426" t="s">
        <v>1458</v>
      </c>
      <c r="E426" t="s">
        <v>841</v>
      </c>
      <c r="F426" t="s">
        <v>733</v>
      </c>
      <c r="G426" t="s">
        <v>750</v>
      </c>
      <c r="H426" t="s">
        <v>1013</v>
      </c>
      <c r="I426" t="s">
        <v>13</v>
      </c>
      <c r="J426" t="s">
        <v>751</v>
      </c>
      <c r="K426" t="s">
        <v>780</v>
      </c>
      <c r="L426" t="s">
        <v>781</v>
      </c>
      <c r="M426" t="s">
        <v>874</v>
      </c>
      <c r="N426" t="s">
        <v>782</v>
      </c>
      <c r="O426" t="s">
        <v>284</v>
      </c>
      <c r="P426" t="s">
        <v>964</v>
      </c>
      <c r="Q426" t="s">
        <v>111</v>
      </c>
      <c r="R426" t="s">
        <v>973</v>
      </c>
      <c r="S426" t="s">
        <v>104</v>
      </c>
      <c r="T426" t="s">
        <v>105</v>
      </c>
      <c r="U426" t="str">
        <f t="shared" si="6"/>
        <v>WA.2378.EBD.952.201.D.524113</v>
      </c>
      <c r="V426" t="s">
        <v>917</v>
      </c>
    </row>
    <row r="427" spans="1:24" x14ac:dyDescent="0.3">
      <c r="A427" t="s">
        <v>728</v>
      </c>
      <c r="B427" t="s">
        <v>1457</v>
      </c>
      <c r="C427" t="s">
        <v>729</v>
      </c>
      <c r="D427" t="s">
        <v>1458</v>
      </c>
      <c r="E427" t="s">
        <v>841</v>
      </c>
      <c r="F427" t="s">
        <v>733</v>
      </c>
      <c r="G427" t="s">
        <v>750</v>
      </c>
      <c r="H427" t="s">
        <v>1013</v>
      </c>
      <c r="I427" t="s">
        <v>13</v>
      </c>
      <c r="J427" t="s">
        <v>751</v>
      </c>
      <c r="K427" t="s">
        <v>780</v>
      </c>
      <c r="L427" t="s">
        <v>781</v>
      </c>
      <c r="M427" t="s">
        <v>874</v>
      </c>
      <c r="N427" t="s">
        <v>782</v>
      </c>
      <c r="O427" t="s">
        <v>178</v>
      </c>
      <c r="P427" t="s">
        <v>783</v>
      </c>
      <c r="Q427" t="s">
        <v>2</v>
      </c>
      <c r="R427" t="s">
        <v>1272</v>
      </c>
      <c r="S427" t="s">
        <v>103</v>
      </c>
      <c r="T427" t="s">
        <v>732</v>
      </c>
      <c r="U427" t="str">
        <f t="shared" si="6"/>
        <v>WA.2378.EBD.952.301.A.521211</v>
      </c>
      <c r="V427" t="s">
        <v>123</v>
      </c>
      <c r="W427" t="s">
        <v>132</v>
      </c>
      <c r="X427" t="s">
        <v>133</v>
      </c>
    </row>
    <row r="428" spans="1:24" x14ac:dyDescent="0.3">
      <c r="A428" t="s">
        <v>728</v>
      </c>
      <c r="B428" t="s">
        <v>1457</v>
      </c>
      <c r="C428" t="s">
        <v>729</v>
      </c>
      <c r="D428" t="s">
        <v>1458</v>
      </c>
      <c r="E428" t="s">
        <v>841</v>
      </c>
      <c r="F428" t="s">
        <v>733</v>
      </c>
      <c r="G428" t="s">
        <v>750</v>
      </c>
      <c r="H428" t="s">
        <v>1013</v>
      </c>
      <c r="I428" t="s">
        <v>13</v>
      </c>
      <c r="J428" t="s">
        <v>751</v>
      </c>
      <c r="K428" t="s">
        <v>780</v>
      </c>
      <c r="L428" t="s">
        <v>781</v>
      </c>
      <c r="M428" t="s">
        <v>874</v>
      </c>
      <c r="N428" t="s">
        <v>782</v>
      </c>
      <c r="O428" t="s">
        <v>178</v>
      </c>
      <c r="P428" t="s">
        <v>783</v>
      </c>
      <c r="Q428" t="s">
        <v>2</v>
      </c>
      <c r="R428" t="s">
        <v>1272</v>
      </c>
      <c r="S428" t="s">
        <v>126</v>
      </c>
      <c r="T428" t="s">
        <v>744</v>
      </c>
      <c r="U428" t="str">
        <f t="shared" si="6"/>
        <v>WA.2378.EBD.952.301.A.521219</v>
      </c>
      <c r="V428" t="s">
        <v>123</v>
      </c>
      <c r="W428" t="s">
        <v>132</v>
      </c>
      <c r="X428" t="s">
        <v>133</v>
      </c>
    </row>
    <row r="429" spans="1:24" x14ac:dyDescent="0.3">
      <c r="A429" t="s">
        <v>728</v>
      </c>
      <c r="B429" t="s">
        <v>1457</v>
      </c>
      <c r="C429" t="s">
        <v>729</v>
      </c>
      <c r="D429" t="s">
        <v>1458</v>
      </c>
      <c r="E429" t="s">
        <v>841</v>
      </c>
      <c r="F429" t="s">
        <v>733</v>
      </c>
      <c r="G429" t="s">
        <v>750</v>
      </c>
      <c r="H429" t="s">
        <v>1013</v>
      </c>
      <c r="I429" t="s">
        <v>13</v>
      </c>
      <c r="J429" t="s">
        <v>751</v>
      </c>
      <c r="K429" t="s">
        <v>780</v>
      </c>
      <c r="L429" t="s">
        <v>781</v>
      </c>
      <c r="M429" t="s">
        <v>874</v>
      </c>
      <c r="N429" t="s">
        <v>782</v>
      </c>
      <c r="O429" t="s">
        <v>178</v>
      </c>
      <c r="P429" t="s">
        <v>783</v>
      </c>
      <c r="Q429" t="s">
        <v>2</v>
      </c>
      <c r="R429" t="s">
        <v>1272</v>
      </c>
      <c r="S429" t="s">
        <v>110</v>
      </c>
      <c r="T429" t="s">
        <v>735</v>
      </c>
      <c r="U429" t="str">
        <f t="shared" si="6"/>
        <v>WA.2378.EBD.952.301.A.524111</v>
      </c>
      <c r="V429" t="s">
        <v>123</v>
      </c>
      <c r="W429" t="s">
        <v>132</v>
      </c>
      <c r="X429" t="s">
        <v>133</v>
      </c>
    </row>
    <row r="430" spans="1:24" x14ac:dyDescent="0.3">
      <c r="A430" t="s">
        <v>728</v>
      </c>
      <c r="B430" t="s">
        <v>1457</v>
      </c>
      <c r="C430" t="s">
        <v>729</v>
      </c>
      <c r="D430" t="s">
        <v>1458</v>
      </c>
      <c r="E430" t="s">
        <v>841</v>
      </c>
      <c r="F430" t="s">
        <v>733</v>
      </c>
      <c r="G430" t="s">
        <v>750</v>
      </c>
      <c r="H430" t="s">
        <v>1013</v>
      </c>
      <c r="I430" t="s">
        <v>13</v>
      </c>
      <c r="J430" t="s">
        <v>751</v>
      </c>
      <c r="K430" t="s">
        <v>780</v>
      </c>
      <c r="L430" t="s">
        <v>781</v>
      </c>
      <c r="M430" t="s">
        <v>874</v>
      </c>
      <c r="N430" t="s">
        <v>782</v>
      </c>
      <c r="O430" t="s">
        <v>178</v>
      </c>
      <c r="P430" t="s">
        <v>783</v>
      </c>
      <c r="Q430" t="s">
        <v>108</v>
      </c>
      <c r="R430" t="s">
        <v>784</v>
      </c>
      <c r="S430" t="s">
        <v>103</v>
      </c>
      <c r="T430" t="s">
        <v>732</v>
      </c>
      <c r="U430" t="str">
        <f t="shared" si="6"/>
        <v>WA.2378.EBD.952.301.B.521211</v>
      </c>
      <c r="V430" t="s">
        <v>123</v>
      </c>
      <c r="W430" t="s">
        <v>132</v>
      </c>
      <c r="X430" t="s">
        <v>133</v>
      </c>
    </row>
    <row r="431" spans="1:24" x14ac:dyDescent="0.3">
      <c r="A431" t="s">
        <v>728</v>
      </c>
      <c r="B431" t="s">
        <v>1457</v>
      </c>
      <c r="C431" t="s">
        <v>729</v>
      </c>
      <c r="D431" t="s">
        <v>1458</v>
      </c>
      <c r="E431" t="s">
        <v>841</v>
      </c>
      <c r="F431" t="s">
        <v>733</v>
      </c>
      <c r="G431" t="s">
        <v>750</v>
      </c>
      <c r="H431" t="s">
        <v>1013</v>
      </c>
      <c r="I431" t="s">
        <v>13</v>
      </c>
      <c r="J431" t="s">
        <v>751</v>
      </c>
      <c r="K431" t="s">
        <v>780</v>
      </c>
      <c r="L431" t="s">
        <v>781</v>
      </c>
      <c r="M431" t="s">
        <v>874</v>
      </c>
      <c r="N431" t="s">
        <v>782</v>
      </c>
      <c r="O431" t="s">
        <v>178</v>
      </c>
      <c r="P431" t="s">
        <v>783</v>
      </c>
      <c r="Q431" t="s">
        <v>108</v>
      </c>
      <c r="R431" t="s">
        <v>784</v>
      </c>
      <c r="S431" t="s">
        <v>126</v>
      </c>
      <c r="T431" t="s">
        <v>744</v>
      </c>
      <c r="U431" t="str">
        <f t="shared" si="6"/>
        <v>WA.2378.EBD.952.301.B.521219</v>
      </c>
      <c r="V431" t="s">
        <v>123</v>
      </c>
      <c r="W431" t="s">
        <v>132</v>
      </c>
      <c r="X431" t="s">
        <v>133</v>
      </c>
    </row>
    <row r="432" spans="1:24" x14ac:dyDescent="0.3">
      <c r="A432" t="s">
        <v>728</v>
      </c>
      <c r="B432" t="s">
        <v>1457</v>
      </c>
      <c r="C432" t="s">
        <v>729</v>
      </c>
      <c r="D432" t="s">
        <v>1458</v>
      </c>
      <c r="E432" t="s">
        <v>841</v>
      </c>
      <c r="F432" t="s">
        <v>733</v>
      </c>
      <c r="G432" t="s">
        <v>750</v>
      </c>
      <c r="H432" t="s">
        <v>1013</v>
      </c>
      <c r="I432" t="s">
        <v>13</v>
      </c>
      <c r="J432" t="s">
        <v>751</v>
      </c>
      <c r="K432" t="s">
        <v>780</v>
      </c>
      <c r="L432" t="s">
        <v>781</v>
      </c>
      <c r="M432" t="s">
        <v>874</v>
      </c>
      <c r="N432" t="s">
        <v>782</v>
      </c>
      <c r="O432" t="s">
        <v>178</v>
      </c>
      <c r="P432" t="s">
        <v>783</v>
      </c>
      <c r="Q432" t="s">
        <v>108</v>
      </c>
      <c r="R432" t="s">
        <v>784</v>
      </c>
      <c r="S432" t="s">
        <v>113</v>
      </c>
      <c r="T432" t="s">
        <v>734</v>
      </c>
      <c r="U432" t="str">
        <f t="shared" si="6"/>
        <v>WA.2378.EBD.952.301.B.522151</v>
      </c>
      <c r="V432" t="s">
        <v>123</v>
      </c>
      <c r="W432" t="s">
        <v>132</v>
      </c>
      <c r="X432" t="s">
        <v>133</v>
      </c>
    </row>
    <row r="433" spans="1:24" x14ac:dyDescent="0.3">
      <c r="A433" t="s">
        <v>728</v>
      </c>
      <c r="B433" t="s">
        <v>1457</v>
      </c>
      <c r="C433" t="s">
        <v>729</v>
      </c>
      <c r="D433" t="s">
        <v>1458</v>
      </c>
      <c r="E433" t="s">
        <v>841</v>
      </c>
      <c r="F433" t="s">
        <v>733</v>
      </c>
      <c r="G433" t="s">
        <v>750</v>
      </c>
      <c r="H433" t="s">
        <v>1013</v>
      </c>
      <c r="I433" t="s">
        <v>13</v>
      </c>
      <c r="J433" t="s">
        <v>751</v>
      </c>
      <c r="K433" t="s">
        <v>780</v>
      </c>
      <c r="L433" t="s">
        <v>781</v>
      </c>
      <c r="M433" t="s">
        <v>874</v>
      </c>
      <c r="N433" t="s">
        <v>782</v>
      </c>
      <c r="O433" t="s">
        <v>178</v>
      </c>
      <c r="P433" t="s">
        <v>783</v>
      </c>
      <c r="Q433" t="s">
        <v>108</v>
      </c>
      <c r="R433" t="s">
        <v>784</v>
      </c>
      <c r="S433" t="s">
        <v>110</v>
      </c>
      <c r="T433" t="s">
        <v>735</v>
      </c>
      <c r="U433" t="str">
        <f t="shared" si="6"/>
        <v>WA.2378.EBD.952.301.B.524111</v>
      </c>
      <c r="V433" t="s">
        <v>123</v>
      </c>
      <c r="W433" t="s">
        <v>132</v>
      </c>
      <c r="X433" t="s">
        <v>133</v>
      </c>
    </row>
    <row r="434" spans="1:24" x14ac:dyDescent="0.3">
      <c r="A434" t="s">
        <v>728</v>
      </c>
      <c r="B434" t="s">
        <v>1457</v>
      </c>
      <c r="C434" t="s">
        <v>729</v>
      </c>
      <c r="D434" t="s">
        <v>1458</v>
      </c>
      <c r="E434" t="s">
        <v>841</v>
      </c>
      <c r="F434" t="s">
        <v>733</v>
      </c>
      <c r="G434" t="s">
        <v>750</v>
      </c>
      <c r="H434" t="s">
        <v>1013</v>
      </c>
      <c r="I434" t="s">
        <v>13</v>
      </c>
      <c r="J434" t="s">
        <v>751</v>
      </c>
      <c r="K434" t="s">
        <v>780</v>
      </c>
      <c r="L434" t="s">
        <v>781</v>
      </c>
      <c r="M434" t="s">
        <v>874</v>
      </c>
      <c r="N434" t="s">
        <v>782</v>
      </c>
      <c r="O434" t="s">
        <v>178</v>
      </c>
      <c r="P434" t="s">
        <v>783</v>
      </c>
      <c r="Q434" t="s">
        <v>109</v>
      </c>
      <c r="R434" t="s">
        <v>1273</v>
      </c>
      <c r="S434" t="s">
        <v>103</v>
      </c>
      <c r="T434" t="s">
        <v>732</v>
      </c>
      <c r="U434" t="str">
        <f t="shared" si="6"/>
        <v>WA.2378.EBD.952.301.C.521211</v>
      </c>
      <c r="V434" t="s">
        <v>123</v>
      </c>
      <c r="W434" t="s">
        <v>132</v>
      </c>
      <c r="X434" t="s">
        <v>133</v>
      </c>
    </row>
    <row r="435" spans="1:24" x14ac:dyDescent="0.3">
      <c r="A435" t="s">
        <v>728</v>
      </c>
      <c r="B435" t="s">
        <v>1457</v>
      </c>
      <c r="C435" t="s">
        <v>729</v>
      </c>
      <c r="D435" t="s">
        <v>1458</v>
      </c>
      <c r="E435" t="s">
        <v>841</v>
      </c>
      <c r="F435" t="s">
        <v>733</v>
      </c>
      <c r="G435" t="s">
        <v>750</v>
      </c>
      <c r="H435" t="s">
        <v>1013</v>
      </c>
      <c r="I435" t="s">
        <v>13</v>
      </c>
      <c r="J435" t="s">
        <v>751</v>
      </c>
      <c r="K435" t="s">
        <v>780</v>
      </c>
      <c r="L435" t="s">
        <v>781</v>
      </c>
      <c r="M435" t="s">
        <v>874</v>
      </c>
      <c r="N435" t="s">
        <v>782</v>
      </c>
      <c r="O435" t="s">
        <v>178</v>
      </c>
      <c r="P435" t="s">
        <v>783</v>
      </c>
      <c r="Q435" t="s">
        <v>109</v>
      </c>
      <c r="R435" t="s">
        <v>1273</v>
      </c>
      <c r="S435" t="s">
        <v>126</v>
      </c>
      <c r="T435" t="s">
        <v>744</v>
      </c>
      <c r="U435" t="str">
        <f t="shared" si="6"/>
        <v>WA.2378.EBD.952.301.C.521219</v>
      </c>
      <c r="V435" t="s">
        <v>123</v>
      </c>
      <c r="W435" t="s">
        <v>132</v>
      </c>
      <c r="X435" t="s">
        <v>133</v>
      </c>
    </row>
    <row r="436" spans="1:24" x14ac:dyDescent="0.3">
      <c r="A436" t="s">
        <v>728</v>
      </c>
      <c r="B436" t="s">
        <v>1457</v>
      </c>
      <c r="C436" t="s">
        <v>729</v>
      </c>
      <c r="D436" t="s">
        <v>1458</v>
      </c>
      <c r="E436" t="s">
        <v>841</v>
      </c>
      <c r="F436" t="s">
        <v>733</v>
      </c>
      <c r="G436" t="s">
        <v>750</v>
      </c>
      <c r="H436" t="s">
        <v>1013</v>
      </c>
      <c r="I436" t="s">
        <v>13</v>
      </c>
      <c r="J436" t="s">
        <v>751</v>
      </c>
      <c r="K436" t="s">
        <v>780</v>
      </c>
      <c r="L436" t="s">
        <v>781</v>
      </c>
      <c r="M436" t="s">
        <v>874</v>
      </c>
      <c r="N436" t="s">
        <v>782</v>
      </c>
      <c r="O436" t="s">
        <v>178</v>
      </c>
      <c r="P436" t="s">
        <v>783</v>
      </c>
      <c r="Q436" t="s">
        <v>109</v>
      </c>
      <c r="R436" t="s">
        <v>1273</v>
      </c>
      <c r="S436" t="s">
        <v>113</v>
      </c>
      <c r="T436" t="s">
        <v>734</v>
      </c>
      <c r="U436" t="str">
        <f t="shared" si="6"/>
        <v>WA.2378.EBD.952.301.C.522151</v>
      </c>
      <c r="V436" t="s">
        <v>123</v>
      </c>
      <c r="W436" t="s">
        <v>132</v>
      </c>
      <c r="X436" t="s">
        <v>133</v>
      </c>
    </row>
    <row r="437" spans="1:24" x14ac:dyDescent="0.3">
      <c r="A437" t="s">
        <v>728</v>
      </c>
      <c r="B437" t="s">
        <v>1457</v>
      </c>
      <c r="C437" t="s">
        <v>729</v>
      </c>
      <c r="D437" t="s">
        <v>1458</v>
      </c>
      <c r="E437" t="s">
        <v>841</v>
      </c>
      <c r="F437" t="s">
        <v>733</v>
      </c>
      <c r="G437" t="s">
        <v>750</v>
      </c>
      <c r="H437" t="s">
        <v>1013</v>
      </c>
      <c r="I437" t="s">
        <v>13</v>
      </c>
      <c r="J437" t="s">
        <v>751</v>
      </c>
      <c r="K437" t="s">
        <v>780</v>
      </c>
      <c r="L437" t="s">
        <v>781</v>
      </c>
      <c r="M437" t="s">
        <v>874</v>
      </c>
      <c r="N437" t="s">
        <v>782</v>
      </c>
      <c r="O437" t="s">
        <v>178</v>
      </c>
      <c r="P437" t="s">
        <v>783</v>
      </c>
      <c r="Q437" t="s">
        <v>109</v>
      </c>
      <c r="R437" t="s">
        <v>1273</v>
      </c>
      <c r="S437" t="s">
        <v>110</v>
      </c>
      <c r="T437" t="s">
        <v>735</v>
      </c>
      <c r="U437" t="str">
        <f t="shared" si="6"/>
        <v>WA.2378.EBD.952.301.C.524111</v>
      </c>
      <c r="V437" t="s">
        <v>123</v>
      </c>
      <c r="W437" t="s">
        <v>132</v>
      </c>
      <c r="X437" t="s">
        <v>133</v>
      </c>
    </row>
    <row r="438" spans="1:24" x14ac:dyDescent="0.3">
      <c r="A438" t="s">
        <v>728</v>
      </c>
      <c r="B438" t="s">
        <v>1457</v>
      </c>
      <c r="C438" t="s">
        <v>729</v>
      </c>
      <c r="D438" t="s">
        <v>1458</v>
      </c>
      <c r="E438" t="s">
        <v>841</v>
      </c>
      <c r="F438" t="s">
        <v>733</v>
      </c>
      <c r="G438" t="s">
        <v>750</v>
      </c>
      <c r="H438" t="s">
        <v>1013</v>
      </c>
      <c r="I438" t="s">
        <v>13</v>
      </c>
      <c r="J438" t="s">
        <v>751</v>
      </c>
      <c r="K438" t="s">
        <v>780</v>
      </c>
      <c r="L438" t="s">
        <v>781</v>
      </c>
      <c r="M438" t="s">
        <v>874</v>
      </c>
      <c r="N438" t="s">
        <v>782</v>
      </c>
      <c r="O438" t="s">
        <v>178</v>
      </c>
      <c r="P438" t="s">
        <v>783</v>
      </c>
      <c r="Q438" t="s">
        <v>111</v>
      </c>
      <c r="R438" t="s">
        <v>1274</v>
      </c>
      <c r="S438" t="s">
        <v>103</v>
      </c>
      <c r="T438" t="s">
        <v>732</v>
      </c>
      <c r="U438" t="str">
        <f t="shared" si="6"/>
        <v>WA.2378.EBD.952.301.D.521211</v>
      </c>
      <c r="V438" t="s">
        <v>123</v>
      </c>
      <c r="W438" t="s">
        <v>132</v>
      </c>
      <c r="X438" t="s">
        <v>133</v>
      </c>
    </row>
    <row r="439" spans="1:24" x14ac:dyDescent="0.3">
      <c r="A439" t="s">
        <v>728</v>
      </c>
      <c r="B439" t="s">
        <v>1457</v>
      </c>
      <c r="C439" t="s">
        <v>729</v>
      </c>
      <c r="D439" t="s">
        <v>1458</v>
      </c>
      <c r="E439" t="s">
        <v>841</v>
      </c>
      <c r="F439" t="s">
        <v>733</v>
      </c>
      <c r="G439" t="s">
        <v>750</v>
      </c>
      <c r="H439" t="s">
        <v>1013</v>
      </c>
      <c r="I439" t="s">
        <v>13</v>
      </c>
      <c r="J439" t="s">
        <v>751</v>
      </c>
      <c r="K439" t="s">
        <v>780</v>
      </c>
      <c r="L439" t="s">
        <v>781</v>
      </c>
      <c r="M439" t="s">
        <v>874</v>
      </c>
      <c r="N439" t="s">
        <v>782</v>
      </c>
      <c r="O439" t="s">
        <v>178</v>
      </c>
      <c r="P439" t="s">
        <v>783</v>
      </c>
      <c r="Q439" t="s">
        <v>111</v>
      </c>
      <c r="R439" t="s">
        <v>1274</v>
      </c>
      <c r="S439" t="s">
        <v>110</v>
      </c>
      <c r="T439" t="s">
        <v>735</v>
      </c>
      <c r="U439" t="str">
        <f t="shared" si="6"/>
        <v>WA.2378.EBD.952.301.D.524111</v>
      </c>
      <c r="V439" t="s">
        <v>123</v>
      </c>
      <c r="W439" t="s">
        <v>132</v>
      </c>
      <c r="X439" t="s">
        <v>133</v>
      </c>
    </row>
    <row r="440" spans="1:24" x14ac:dyDescent="0.3">
      <c r="A440" t="s">
        <v>728</v>
      </c>
      <c r="B440" t="s">
        <v>1457</v>
      </c>
      <c r="C440" t="s">
        <v>729</v>
      </c>
      <c r="D440" t="s">
        <v>1458</v>
      </c>
      <c r="E440" t="s">
        <v>841</v>
      </c>
      <c r="F440" t="s">
        <v>733</v>
      </c>
      <c r="G440" t="s">
        <v>750</v>
      </c>
      <c r="H440" t="s">
        <v>1013</v>
      </c>
      <c r="I440" t="s">
        <v>13</v>
      </c>
      <c r="J440" t="s">
        <v>751</v>
      </c>
      <c r="K440" t="s">
        <v>780</v>
      </c>
      <c r="L440" t="s">
        <v>781</v>
      </c>
      <c r="M440" t="s">
        <v>874</v>
      </c>
      <c r="N440" t="s">
        <v>782</v>
      </c>
      <c r="O440" t="s">
        <v>178</v>
      </c>
      <c r="P440" t="s">
        <v>783</v>
      </c>
      <c r="Q440" t="s">
        <v>116</v>
      </c>
      <c r="R440" t="s">
        <v>1275</v>
      </c>
      <c r="S440" t="s">
        <v>103</v>
      </c>
      <c r="T440" t="s">
        <v>732</v>
      </c>
      <c r="U440" t="str">
        <f t="shared" si="6"/>
        <v>WA.2378.EBD.952.301.E.521211</v>
      </c>
      <c r="V440" t="s">
        <v>123</v>
      </c>
      <c r="W440" t="s">
        <v>132</v>
      </c>
      <c r="X440" t="s">
        <v>133</v>
      </c>
    </row>
    <row r="441" spans="1:24" x14ac:dyDescent="0.3">
      <c r="A441" t="s">
        <v>728</v>
      </c>
      <c r="B441" t="s">
        <v>1457</v>
      </c>
      <c r="C441" t="s">
        <v>729</v>
      </c>
      <c r="D441" t="s">
        <v>1458</v>
      </c>
      <c r="E441" t="s">
        <v>841</v>
      </c>
      <c r="F441" t="s">
        <v>733</v>
      </c>
      <c r="G441" t="s">
        <v>750</v>
      </c>
      <c r="H441" t="s">
        <v>1013</v>
      </c>
      <c r="I441" t="s">
        <v>13</v>
      </c>
      <c r="J441" t="s">
        <v>751</v>
      </c>
      <c r="K441" t="s">
        <v>780</v>
      </c>
      <c r="L441" t="s">
        <v>781</v>
      </c>
      <c r="M441" t="s">
        <v>874</v>
      </c>
      <c r="N441" t="s">
        <v>782</v>
      </c>
      <c r="O441" t="s">
        <v>178</v>
      </c>
      <c r="P441" t="s">
        <v>783</v>
      </c>
      <c r="Q441" t="s">
        <v>116</v>
      </c>
      <c r="R441" t="s">
        <v>1275</v>
      </c>
      <c r="S441" t="s">
        <v>110</v>
      </c>
      <c r="T441" t="s">
        <v>735</v>
      </c>
      <c r="U441" t="str">
        <f t="shared" si="6"/>
        <v>WA.2378.EBD.952.301.E.524111</v>
      </c>
      <c r="V441" t="s">
        <v>123</v>
      </c>
      <c r="W441" t="s">
        <v>132</v>
      </c>
      <c r="X441" t="s">
        <v>133</v>
      </c>
    </row>
    <row r="442" spans="1:24" x14ac:dyDescent="0.3">
      <c r="A442" t="s">
        <v>728</v>
      </c>
      <c r="B442" t="s">
        <v>1457</v>
      </c>
      <c r="C442" t="s">
        <v>729</v>
      </c>
      <c r="D442" t="s">
        <v>1458</v>
      </c>
      <c r="E442" t="s">
        <v>841</v>
      </c>
      <c r="F442" t="s">
        <v>733</v>
      </c>
      <c r="G442" t="s">
        <v>750</v>
      </c>
      <c r="H442" t="s">
        <v>1013</v>
      </c>
      <c r="I442" t="s">
        <v>13</v>
      </c>
      <c r="J442" t="s">
        <v>751</v>
      </c>
      <c r="K442" t="s">
        <v>780</v>
      </c>
      <c r="L442" t="s">
        <v>781</v>
      </c>
      <c r="M442" t="s">
        <v>874</v>
      </c>
      <c r="N442" t="s">
        <v>782</v>
      </c>
      <c r="O442" t="s">
        <v>178</v>
      </c>
      <c r="P442" t="s">
        <v>783</v>
      </c>
      <c r="Q442" t="s">
        <v>166</v>
      </c>
      <c r="R442" t="s">
        <v>1276</v>
      </c>
      <c r="S442" t="s">
        <v>103</v>
      </c>
      <c r="T442" t="s">
        <v>732</v>
      </c>
      <c r="U442" t="str">
        <f t="shared" si="6"/>
        <v>WA.2378.EBD.952.301.F.521211</v>
      </c>
      <c r="V442" t="s">
        <v>123</v>
      </c>
      <c r="W442" t="s">
        <v>132</v>
      </c>
      <c r="X442" t="s">
        <v>133</v>
      </c>
    </row>
    <row r="443" spans="1:24" x14ac:dyDescent="0.3">
      <c r="A443" t="s">
        <v>728</v>
      </c>
      <c r="B443" t="s">
        <v>1457</v>
      </c>
      <c r="C443" t="s">
        <v>729</v>
      </c>
      <c r="D443" t="s">
        <v>1458</v>
      </c>
      <c r="E443" t="s">
        <v>841</v>
      </c>
      <c r="F443" t="s">
        <v>733</v>
      </c>
      <c r="G443" t="s">
        <v>750</v>
      </c>
      <c r="H443" t="s">
        <v>1013</v>
      </c>
      <c r="I443" t="s">
        <v>13</v>
      </c>
      <c r="J443" t="s">
        <v>751</v>
      </c>
      <c r="K443" t="s">
        <v>780</v>
      </c>
      <c r="L443" t="s">
        <v>781</v>
      </c>
      <c r="M443" t="s">
        <v>874</v>
      </c>
      <c r="N443" t="s">
        <v>782</v>
      </c>
      <c r="O443" t="s">
        <v>178</v>
      </c>
      <c r="P443" t="s">
        <v>783</v>
      </c>
      <c r="Q443" t="s">
        <v>166</v>
      </c>
      <c r="R443" t="s">
        <v>1276</v>
      </c>
      <c r="S443" t="s">
        <v>113</v>
      </c>
      <c r="T443" t="s">
        <v>734</v>
      </c>
      <c r="U443" t="str">
        <f t="shared" si="6"/>
        <v>WA.2378.EBD.952.301.F.522151</v>
      </c>
      <c r="V443" t="s">
        <v>123</v>
      </c>
      <c r="W443" t="s">
        <v>132</v>
      </c>
      <c r="X443" t="s">
        <v>133</v>
      </c>
    </row>
    <row r="444" spans="1:24" x14ac:dyDescent="0.3">
      <c r="A444" t="s">
        <v>728</v>
      </c>
      <c r="B444" t="s">
        <v>1457</v>
      </c>
      <c r="C444" t="s">
        <v>729</v>
      </c>
      <c r="D444" t="s">
        <v>1458</v>
      </c>
      <c r="E444" t="s">
        <v>841</v>
      </c>
      <c r="F444" t="s">
        <v>733</v>
      </c>
      <c r="G444" t="s">
        <v>750</v>
      </c>
      <c r="H444" t="s">
        <v>1013</v>
      </c>
      <c r="I444" t="s">
        <v>13</v>
      </c>
      <c r="J444" t="s">
        <v>751</v>
      </c>
      <c r="K444" t="s">
        <v>780</v>
      </c>
      <c r="L444" t="s">
        <v>781</v>
      </c>
      <c r="M444" t="s">
        <v>874</v>
      </c>
      <c r="N444" t="s">
        <v>782</v>
      </c>
      <c r="O444" t="s">
        <v>178</v>
      </c>
      <c r="P444" t="s">
        <v>783</v>
      </c>
      <c r="Q444" t="s">
        <v>166</v>
      </c>
      <c r="R444" t="s">
        <v>1276</v>
      </c>
      <c r="S444" t="s">
        <v>110</v>
      </c>
      <c r="T444" t="s">
        <v>735</v>
      </c>
      <c r="U444" t="str">
        <f t="shared" si="6"/>
        <v>WA.2378.EBD.952.301.F.524111</v>
      </c>
      <c r="V444" t="s">
        <v>123</v>
      </c>
      <c r="W444" t="s">
        <v>132</v>
      </c>
      <c r="X444" t="s">
        <v>133</v>
      </c>
    </row>
    <row r="445" spans="1:24" x14ac:dyDescent="0.3">
      <c r="A445" t="s">
        <v>728</v>
      </c>
      <c r="B445" t="s">
        <v>1457</v>
      </c>
      <c r="C445" t="s">
        <v>729</v>
      </c>
      <c r="D445" t="s">
        <v>1458</v>
      </c>
      <c r="E445" t="s">
        <v>841</v>
      </c>
      <c r="F445" t="s">
        <v>733</v>
      </c>
      <c r="G445" t="s">
        <v>750</v>
      </c>
      <c r="H445" t="s">
        <v>1013</v>
      </c>
      <c r="I445" t="s">
        <v>13</v>
      </c>
      <c r="J445" t="s">
        <v>751</v>
      </c>
      <c r="K445" t="s">
        <v>780</v>
      </c>
      <c r="L445" t="s">
        <v>781</v>
      </c>
      <c r="M445" t="s">
        <v>874</v>
      </c>
      <c r="N445" t="s">
        <v>782</v>
      </c>
      <c r="O445" t="s">
        <v>178</v>
      </c>
      <c r="P445" t="s">
        <v>783</v>
      </c>
      <c r="Q445" t="s">
        <v>166</v>
      </c>
      <c r="R445" t="s">
        <v>1276</v>
      </c>
      <c r="S445" t="s">
        <v>107</v>
      </c>
      <c r="T445" t="s">
        <v>892</v>
      </c>
      <c r="U445" t="str">
        <f t="shared" si="6"/>
        <v>WA.2378.EBD.952.301.F.524119</v>
      </c>
      <c r="V445" t="s">
        <v>123</v>
      </c>
      <c r="W445" t="s">
        <v>132</v>
      </c>
      <c r="X445" t="s">
        <v>133</v>
      </c>
    </row>
    <row r="446" spans="1:24" hidden="1" x14ac:dyDescent="0.3">
      <c r="A446" t="s">
        <v>728</v>
      </c>
      <c r="B446" t="s">
        <v>1457</v>
      </c>
      <c r="C446" t="s">
        <v>729</v>
      </c>
      <c r="D446" t="s">
        <v>1458</v>
      </c>
      <c r="E446" t="s">
        <v>841</v>
      </c>
      <c r="F446" t="s">
        <v>733</v>
      </c>
      <c r="G446" t="s">
        <v>750</v>
      </c>
      <c r="H446" t="s">
        <v>1013</v>
      </c>
      <c r="I446" t="s">
        <v>13</v>
      </c>
      <c r="J446" t="s">
        <v>751</v>
      </c>
      <c r="K446" t="s">
        <v>780</v>
      </c>
      <c r="L446" t="s">
        <v>781</v>
      </c>
      <c r="M446" t="s">
        <v>881</v>
      </c>
      <c r="N446" t="s">
        <v>786</v>
      </c>
      <c r="O446" t="s">
        <v>177</v>
      </c>
      <c r="P446" t="s">
        <v>882</v>
      </c>
      <c r="Q446" t="s">
        <v>2</v>
      </c>
      <c r="R446" t="s">
        <v>1277</v>
      </c>
      <c r="S446" t="s">
        <v>103</v>
      </c>
      <c r="T446" t="s">
        <v>732</v>
      </c>
      <c r="U446" t="str">
        <f t="shared" si="6"/>
        <v>WA.2378.EBD.953.101.A.521211</v>
      </c>
      <c r="V446" t="s">
        <v>846</v>
      </c>
    </row>
    <row r="447" spans="1:24" hidden="1" x14ac:dyDescent="0.3">
      <c r="A447" t="s">
        <v>728</v>
      </c>
      <c r="B447" t="s">
        <v>1457</v>
      </c>
      <c r="C447" t="s">
        <v>729</v>
      </c>
      <c r="D447" t="s">
        <v>1458</v>
      </c>
      <c r="E447" t="s">
        <v>841</v>
      </c>
      <c r="F447" t="s">
        <v>733</v>
      </c>
      <c r="G447" t="s">
        <v>750</v>
      </c>
      <c r="H447" t="s">
        <v>1013</v>
      </c>
      <c r="I447" t="s">
        <v>13</v>
      </c>
      <c r="J447" t="s">
        <v>751</v>
      </c>
      <c r="K447" t="s">
        <v>780</v>
      </c>
      <c r="L447" t="s">
        <v>781</v>
      </c>
      <c r="M447" t="s">
        <v>881</v>
      </c>
      <c r="N447" t="s">
        <v>786</v>
      </c>
      <c r="O447" t="s">
        <v>177</v>
      </c>
      <c r="P447" t="s">
        <v>882</v>
      </c>
      <c r="Q447" t="s">
        <v>2</v>
      </c>
      <c r="R447" t="s">
        <v>1277</v>
      </c>
      <c r="S447" t="s">
        <v>112</v>
      </c>
      <c r="T447" t="s">
        <v>766</v>
      </c>
      <c r="U447" t="str">
        <f t="shared" si="6"/>
        <v>WA.2378.EBD.953.101.A.521241</v>
      </c>
      <c r="V447" t="s">
        <v>846</v>
      </c>
    </row>
    <row r="448" spans="1:24" hidden="1" x14ac:dyDescent="0.3">
      <c r="A448" t="s">
        <v>728</v>
      </c>
      <c r="B448" t="s">
        <v>1457</v>
      </c>
      <c r="C448" t="s">
        <v>729</v>
      </c>
      <c r="D448" t="s">
        <v>1458</v>
      </c>
      <c r="E448" t="s">
        <v>841</v>
      </c>
      <c r="F448" t="s">
        <v>733</v>
      </c>
      <c r="G448" t="s">
        <v>750</v>
      </c>
      <c r="H448" t="s">
        <v>1013</v>
      </c>
      <c r="I448" t="s">
        <v>13</v>
      </c>
      <c r="J448" t="s">
        <v>751</v>
      </c>
      <c r="K448" t="s">
        <v>780</v>
      </c>
      <c r="L448" t="s">
        <v>781</v>
      </c>
      <c r="M448" t="s">
        <v>881</v>
      </c>
      <c r="N448" t="s">
        <v>786</v>
      </c>
      <c r="O448" t="s">
        <v>177</v>
      </c>
      <c r="P448" t="s">
        <v>882</v>
      </c>
      <c r="Q448" t="s">
        <v>2</v>
      </c>
      <c r="R448" t="s">
        <v>1277</v>
      </c>
      <c r="S448" t="s">
        <v>130</v>
      </c>
      <c r="T448" t="s">
        <v>748</v>
      </c>
      <c r="U448" t="str">
        <f t="shared" si="6"/>
        <v>WA.2378.EBD.953.101.A.521811</v>
      </c>
      <c r="V448" t="s">
        <v>846</v>
      </c>
    </row>
    <row r="449" spans="1:22" hidden="1" x14ac:dyDescent="0.3">
      <c r="A449" t="s">
        <v>728</v>
      </c>
      <c r="B449" t="s">
        <v>1457</v>
      </c>
      <c r="C449" t="s">
        <v>729</v>
      </c>
      <c r="D449" t="s">
        <v>1458</v>
      </c>
      <c r="E449" t="s">
        <v>841</v>
      </c>
      <c r="F449" t="s">
        <v>733</v>
      </c>
      <c r="G449" t="s">
        <v>750</v>
      </c>
      <c r="H449" t="s">
        <v>1013</v>
      </c>
      <c r="I449" t="s">
        <v>13</v>
      </c>
      <c r="J449" t="s">
        <v>751</v>
      </c>
      <c r="K449" t="s">
        <v>780</v>
      </c>
      <c r="L449" t="s">
        <v>781</v>
      </c>
      <c r="M449" t="s">
        <v>881</v>
      </c>
      <c r="N449" t="s">
        <v>786</v>
      </c>
      <c r="O449" t="s">
        <v>177</v>
      </c>
      <c r="P449" t="s">
        <v>882</v>
      </c>
      <c r="Q449" t="s">
        <v>2</v>
      </c>
      <c r="R449" t="s">
        <v>1277</v>
      </c>
      <c r="S449" t="s">
        <v>113</v>
      </c>
      <c r="T449" t="s">
        <v>734</v>
      </c>
      <c r="U449" t="str">
        <f t="shared" si="6"/>
        <v>WA.2378.EBD.953.101.A.522151</v>
      </c>
      <c r="V449" t="s">
        <v>846</v>
      </c>
    </row>
    <row r="450" spans="1:22" hidden="1" x14ac:dyDescent="0.3">
      <c r="A450" t="s">
        <v>728</v>
      </c>
      <c r="B450" t="s">
        <v>1457</v>
      </c>
      <c r="C450" t="s">
        <v>729</v>
      </c>
      <c r="D450" t="s">
        <v>1458</v>
      </c>
      <c r="E450" t="s">
        <v>841</v>
      </c>
      <c r="F450" t="s">
        <v>733</v>
      </c>
      <c r="G450" t="s">
        <v>750</v>
      </c>
      <c r="H450" t="s">
        <v>1013</v>
      </c>
      <c r="I450" t="s">
        <v>13</v>
      </c>
      <c r="J450" t="s">
        <v>751</v>
      </c>
      <c r="K450" t="s">
        <v>780</v>
      </c>
      <c r="L450" t="s">
        <v>781</v>
      </c>
      <c r="M450" t="s">
        <v>881</v>
      </c>
      <c r="N450" t="s">
        <v>786</v>
      </c>
      <c r="O450" t="s">
        <v>177</v>
      </c>
      <c r="P450" t="s">
        <v>882</v>
      </c>
      <c r="Q450" t="s">
        <v>2</v>
      </c>
      <c r="R450" t="s">
        <v>1277</v>
      </c>
      <c r="S450" t="s">
        <v>115</v>
      </c>
      <c r="T450" t="s">
        <v>736</v>
      </c>
      <c r="U450" t="str">
        <f t="shared" ref="U450:U513" si="7">_xlfn.TEXTJOIN(".",TRUE,G450,I450,K450,M450,O450,Q450,S450)</f>
        <v>WA.2378.EBD.953.101.A.522192</v>
      </c>
      <c r="V450" t="s">
        <v>846</v>
      </c>
    </row>
    <row r="451" spans="1:22" hidden="1" x14ac:dyDescent="0.3">
      <c r="A451" t="s">
        <v>728</v>
      </c>
      <c r="B451" t="s">
        <v>1457</v>
      </c>
      <c r="C451" t="s">
        <v>729</v>
      </c>
      <c r="D451" t="s">
        <v>1458</v>
      </c>
      <c r="E451" t="s">
        <v>841</v>
      </c>
      <c r="F451" t="s">
        <v>733</v>
      </c>
      <c r="G451" t="s">
        <v>750</v>
      </c>
      <c r="H451" t="s">
        <v>1013</v>
      </c>
      <c r="I451" t="s">
        <v>13</v>
      </c>
      <c r="J451" t="s">
        <v>751</v>
      </c>
      <c r="K451" t="s">
        <v>780</v>
      </c>
      <c r="L451" t="s">
        <v>781</v>
      </c>
      <c r="M451" t="s">
        <v>881</v>
      </c>
      <c r="N451" t="s">
        <v>786</v>
      </c>
      <c r="O451" t="s">
        <v>177</v>
      </c>
      <c r="P451" t="s">
        <v>882</v>
      </c>
      <c r="Q451" t="s">
        <v>2</v>
      </c>
      <c r="R451" t="s">
        <v>1277</v>
      </c>
      <c r="S451" t="s">
        <v>110</v>
      </c>
      <c r="T451" t="s">
        <v>735</v>
      </c>
      <c r="U451" t="str">
        <f t="shared" si="7"/>
        <v>WA.2378.EBD.953.101.A.524111</v>
      </c>
      <c r="V451" t="s">
        <v>846</v>
      </c>
    </row>
    <row r="452" spans="1:22" hidden="1" x14ac:dyDescent="0.3">
      <c r="A452" t="s">
        <v>728</v>
      </c>
      <c r="B452" t="s">
        <v>1457</v>
      </c>
      <c r="C452" t="s">
        <v>729</v>
      </c>
      <c r="D452" t="s">
        <v>1458</v>
      </c>
      <c r="E452" t="s">
        <v>841</v>
      </c>
      <c r="F452" t="s">
        <v>733</v>
      </c>
      <c r="G452" t="s">
        <v>750</v>
      </c>
      <c r="H452" t="s">
        <v>1013</v>
      </c>
      <c r="I452" t="s">
        <v>13</v>
      </c>
      <c r="J452" t="s">
        <v>751</v>
      </c>
      <c r="K452" t="s">
        <v>780</v>
      </c>
      <c r="L452" t="s">
        <v>781</v>
      </c>
      <c r="M452" t="s">
        <v>881</v>
      </c>
      <c r="N452" t="s">
        <v>786</v>
      </c>
      <c r="O452" t="s">
        <v>177</v>
      </c>
      <c r="P452" t="s">
        <v>882</v>
      </c>
      <c r="Q452" t="s">
        <v>2</v>
      </c>
      <c r="R452" t="s">
        <v>1277</v>
      </c>
      <c r="S452" t="s">
        <v>104</v>
      </c>
      <c r="T452" t="s">
        <v>105</v>
      </c>
      <c r="U452" t="str">
        <f t="shared" si="7"/>
        <v>WA.2378.EBD.953.101.A.524113</v>
      </c>
      <c r="V452" t="s">
        <v>846</v>
      </c>
    </row>
    <row r="453" spans="1:22" hidden="1" x14ac:dyDescent="0.3">
      <c r="A453" t="s">
        <v>728</v>
      </c>
      <c r="B453" t="s">
        <v>1457</v>
      </c>
      <c r="C453" t="s">
        <v>729</v>
      </c>
      <c r="D453" t="s">
        <v>1458</v>
      </c>
      <c r="E453" t="s">
        <v>841</v>
      </c>
      <c r="F453" t="s">
        <v>733</v>
      </c>
      <c r="G453" t="s">
        <v>750</v>
      </c>
      <c r="H453" t="s">
        <v>1013</v>
      </c>
      <c r="I453" t="s">
        <v>13</v>
      </c>
      <c r="J453" t="s">
        <v>751</v>
      </c>
      <c r="K453" t="s">
        <v>780</v>
      </c>
      <c r="L453" t="s">
        <v>781</v>
      </c>
      <c r="M453" t="s">
        <v>881</v>
      </c>
      <c r="N453" t="s">
        <v>786</v>
      </c>
      <c r="O453" t="s">
        <v>177</v>
      </c>
      <c r="P453" t="s">
        <v>882</v>
      </c>
      <c r="Q453" t="s">
        <v>108</v>
      </c>
      <c r="R453" t="s">
        <v>1278</v>
      </c>
      <c r="S453" t="s">
        <v>103</v>
      </c>
      <c r="T453" t="s">
        <v>732</v>
      </c>
      <c r="U453" t="str">
        <f t="shared" si="7"/>
        <v>WA.2378.EBD.953.101.B.521211</v>
      </c>
      <c r="V453" t="s">
        <v>846</v>
      </c>
    </row>
    <row r="454" spans="1:22" hidden="1" x14ac:dyDescent="0.3">
      <c r="A454" t="s">
        <v>728</v>
      </c>
      <c r="B454" t="s">
        <v>1457</v>
      </c>
      <c r="C454" t="s">
        <v>729</v>
      </c>
      <c r="D454" t="s">
        <v>1458</v>
      </c>
      <c r="E454" t="s">
        <v>841</v>
      </c>
      <c r="F454" t="s">
        <v>733</v>
      </c>
      <c r="G454" t="s">
        <v>750</v>
      </c>
      <c r="H454" t="s">
        <v>1013</v>
      </c>
      <c r="I454" t="s">
        <v>13</v>
      </c>
      <c r="J454" t="s">
        <v>751</v>
      </c>
      <c r="K454" t="s">
        <v>780</v>
      </c>
      <c r="L454" t="s">
        <v>781</v>
      </c>
      <c r="M454" t="s">
        <v>881</v>
      </c>
      <c r="N454" t="s">
        <v>786</v>
      </c>
      <c r="O454" t="s">
        <v>177</v>
      </c>
      <c r="P454" t="s">
        <v>882</v>
      </c>
      <c r="Q454" t="s">
        <v>108</v>
      </c>
      <c r="R454" t="s">
        <v>1278</v>
      </c>
      <c r="S454" t="s">
        <v>130</v>
      </c>
      <c r="T454" t="s">
        <v>748</v>
      </c>
      <c r="U454" t="str">
        <f t="shared" si="7"/>
        <v>WA.2378.EBD.953.101.B.521811</v>
      </c>
      <c r="V454" t="s">
        <v>846</v>
      </c>
    </row>
    <row r="455" spans="1:22" hidden="1" x14ac:dyDescent="0.3">
      <c r="A455" t="s">
        <v>728</v>
      </c>
      <c r="B455" t="s">
        <v>1457</v>
      </c>
      <c r="C455" t="s">
        <v>729</v>
      </c>
      <c r="D455" t="s">
        <v>1458</v>
      </c>
      <c r="E455" t="s">
        <v>841</v>
      </c>
      <c r="F455" t="s">
        <v>733</v>
      </c>
      <c r="G455" t="s">
        <v>750</v>
      </c>
      <c r="H455" t="s">
        <v>1013</v>
      </c>
      <c r="I455" t="s">
        <v>13</v>
      </c>
      <c r="J455" t="s">
        <v>751</v>
      </c>
      <c r="K455" t="s">
        <v>780</v>
      </c>
      <c r="L455" t="s">
        <v>781</v>
      </c>
      <c r="M455" t="s">
        <v>881</v>
      </c>
      <c r="N455" t="s">
        <v>786</v>
      </c>
      <c r="O455" t="s">
        <v>177</v>
      </c>
      <c r="P455" t="s">
        <v>882</v>
      </c>
      <c r="Q455" t="s">
        <v>108</v>
      </c>
      <c r="R455" t="s">
        <v>1278</v>
      </c>
      <c r="S455" t="s">
        <v>113</v>
      </c>
      <c r="T455" t="s">
        <v>734</v>
      </c>
      <c r="U455" t="str">
        <f t="shared" si="7"/>
        <v>WA.2378.EBD.953.101.B.522151</v>
      </c>
      <c r="V455" t="s">
        <v>846</v>
      </c>
    </row>
    <row r="456" spans="1:22" hidden="1" x14ac:dyDescent="0.3">
      <c r="A456" t="s">
        <v>728</v>
      </c>
      <c r="B456" t="s">
        <v>1457</v>
      </c>
      <c r="C456" t="s">
        <v>729</v>
      </c>
      <c r="D456" t="s">
        <v>1458</v>
      </c>
      <c r="E456" t="s">
        <v>841</v>
      </c>
      <c r="F456" t="s">
        <v>733</v>
      </c>
      <c r="G456" t="s">
        <v>750</v>
      </c>
      <c r="H456" t="s">
        <v>1013</v>
      </c>
      <c r="I456" t="s">
        <v>13</v>
      </c>
      <c r="J456" t="s">
        <v>751</v>
      </c>
      <c r="K456" t="s">
        <v>780</v>
      </c>
      <c r="L456" t="s">
        <v>781</v>
      </c>
      <c r="M456" t="s">
        <v>881</v>
      </c>
      <c r="N456" t="s">
        <v>786</v>
      </c>
      <c r="O456" t="s">
        <v>177</v>
      </c>
      <c r="P456" t="s">
        <v>882</v>
      </c>
      <c r="Q456" t="s">
        <v>108</v>
      </c>
      <c r="R456" t="s">
        <v>1278</v>
      </c>
      <c r="S456" t="s">
        <v>110</v>
      </c>
      <c r="T456" t="s">
        <v>735</v>
      </c>
      <c r="U456" t="str">
        <f t="shared" si="7"/>
        <v>WA.2378.EBD.953.101.B.524111</v>
      </c>
      <c r="V456" t="s">
        <v>846</v>
      </c>
    </row>
    <row r="457" spans="1:22" hidden="1" x14ac:dyDescent="0.3">
      <c r="A457" t="s">
        <v>728</v>
      </c>
      <c r="B457" t="s">
        <v>1457</v>
      </c>
      <c r="C457" t="s">
        <v>729</v>
      </c>
      <c r="D457" t="s">
        <v>1458</v>
      </c>
      <c r="E457" t="s">
        <v>841</v>
      </c>
      <c r="F457" t="s">
        <v>733</v>
      </c>
      <c r="G457" t="s">
        <v>750</v>
      </c>
      <c r="H457" t="s">
        <v>1013</v>
      </c>
      <c r="I457" t="s">
        <v>13</v>
      </c>
      <c r="J457" t="s">
        <v>751</v>
      </c>
      <c r="K457" t="s">
        <v>780</v>
      </c>
      <c r="L457" t="s">
        <v>781</v>
      </c>
      <c r="M457" t="s">
        <v>881</v>
      </c>
      <c r="N457" t="s">
        <v>786</v>
      </c>
      <c r="O457" t="s">
        <v>177</v>
      </c>
      <c r="P457" t="s">
        <v>882</v>
      </c>
      <c r="Q457" t="s">
        <v>108</v>
      </c>
      <c r="R457" t="s">
        <v>1278</v>
      </c>
      <c r="S457" t="s">
        <v>104</v>
      </c>
      <c r="T457" t="s">
        <v>105</v>
      </c>
      <c r="U457" t="str">
        <f t="shared" si="7"/>
        <v>WA.2378.EBD.953.101.B.524113</v>
      </c>
      <c r="V457" t="s">
        <v>846</v>
      </c>
    </row>
    <row r="458" spans="1:22" hidden="1" x14ac:dyDescent="0.3">
      <c r="A458" t="s">
        <v>728</v>
      </c>
      <c r="B458" t="s">
        <v>1457</v>
      </c>
      <c r="C458" t="s">
        <v>729</v>
      </c>
      <c r="D458" t="s">
        <v>1458</v>
      </c>
      <c r="E458" t="s">
        <v>841</v>
      </c>
      <c r="F458" t="s">
        <v>733</v>
      </c>
      <c r="G458" t="s">
        <v>750</v>
      </c>
      <c r="H458" t="s">
        <v>1013</v>
      </c>
      <c r="I458" t="s">
        <v>13</v>
      </c>
      <c r="J458" t="s">
        <v>751</v>
      </c>
      <c r="K458" t="s">
        <v>780</v>
      </c>
      <c r="L458" t="s">
        <v>781</v>
      </c>
      <c r="M458" t="s">
        <v>881</v>
      </c>
      <c r="N458" t="s">
        <v>786</v>
      </c>
      <c r="O458" t="s">
        <v>177</v>
      </c>
      <c r="P458" t="s">
        <v>882</v>
      </c>
      <c r="Q458" t="s">
        <v>109</v>
      </c>
      <c r="R458" t="s">
        <v>1279</v>
      </c>
      <c r="S458" t="s">
        <v>103</v>
      </c>
      <c r="T458" t="s">
        <v>732</v>
      </c>
      <c r="U458" t="str">
        <f t="shared" si="7"/>
        <v>WA.2378.EBD.953.101.C.521211</v>
      </c>
      <c r="V458" t="s">
        <v>846</v>
      </c>
    </row>
    <row r="459" spans="1:22" hidden="1" x14ac:dyDescent="0.3">
      <c r="A459" t="s">
        <v>728</v>
      </c>
      <c r="B459" t="s">
        <v>1457</v>
      </c>
      <c r="C459" t="s">
        <v>729</v>
      </c>
      <c r="D459" t="s">
        <v>1458</v>
      </c>
      <c r="E459" t="s">
        <v>841</v>
      </c>
      <c r="F459" t="s">
        <v>733</v>
      </c>
      <c r="G459" t="s">
        <v>750</v>
      </c>
      <c r="H459" t="s">
        <v>1013</v>
      </c>
      <c r="I459" t="s">
        <v>13</v>
      </c>
      <c r="J459" t="s">
        <v>751</v>
      </c>
      <c r="K459" t="s">
        <v>780</v>
      </c>
      <c r="L459" t="s">
        <v>781</v>
      </c>
      <c r="M459" t="s">
        <v>881</v>
      </c>
      <c r="N459" t="s">
        <v>786</v>
      </c>
      <c r="O459" t="s">
        <v>177</v>
      </c>
      <c r="P459" t="s">
        <v>882</v>
      </c>
      <c r="Q459" t="s">
        <v>109</v>
      </c>
      <c r="R459" t="s">
        <v>1279</v>
      </c>
      <c r="S459" t="s">
        <v>130</v>
      </c>
      <c r="T459" t="s">
        <v>748</v>
      </c>
      <c r="U459" t="str">
        <f t="shared" si="7"/>
        <v>WA.2378.EBD.953.101.C.521811</v>
      </c>
      <c r="V459" t="s">
        <v>846</v>
      </c>
    </row>
    <row r="460" spans="1:22" hidden="1" x14ac:dyDescent="0.3">
      <c r="A460" t="s">
        <v>728</v>
      </c>
      <c r="B460" t="s">
        <v>1457</v>
      </c>
      <c r="C460" t="s">
        <v>729</v>
      </c>
      <c r="D460" t="s">
        <v>1458</v>
      </c>
      <c r="E460" t="s">
        <v>841</v>
      </c>
      <c r="F460" t="s">
        <v>733</v>
      </c>
      <c r="G460" t="s">
        <v>750</v>
      </c>
      <c r="H460" t="s">
        <v>1013</v>
      </c>
      <c r="I460" t="s">
        <v>13</v>
      </c>
      <c r="J460" t="s">
        <v>751</v>
      </c>
      <c r="K460" t="s">
        <v>780</v>
      </c>
      <c r="L460" t="s">
        <v>781</v>
      </c>
      <c r="M460" t="s">
        <v>881</v>
      </c>
      <c r="N460" t="s">
        <v>786</v>
      </c>
      <c r="O460" t="s">
        <v>177</v>
      </c>
      <c r="P460" t="s">
        <v>882</v>
      </c>
      <c r="Q460" t="s">
        <v>109</v>
      </c>
      <c r="R460" t="s">
        <v>1279</v>
      </c>
      <c r="S460" t="s">
        <v>113</v>
      </c>
      <c r="T460" t="s">
        <v>734</v>
      </c>
      <c r="U460" t="str">
        <f t="shared" si="7"/>
        <v>WA.2378.EBD.953.101.C.522151</v>
      </c>
      <c r="V460" t="s">
        <v>846</v>
      </c>
    </row>
    <row r="461" spans="1:22" hidden="1" x14ac:dyDescent="0.3">
      <c r="A461" t="s">
        <v>728</v>
      </c>
      <c r="B461" t="s">
        <v>1457</v>
      </c>
      <c r="C461" t="s">
        <v>729</v>
      </c>
      <c r="D461" t="s">
        <v>1458</v>
      </c>
      <c r="E461" t="s">
        <v>841</v>
      </c>
      <c r="F461" t="s">
        <v>733</v>
      </c>
      <c r="G461" t="s">
        <v>750</v>
      </c>
      <c r="H461" t="s">
        <v>1013</v>
      </c>
      <c r="I461" t="s">
        <v>13</v>
      </c>
      <c r="J461" t="s">
        <v>751</v>
      </c>
      <c r="K461" t="s">
        <v>780</v>
      </c>
      <c r="L461" t="s">
        <v>781</v>
      </c>
      <c r="M461" t="s">
        <v>881</v>
      </c>
      <c r="N461" t="s">
        <v>786</v>
      </c>
      <c r="O461" t="s">
        <v>177</v>
      </c>
      <c r="P461" t="s">
        <v>882</v>
      </c>
      <c r="Q461" t="s">
        <v>109</v>
      </c>
      <c r="R461" t="s">
        <v>1279</v>
      </c>
      <c r="S461" t="s">
        <v>110</v>
      </c>
      <c r="T461" t="s">
        <v>735</v>
      </c>
      <c r="U461" t="str">
        <f t="shared" si="7"/>
        <v>WA.2378.EBD.953.101.C.524111</v>
      </c>
      <c r="V461" t="s">
        <v>846</v>
      </c>
    </row>
    <row r="462" spans="1:22" hidden="1" x14ac:dyDescent="0.3">
      <c r="A462" t="s">
        <v>728</v>
      </c>
      <c r="B462" t="s">
        <v>1457</v>
      </c>
      <c r="C462" t="s">
        <v>729</v>
      </c>
      <c r="D462" t="s">
        <v>1458</v>
      </c>
      <c r="E462" t="s">
        <v>841</v>
      </c>
      <c r="F462" t="s">
        <v>733</v>
      </c>
      <c r="G462" t="s">
        <v>750</v>
      </c>
      <c r="H462" t="s">
        <v>1013</v>
      </c>
      <c r="I462" t="s">
        <v>13</v>
      </c>
      <c r="J462" t="s">
        <v>751</v>
      </c>
      <c r="K462" t="s">
        <v>780</v>
      </c>
      <c r="L462" t="s">
        <v>781</v>
      </c>
      <c r="M462" t="s">
        <v>881</v>
      </c>
      <c r="N462" t="s">
        <v>786</v>
      </c>
      <c r="O462" t="s">
        <v>177</v>
      </c>
      <c r="P462" t="s">
        <v>882</v>
      </c>
      <c r="Q462" t="s">
        <v>111</v>
      </c>
      <c r="R462" t="s">
        <v>1280</v>
      </c>
      <c r="S462" t="s">
        <v>103</v>
      </c>
      <c r="T462" t="s">
        <v>732</v>
      </c>
      <c r="U462" t="str">
        <f t="shared" si="7"/>
        <v>WA.2378.EBD.953.101.D.521211</v>
      </c>
      <c r="V462" t="s">
        <v>846</v>
      </c>
    </row>
    <row r="463" spans="1:22" hidden="1" x14ac:dyDescent="0.3">
      <c r="A463" t="s">
        <v>728</v>
      </c>
      <c r="B463" t="s">
        <v>1457</v>
      </c>
      <c r="C463" t="s">
        <v>729</v>
      </c>
      <c r="D463" t="s">
        <v>1458</v>
      </c>
      <c r="E463" t="s">
        <v>841</v>
      </c>
      <c r="F463" t="s">
        <v>733</v>
      </c>
      <c r="G463" t="s">
        <v>750</v>
      </c>
      <c r="H463" t="s">
        <v>1013</v>
      </c>
      <c r="I463" t="s">
        <v>13</v>
      </c>
      <c r="J463" t="s">
        <v>751</v>
      </c>
      <c r="K463" t="s">
        <v>780</v>
      </c>
      <c r="L463" t="s">
        <v>781</v>
      </c>
      <c r="M463" t="s">
        <v>881</v>
      </c>
      <c r="N463" t="s">
        <v>786</v>
      </c>
      <c r="O463" t="s">
        <v>177</v>
      </c>
      <c r="P463" t="s">
        <v>882</v>
      </c>
      <c r="Q463" t="s">
        <v>111</v>
      </c>
      <c r="R463" t="s">
        <v>1280</v>
      </c>
      <c r="S463" t="s">
        <v>130</v>
      </c>
      <c r="T463" t="s">
        <v>748</v>
      </c>
      <c r="U463" t="str">
        <f t="shared" si="7"/>
        <v>WA.2378.EBD.953.101.D.521811</v>
      </c>
      <c r="V463" t="s">
        <v>846</v>
      </c>
    </row>
    <row r="464" spans="1:22" hidden="1" x14ac:dyDescent="0.3">
      <c r="A464" t="s">
        <v>728</v>
      </c>
      <c r="B464" t="s">
        <v>1457</v>
      </c>
      <c r="C464" t="s">
        <v>729</v>
      </c>
      <c r="D464" t="s">
        <v>1458</v>
      </c>
      <c r="E464" t="s">
        <v>841</v>
      </c>
      <c r="F464" t="s">
        <v>733</v>
      </c>
      <c r="G464" t="s">
        <v>750</v>
      </c>
      <c r="H464" t="s">
        <v>1013</v>
      </c>
      <c r="I464" t="s">
        <v>13</v>
      </c>
      <c r="J464" t="s">
        <v>751</v>
      </c>
      <c r="K464" t="s">
        <v>780</v>
      </c>
      <c r="L464" t="s">
        <v>781</v>
      </c>
      <c r="M464" t="s">
        <v>881</v>
      </c>
      <c r="N464" t="s">
        <v>786</v>
      </c>
      <c r="O464" t="s">
        <v>177</v>
      </c>
      <c r="P464" t="s">
        <v>882</v>
      </c>
      <c r="Q464" t="s">
        <v>111</v>
      </c>
      <c r="R464" t="s">
        <v>1280</v>
      </c>
      <c r="S464" t="s">
        <v>113</v>
      </c>
      <c r="T464" t="s">
        <v>734</v>
      </c>
      <c r="U464" t="str">
        <f t="shared" si="7"/>
        <v>WA.2378.EBD.953.101.D.522151</v>
      </c>
      <c r="V464" t="s">
        <v>846</v>
      </c>
    </row>
    <row r="465" spans="1:22" hidden="1" x14ac:dyDescent="0.3">
      <c r="A465" t="s">
        <v>728</v>
      </c>
      <c r="B465" t="s">
        <v>1457</v>
      </c>
      <c r="C465" t="s">
        <v>729</v>
      </c>
      <c r="D465" t="s">
        <v>1458</v>
      </c>
      <c r="E465" t="s">
        <v>841</v>
      </c>
      <c r="F465" t="s">
        <v>733</v>
      </c>
      <c r="G465" t="s">
        <v>750</v>
      </c>
      <c r="H465" t="s">
        <v>1013</v>
      </c>
      <c r="I465" t="s">
        <v>13</v>
      </c>
      <c r="J465" t="s">
        <v>751</v>
      </c>
      <c r="K465" t="s">
        <v>780</v>
      </c>
      <c r="L465" t="s">
        <v>781</v>
      </c>
      <c r="M465" t="s">
        <v>881</v>
      </c>
      <c r="N465" t="s">
        <v>786</v>
      </c>
      <c r="O465" t="s">
        <v>177</v>
      </c>
      <c r="P465" t="s">
        <v>882</v>
      </c>
      <c r="Q465" t="s">
        <v>111</v>
      </c>
      <c r="R465" t="s">
        <v>1280</v>
      </c>
      <c r="S465" t="s">
        <v>110</v>
      </c>
      <c r="T465" t="s">
        <v>735</v>
      </c>
      <c r="U465" t="str">
        <f t="shared" si="7"/>
        <v>WA.2378.EBD.953.101.D.524111</v>
      </c>
      <c r="V465" t="s">
        <v>846</v>
      </c>
    </row>
    <row r="466" spans="1:22" hidden="1" x14ac:dyDescent="0.3">
      <c r="A466" t="s">
        <v>728</v>
      </c>
      <c r="B466" t="s">
        <v>1457</v>
      </c>
      <c r="C466" t="s">
        <v>729</v>
      </c>
      <c r="D466" t="s">
        <v>1458</v>
      </c>
      <c r="E466" t="s">
        <v>841</v>
      </c>
      <c r="F466" t="s">
        <v>733</v>
      </c>
      <c r="G466" t="s">
        <v>750</v>
      </c>
      <c r="H466" t="s">
        <v>1013</v>
      </c>
      <c r="I466" t="s">
        <v>13</v>
      </c>
      <c r="J466" t="s">
        <v>751</v>
      </c>
      <c r="K466" t="s">
        <v>780</v>
      </c>
      <c r="L466" t="s">
        <v>781</v>
      </c>
      <c r="M466" t="s">
        <v>881</v>
      </c>
      <c r="N466" t="s">
        <v>786</v>
      </c>
      <c r="O466" t="s">
        <v>240</v>
      </c>
      <c r="P466" t="s">
        <v>884</v>
      </c>
      <c r="Q466" t="s">
        <v>2</v>
      </c>
      <c r="R466" t="s">
        <v>885</v>
      </c>
      <c r="S466" t="s">
        <v>103</v>
      </c>
      <c r="T466" t="s">
        <v>732</v>
      </c>
      <c r="U466" t="str">
        <f t="shared" si="7"/>
        <v>WA.2378.EBD.953.102.A.521211</v>
      </c>
      <c r="V466" t="s">
        <v>846</v>
      </c>
    </row>
    <row r="467" spans="1:22" hidden="1" x14ac:dyDescent="0.3">
      <c r="A467" t="s">
        <v>728</v>
      </c>
      <c r="B467" t="s">
        <v>1457</v>
      </c>
      <c r="C467" t="s">
        <v>729</v>
      </c>
      <c r="D467" t="s">
        <v>1458</v>
      </c>
      <c r="E467" t="s">
        <v>841</v>
      </c>
      <c r="F467" t="s">
        <v>733</v>
      </c>
      <c r="G467" t="s">
        <v>750</v>
      </c>
      <c r="H467" t="s">
        <v>1013</v>
      </c>
      <c r="I467" t="s">
        <v>13</v>
      </c>
      <c r="J467" t="s">
        <v>751</v>
      </c>
      <c r="K467" t="s">
        <v>780</v>
      </c>
      <c r="L467" t="s">
        <v>781</v>
      </c>
      <c r="M467" t="s">
        <v>881</v>
      </c>
      <c r="N467" t="s">
        <v>786</v>
      </c>
      <c r="O467" t="s">
        <v>240</v>
      </c>
      <c r="P467" t="s">
        <v>884</v>
      </c>
      <c r="Q467" t="s">
        <v>2</v>
      </c>
      <c r="R467" t="s">
        <v>885</v>
      </c>
      <c r="S467" t="s">
        <v>130</v>
      </c>
      <c r="T467" t="s">
        <v>748</v>
      </c>
      <c r="U467" t="str">
        <f t="shared" si="7"/>
        <v>WA.2378.EBD.953.102.A.521811</v>
      </c>
      <c r="V467" t="s">
        <v>846</v>
      </c>
    </row>
    <row r="468" spans="1:22" hidden="1" x14ac:dyDescent="0.3">
      <c r="A468" t="s">
        <v>728</v>
      </c>
      <c r="B468" t="s">
        <v>1457</v>
      </c>
      <c r="C468" t="s">
        <v>729</v>
      </c>
      <c r="D468" t="s">
        <v>1458</v>
      </c>
      <c r="E468" t="s">
        <v>841</v>
      </c>
      <c r="F468" t="s">
        <v>733</v>
      </c>
      <c r="G468" t="s">
        <v>750</v>
      </c>
      <c r="H468" t="s">
        <v>1013</v>
      </c>
      <c r="I468" t="s">
        <v>13</v>
      </c>
      <c r="J468" t="s">
        <v>751</v>
      </c>
      <c r="K468" t="s">
        <v>780</v>
      </c>
      <c r="L468" t="s">
        <v>781</v>
      </c>
      <c r="M468" t="s">
        <v>881</v>
      </c>
      <c r="N468" t="s">
        <v>786</v>
      </c>
      <c r="O468" t="s">
        <v>240</v>
      </c>
      <c r="P468" t="s">
        <v>884</v>
      </c>
      <c r="Q468" t="s">
        <v>2</v>
      </c>
      <c r="R468" t="s">
        <v>885</v>
      </c>
      <c r="S468" t="s">
        <v>113</v>
      </c>
      <c r="T468" t="s">
        <v>734</v>
      </c>
      <c r="U468" t="str">
        <f t="shared" si="7"/>
        <v>WA.2378.EBD.953.102.A.522151</v>
      </c>
      <c r="V468" t="s">
        <v>846</v>
      </c>
    </row>
    <row r="469" spans="1:22" hidden="1" x14ac:dyDescent="0.3">
      <c r="A469" t="s">
        <v>728</v>
      </c>
      <c r="B469" t="s">
        <v>1457</v>
      </c>
      <c r="C469" t="s">
        <v>729</v>
      </c>
      <c r="D469" t="s">
        <v>1458</v>
      </c>
      <c r="E469" t="s">
        <v>841</v>
      </c>
      <c r="F469" t="s">
        <v>733</v>
      </c>
      <c r="G469" t="s">
        <v>750</v>
      </c>
      <c r="H469" t="s">
        <v>1013</v>
      </c>
      <c r="I469" t="s">
        <v>13</v>
      </c>
      <c r="J469" t="s">
        <v>751</v>
      </c>
      <c r="K469" t="s">
        <v>780</v>
      </c>
      <c r="L469" t="s">
        <v>781</v>
      </c>
      <c r="M469" t="s">
        <v>881</v>
      </c>
      <c r="N469" t="s">
        <v>786</v>
      </c>
      <c r="O469" t="s">
        <v>240</v>
      </c>
      <c r="P469" t="s">
        <v>884</v>
      </c>
      <c r="Q469" t="s">
        <v>2</v>
      </c>
      <c r="R469" t="s">
        <v>885</v>
      </c>
      <c r="S469" t="s">
        <v>115</v>
      </c>
      <c r="T469" t="s">
        <v>736</v>
      </c>
      <c r="U469" t="str">
        <f t="shared" si="7"/>
        <v>WA.2378.EBD.953.102.A.522192</v>
      </c>
      <c r="V469" t="s">
        <v>846</v>
      </c>
    </row>
    <row r="470" spans="1:22" hidden="1" x14ac:dyDescent="0.3">
      <c r="A470" t="s">
        <v>728</v>
      </c>
      <c r="B470" t="s">
        <v>1457</v>
      </c>
      <c r="C470" t="s">
        <v>729</v>
      </c>
      <c r="D470" t="s">
        <v>1458</v>
      </c>
      <c r="E470" t="s">
        <v>841</v>
      </c>
      <c r="F470" t="s">
        <v>733</v>
      </c>
      <c r="G470" t="s">
        <v>750</v>
      </c>
      <c r="H470" t="s">
        <v>1013</v>
      </c>
      <c r="I470" t="s">
        <v>13</v>
      </c>
      <c r="J470" t="s">
        <v>751</v>
      </c>
      <c r="K470" t="s">
        <v>780</v>
      </c>
      <c r="L470" t="s">
        <v>781</v>
      </c>
      <c r="M470" t="s">
        <v>881</v>
      </c>
      <c r="N470" t="s">
        <v>786</v>
      </c>
      <c r="O470" t="s">
        <v>240</v>
      </c>
      <c r="P470" t="s">
        <v>884</v>
      </c>
      <c r="Q470" t="s">
        <v>2</v>
      </c>
      <c r="R470" t="s">
        <v>885</v>
      </c>
      <c r="S470" t="s">
        <v>110</v>
      </c>
      <c r="T470" t="s">
        <v>735</v>
      </c>
      <c r="U470" t="str">
        <f t="shared" si="7"/>
        <v>WA.2378.EBD.953.102.A.524111</v>
      </c>
      <c r="V470" t="s">
        <v>846</v>
      </c>
    </row>
    <row r="471" spans="1:22" hidden="1" x14ac:dyDescent="0.3">
      <c r="A471" t="s">
        <v>728</v>
      </c>
      <c r="B471" t="s">
        <v>1457</v>
      </c>
      <c r="C471" t="s">
        <v>729</v>
      </c>
      <c r="D471" t="s">
        <v>1458</v>
      </c>
      <c r="E471" t="s">
        <v>841</v>
      </c>
      <c r="F471" t="s">
        <v>733</v>
      </c>
      <c r="G471" t="s">
        <v>750</v>
      </c>
      <c r="H471" t="s">
        <v>1013</v>
      </c>
      <c r="I471" t="s">
        <v>13</v>
      </c>
      <c r="J471" t="s">
        <v>751</v>
      </c>
      <c r="K471" t="s">
        <v>780</v>
      </c>
      <c r="L471" t="s">
        <v>781</v>
      </c>
      <c r="M471" t="s">
        <v>881</v>
      </c>
      <c r="N471" t="s">
        <v>786</v>
      </c>
      <c r="O471" t="s">
        <v>240</v>
      </c>
      <c r="P471" t="s">
        <v>884</v>
      </c>
      <c r="Q471" t="s">
        <v>108</v>
      </c>
      <c r="R471" t="s">
        <v>886</v>
      </c>
      <c r="S471" t="s">
        <v>103</v>
      </c>
      <c r="T471" t="s">
        <v>732</v>
      </c>
      <c r="U471" t="str">
        <f t="shared" si="7"/>
        <v>WA.2378.EBD.953.102.B.521211</v>
      </c>
      <c r="V471" t="s">
        <v>846</v>
      </c>
    </row>
    <row r="472" spans="1:22" hidden="1" x14ac:dyDescent="0.3">
      <c r="A472" t="s">
        <v>728</v>
      </c>
      <c r="B472" t="s">
        <v>1457</v>
      </c>
      <c r="C472" t="s">
        <v>729</v>
      </c>
      <c r="D472" t="s">
        <v>1458</v>
      </c>
      <c r="E472" t="s">
        <v>841</v>
      </c>
      <c r="F472" t="s">
        <v>733</v>
      </c>
      <c r="G472" t="s">
        <v>750</v>
      </c>
      <c r="H472" t="s">
        <v>1013</v>
      </c>
      <c r="I472" t="s">
        <v>13</v>
      </c>
      <c r="J472" t="s">
        <v>751</v>
      </c>
      <c r="K472" t="s">
        <v>780</v>
      </c>
      <c r="L472" t="s">
        <v>781</v>
      </c>
      <c r="M472" t="s">
        <v>881</v>
      </c>
      <c r="N472" t="s">
        <v>786</v>
      </c>
      <c r="O472" t="s">
        <v>240</v>
      </c>
      <c r="P472" t="s">
        <v>884</v>
      </c>
      <c r="Q472" t="s">
        <v>108</v>
      </c>
      <c r="R472" t="s">
        <v>886</v>
      </c>
      <c r="S472" t="s">
        <v>130</v>
      </c>
      <c r="T472" t="s">
        <v>748</v>
      </c>
      <c r="U472" t="str">
        <f t="shared" si="7"/>
        <v>WA.2378.EBD.953.102.B.521811</v>
      </c>
      <c r="V472" t="s">
        <v>846</v>
      </c>
    </row>
    <row r="473" spans="1:22" hidden="1" x14ac:dyDescent="0.3">
      <c r="A473" t="s">
        <v>728</v>
      </c>
      <c r="B473" t="s">
        <v>1457</v>
      </c>
      <c r="C473" t="s">
        <v>729</v>
      </c>
      <c r="D473" t="s">
        <v>1458</v>
      </c>
      <c r="E473" t="s">
        <v>841</v>
      </c>
      <c r="F473" t="s">
        <v>733</v>
      </c>
      <c r="G473" t="s">
        <v>750</v>
      </c>
      <c r="H473" t="s">
        <v>1013</v>
      </c>
      <c r="I473" t="s">
        <v>13</v>
      </c>
      <c r="J473" t="s">
        <v>751</v>
      </c>
      <c r="K473" t="s">
        <v>780</v>
      </c>
      <c r="L473" t="s">
        <v>781</v>
      </c>
      <c r="M473" t="s">
        <v>881</v>
      </c>
      <c r="N473" t="s">
        <v>786</v>
      </c>
      <c r="O473" t="s">
        <v>240</v>
      </c>
      <c r="P473" t="s">
        <v>884</v>
      </c>
      <c r="Q473" t="s">
        <v>108</v>
      </c>
      <c r="R473" t="s">
        <v>886</v>
      </c>
      <c r="S473" t="s">
        <v>113</v>
      </c>
      <c r="T473" t="s">
        <v>734</v>
      </c>
      <c r="U473" t="str">
        <f t="shared" si="7"/>
        <v>WA.2378.EBD.953.102.B.522151</v>
      </c>
      <c r="V473" t="s">
        <v>846</v>
      </c>
    </row>
    <row r="474" spans="1:22" hidden="1" x14ac:dyDescent="0.3">
      <c r="A474" t="s">
        <v>728</v>
      </c>
      <c r="B474" t="s">
        <v>1457</v>
      </c>
      <c r="C474" t="s">
        <v>729</v>
      </c>
      <c r="D474" t="s">
        <v>1458</v>
      </c>
      <c r="E474" t="s">
        <v>841</v>
      </c>
      <c r="F474" t="s">
        <v>733</v>
      </c>
      <c r="G474" t="s">
        <v>750</v>
      </c>
      <c r="H474" t="s">
        <v>1013</v>
      </c>
      <c r="I474" t="s">
        <v>13</v>
      </c>
      <c r="J474" t="s">
        <v>751</v>
      </c>
      <c r="K474" t="s">
        <v>780</v>
      </c>
      <c r="L474" t="s">
        <v>781</v>
      </c>
      <c r="M474" t="s">
        <v>881</v>
      </c>
      <c r="N474" t="s">
        <v>786</v>
      </c>
      <c r="O474" t="s">
        <v>240</v>
      </c>
      <c r="P474" t="s">
        <v>884</v>
      </c>
      <c r="Q474" t="s">
        <v>108</v>
      </c>
      <c r="R474" t="s">
        <v>886</v>
      </c>
      <c r="S474" t="s">
        <v>110</v>
      </c>
      <c r="T474" t="s">
        <v>735</v>
      </c>
      <c r="U474" t="str">
        <f t="shared" si="7"/>
        <v>WA.2378.EBD.953.102.B.524111</v>
      </c>
      <c r="V474" t="s">
        <v>846</v>
      </c>
    </row>
    <row r="475" spans="1:22" hidden="1" x14ac:dyDescent="0.3">
      <c r="A475" t="s">
        <v>728</v>
      </c>
      <c r="B475" t="s">
        <v>1457</v>
      </c>
      <c r="C475" t="s">
        <v>729</v>
      </c>
      <c r="D475" t="s">
        <v>1458</v>
      </c>
      <c r="E475" t="s">
        <v>841</v>
      </c>
      <c r="F475" t="s">
        <v>733</v>
      </c>
      <c r="G475" t="s">
        <v>750</v>
      </c>
      <c r="H475" t="s">
        <v>1013</v>
      </c>
      <c r="I475" t="s">
        <v>13</v>
      </c>
      <c r="J475" t="s">
        <v>751</v>
      </c>
      <c r="K475" t="s">
        <v>780</v>
      </c>
      <c r="L475" t="s">
        <v>781</v>
      </c>
      <c r="M475" t="s">
        <v>881</v>
      </c>
      <c r="N475" t="s">
        <v>786</v>
      </c>
      <c r="O475" t="s">
        <v>240</v>
      </c>
      <c r="P475" t="s">
        <v>884</v>
      </c>
      <c r="Q475" t="s">
        <v>108</v>
      </c>
      <c r="R475" t="s">
        <v>886</v>
      </c>
      <c r="S475" t="s">
        <v>104</v>
      </c>
      <c r="T475" t="s">
        <v>105</v>
      </c>
      <c r="U475" t="str">
        <f t="shared" si="7"/>
        <v>WA.2378.EBD.953.102.B.524113</v>
      </c>
      <c r="V475" t="s">
        <v>846</v>
      </c>
    </row>
    <row r="476" spans="1:22" hidden="1" x14ac:dyDescent="0.3">
      <c r="A476" t="s">
        <v>728</v>
      </c>
      <c r="B476" t="s">
        <v>1457</v>
      </c>
      <c r="C476" t="s">
        <v>729</v>
      </c>
      <c r="D476" t="s">
        <v>1458</v>
      </c>
      <c r="E476" t="s">
        <v>841</v>
      </c>
      <c r="F476" t="s">
        <v>733</v>
      </c>
      <c r="G476" t="s">
        <v>750</v>
      </c>
      <c r="H476" t="s">
        <v>1013</v>
      </c>
      <c r="I476" t="s">
        <v>13</v>
      </c>
      <c r="J476" t="s">
        <v>751</v>
      </c>
      <c r="K476" t="s">
        <v>780</v>
      </c>
      <c r="L476" t="s">
        <v>781</v>
      </c>
      <c r="M476" t="s">
        <v>881</v>
      </c>
      <c r="N476" t="s">
        <v>786</v>
      </c>
      <c r="O476" t="s">
        <v>240</v>
      </c>
      <c r="P476" t="s">
        <v>884</v>
      </c>
      <c r="Q476" t="s">
        <v>109</v>
      </c>
      <c r="R476" t="s">
        <v>887</v>
      </c>
      <c r="S476" t="s">
        <v>103</v>
      </c>
      <c r="T476" t="s">
        <v>732</v>
      </c>
      <c r="U476" t="str">
        <f t="shared" si="7"/>
        <v>WA.2378.EBD.953.102.C.521211</v>
      </c>
      <c r="V476" t="s">
        <v>846</v>
      </c>
    </row>
    <row r="477" spans="1:22" hidden="1" x14ac:dyDescent="0.3">
      <c r="A477" t="s">
        <v>728</v>
      </c>
      <c r="B477" t="s">
        <v>1457</v>
      </c>
      <c r="C477" t="s">
        <v>729</v>
      </c>
      <c r="D477" t="s">
        <v>1458</v>
      </c>
      <c r="E477" t="s">
        <v>841</v>
      </c>
      <c r="F477" t="s">
        <v>733</v>
      </c>
      <c r="G477" t="s">
        <v>750</v>
      </c>
      <c r="H477" t="s">
        <v>1013</v>
      </c>
      <c r="I477" t="s">
        <v>13</v>
      </c>
      <c r="J477" t="s">
        <v>751</v>
      </c>
      <c r="K477" t="s">
        <v>780</v>
      </c>
      <c r="L477" t="s">
        <v>781</v>
      </c>
      <c r="M477" t="s">
        <v>881</v>
      </c>
      <c r="N477" t="s">
        <v>786</v>
      </c>
      <c r="O477" t="s">
        <v>240</v>
      </c>
      <c r="P477" t="s">
        <v>884</v>
      </c>
      <c r="Q477" t="s">
        <v>109</v>
      </c>
      <c r="R477" t="s">
        <v>887</v>
      </c>
      <c r="S477" t="s">
        <v>130</v>
      </c>
      <c r="T477" t="s">
        <v>748</v>
      </c>
      <c r="U477" t="str">
        <f t="shared" si="7"/>
        <v>WA.2378.EBD.953.102.C.521811</v>
      </c>
      <c r="V477" t="s">
        <v>846</v>
      </c>
    </row>
    <row r="478" spans="1:22" hidden="1" x14ac:dyDescent="0.3">
      <c r="A478" t="s">
        <v>728</v>
      </c>
      <c r="B478" t="s">
        <v>1457</v>
      </c>
      <c r="C478" t="s">
        <v>729</v>
      </c>
      <c r="D478" t="s">
        <v>1458</v>
      </c>
      <c r="E478" t="s">
        <v>841</v>
      </c>
      <c r="F478" t="s">
        <v>733</v>
      </c>
      <c r="G478" t="s">
        <v>750</v>
      </c>
      <c r="H478" t="s">
        <v>1013</v>
      </c>
      <c r="I478" t="s">
        <v>13</v>
      </c>
      <c r="J478" t="s">
        <v>751</v>
      </c>
      <c r="K478" t="s">
        <v>780</v>
      </c>
      <c r="L478" t="s">
        <v>781</v>
      </c>
      <c r="M478" t="s">
        <v>881</v>
      </c>
      <c r="N478" t="s">
        <v>786</v>
      </c>
      <c r="O478" t="s">
        <v>240</v>
      </c>
      <c r="P478" t="s">
        <v>884</v>
      </c>
      <c r="Q478" t="s">
        <v>109</v>
      </c>
      <c r="R478" t="s">
        <v>887</v>
      </c>
      <c r="S478" t="s">
        <v>114</v>
      </c>
      <c r="T478" t="s">
        <v>793</v>
      </c>
      <c r="U478" t="str">
        <f t="shared" si="7"/>
        <v>WA.2378.EBD.953.102.C.522191</v>
      </c>
      <c r="V478" t="s">
        <v>846</v>
      </c>
    </row>
    <row r="479" spans="1:22" hidden="1" x14ac:dyDescent="0.3">
      <c r="A479" t="s">
        <v>728</v>
      </c>
      <c r="B479" t="s">
        <v>1457</v>
      </c>
      <c r="C479" t="s">
        <v>729</v>
      </c>
      <c r="D479" t="s">
        <v>1458</v>
      </c>
      <c r="E479" t="s">
        <v>841</v>
      </c>
      <c r="F479" t="s">
        <v>733</v>
      </c>
      <c r="G479" t="s">
        <v>750</v>
      </c>
      <c r="H479" t="s">
        <v>1013</v>
      </c>
      <c r="I479" t="s">
        <v>13</v>
      </c>
      <c r="J479" t="s">
        <v>751</v>
      </c>
      <c r="K479" t="s">
        <v>780</v>
      </c>
      <c r="L479" t="s">
        <v>781</v>
      </c>
      <c r="M479" t="s">
        <v>881</v>
      </c>
      <c r="N479" t="s">
        <v>786</v>
      </c>
      <c r="O479" t="s">
        <v>240</v>
      </c>
      <c r="P479" t="s">
        <v>884</v>
      </c>
      <c r="Q479" t="s">
        <v>109</v>
      </c>
      <c r="R479" t="s">
        <v>887</v>
      </c>
      <c r="S479" t="s">
        <v>110</v>
      </c>
      <c r="T479" t="s">
        <v>735</v>
      </c>
      <c r="U479" t="str">
        <f t="shared" si="7"/>
        <v>WA.2378.EBD.953.102.C.524111</v>
      </c>
      <c r="V479" t="s">
        <v>846</v>
      </c>
    </row>
    <row r="480" spans="1:22" hidden="1" x14ac:dyDescent="0.3">
      <c r="A480" t="s">
        <v>728</v>
      </c>
      <c r="B480" t="s">
        <v>1457</v>
      </c>
      <c r="C480" t="s">
        <v>729</v>
      </c>
      <c r="D480" t="s">
        <v>1458</v>
      </c>
      <c r="E480" t="s">
        <v>841</v>
      </c>
      <c r="F480" t="s">
        <v>733</v>
      </c>
      <c r="G480" t="s">
        <v>750</v>
      </c>
      <c r="H480" t="s">
        <v>1013</v>
      </c>
      <c r="I480" t="s">
        <v>13</v>
      </c>
      <c r="J480" t="s">
        <v>751</v>
      </c>
      <c r="K480" t="s">
        <v>780</v>
      </c>
      <c r="L480" t="s">
        <v>781</v>
      </c>
      <c r="M480" t="s">
        <v>881</v>
      </c>
      <c r="N480" t="s">
        <v>786</v>
      </c>
      <c r="O480" t="s">
        <v>240</v>
      </c>
      <c r="P480" t="s">
        <v>884</v>
      </c>
      <c r="Q480" t="s">
        <v>109</v>
      </c>
      <c r="R480" t="s">
        <v>887</v>
      </c>
      <c r="S480" t="s">
        <v>106</v>
      </c>
      <c r="T480" t="s">
        <v>906</v>
      </c>
      <c r="U480" t="str">
        <f t="shared" si="7"/>
        <v>WA.2378.EBD.953.102.C.524114</v>
      </c>
      <c r="V480" t="s">
        <v>846</v>
      </c>
    </row>
    <row r="481" spans="1:22" hidden="1" x14ac:dyDescent="0.3">
      <c r="A481" t="s">
        <v>728</v>
      </c>
      <c r="B481" t="s">
        <v>1457</v>
      </c>
      <c r="C481" t="s">
        <v>729</v>
      </c>
      <c r="D481" t="s">
        <v>1458</v>
      </c>
      <c r="E481" t="s">
        <v>841</v>
      </c>
      <c r="F481" t="s">
        <v>733</v>
      </c>
      <c r="G481" t="s">
        <v>750</v>
      </c>
      <c r="H481" t="s">
        <v>1013</v>
      </c>
      <c r="I481" t="s">
        <v>13</v>
      </c>
      <c r="J481" t="s">
        <v>751</v>
      </c>
      <c r="K481" t="s">
        <v>780</v>
      </c>
      <c r="L481" t="s">
        <v>781</v>
      </c>
      <c r="M481" t="s">
        <v>881</v>
      </c>
      <c r="N481" t="s">
        <v>786</v>
      </c>
      <c r="O481" t="s">
        <v>240</v>
      </c>
      <c r="P481" t="s">
        <v>884</v>
      </c>
      <c r="Q481" t="s">
        <v>111</v>
      </c>
      <c r="R481" t="s">
        <v>888</v>
      </c>
      <c r="S481" t="s">
        <v>103</v>
      </c>
      <c r="T481" t="s">
        <v>732</v>
      </c>
      <c r="U481" t="str">
        <f t="shared" si="7"/>
        <v>WA.2378.EBD.953.102.D.521211</v>
      </c>
      <c r="V481" t="s">
        <v>846</v>
      </c>
    </row>
    <row r="482" spans="1:22" hidden="1" x14ac:dyDescent="0.3">
      <c r="A482" t="s">
        <v>728</v>
      </c>
      <c r="B482" t="s">
        <v>1457</v>
      </c>
      <c r="C482" t="s">
        <v>729</v>
      </c>
      <c r="D482" t="s">
        <v>1458</v>
      </c>
      <c r="E482" t="s">
        <v>841</v>
      </c>
      <c r="F482" t="s">
        <v>733</v>
      </c>
      <c r="G482" t="s">
        <v>750</v>
      </c>
      <c r="H482" t="s">
        <v>1013</v>
      </c>
      <c r="I482" t="s">
        <v>13</v>
      </c>
      <c r="J482" t="s">
        <v>751</v>
      </c>
      <c r="K482" t="s">
        <v>780</v>
      </c>
      <c r="L482" t="s">
        <v>781</v>
      </c>
      <c r="M482" t="s">
        <v>881</v>
      </c>
      <c r="N482" t="s">
        <v>786</v>
      </c>
      <c r="O482" t="s">
        <v>240</v>
      </c>
      <c r="P482" t="s">
        <v>884</v>
      </c>
      <c r="Q482" t="s">
        <v>111</v>
      </c>
      <c r="R482" t="s">
        <v>888</v>
      </c>
      <c r="S482" t="s">
        <v>112</v>
      </c>
      <c r="T482" t="s">
        <v>766</v>
      </c>
      <c r="U482" t="str">
        <f t="shared" si="7"/>
        <v>WA.2378.EBD.953.102.D.521241</v>
      </c>
      <c r="V482" t="s">
        <v>846</v>
      </c>
    </row>
    <row r="483" spans="1:22" hidden="1" x14ac:dyDescent="0.3">
      <c r="A483" t="s">
        <v>728</v>
      </c>
      <c r="B483" t="s">
        <v>1457</v>
      </c>
      <c r="C483" t="s">
        <v>729</v>
      </c>
      <c r="D483" t="s">
        <v>1458</v>
      </c>
      <c r="E483" t="s">
        <v>841</v>
      </c>
      <c r="F483" t="s">
        <v>733</v>
      </c>
      <c r="G483" t="s">
        <v>750</v>
      </c>
      <c r="H483" t="s">
        <v>1013</v>
      </c>
      <c r="I483" t="s">
        <v>13</v>
      </c>
      <c r="J483" t="s">
        <v>751</v>
      </c>
      <c r="K483" t="s">
        <v>780</v>
      </c>
      <c r="L483" t="s">
        <v>781</v>
      </c>
      <c r="M483" t="s">
        <v>881</v>
      </c>
      <c r="N483" t="s">
        <v>786</v>
      </c>
      <c r="O483" t="s">
        <v>240</v>
      </c>
      <c r="P483" t="s">
        <v>884</v>
      </c>
      <c r="Q483" t="s">
        <v>111</v>
      </c>
      <c r="R483" t="s">
        <v>888</v>
      </c>
      <c r="S483" t="s">
        <v>130</v>
      </c>
      <c r="T483" t="s">
        <v>748</v>
      </c>
      <c r="U483" t="str">
        <f t="shared" si="7"/>
        <v>WA.2378.EBD.953.102.D.521811</v>
      </c>
      <c r="V483" t="s">
        <v>846</v>
      </c>
    </row>
    <row r="484" spans="1:22" hidden="1" x14ac:dyDescent="0.3">
      <c r="A484" t="s">
        <v>728</v>
      </c>
      <c r="B484" t="s">
        <v>1457</v>
      </c>
      <c r="C484" t="s">
        <v>729</v>
      </c>
      <c r="D484" t="s">
        <v>1458</v>
      </c>
      <c r="E484" t="s">
        <v>841</v>
      </c>
      <c r="F484" t="s">
        <v>733</v>
      </c>
      <c r="G484" t="s">
        <v>750</v>
      </c>
      <c r="H484" t="s">
        <v>1013</v>
      </c>
      <c r="I484" t="s">
        <v>13</v>
      </c>
      <c r="J484" t="s">
        <v>751</v>
      </c>
      <c r="K484" t="s">
        <v>780</v>
      </c>
      <c r="L484" t="s">
        <v>781</v>
      </c>
      <c r="M484" t="s">
        <v>881</v>
      </c>
      <c r="N484" t="s">
        <v>786</v>
      </c>
      <c r="O484" t="s">
        <v>240</v>
      </c>
      <c r="P484" t="s">
        <v>884</v>
      </c>
      <c r="Q484" t="s">
        <v>111</v>
      </c>
      <c r="R484" t="s">
        <v>888</v>
      </c>
      <c r="S484" t="s">
        <v>113</v>
      </c>
      <c r="T484" t="s">
        <v>734</v>
      </c>
      <c r="U484" t="str">
        <f t="shared" si="7"/>
        <v>WA.2378.EBD.953.102.D.522151</v>
      </c>
      <c r="V484" t="s">
        <v>846</v>
      </c>
    </row>
    <row r="485" spans="1:22" hidden="1" x14ac:dyDescent="0.3">
      <c r="A485" t="s">
        <v>728</v>
      </c>
      <c r="B485" t="s">
        <v>1457</v>
      </c>
      <c r="C485" t="s">
        <v>729</v>
      </c>
      <c r="D485" t="s">
        <v>1458</v>
      </c>
      <c r="E485" t="s">
        <v>841</v>
      </c>
      <c r="F485" t="s">
        <v>733</v>
      </c>
      <c r="G485" t="s">
        <v>750</v>
      </c>
      <c r="H485" t="s">
        <v>1013</v>
      </c>
      <c r="I485" t="s">
        <v>13</v>
      </c>
      <c r="J485" t="s">
        <v>751</v>
      </c>
      <c r="K485" t="s">
        <v>780</v>
      </c>
      <c r="L485" t="s">
        <v>781</v>
      </c>
      <c r="M485" t="s">
        <v>881</v>
      </c>
      <c r="N485" t="s">
        <v>786</v>
      </c>
      <c r="O485" t="s">
        <v>240</v>
      </c>
      <c r="P485" t="s">
        <v>884</v>
      </c>
      <c r="Q485" t="s">
        <v>111</v>
      </c>
      <c r="R485" t="s">
        <v>888</v>
      </c>
      <c r="S485" t="s">
        <v>114</v>
      </c>
      <c r="T485" t="s">
        <v>793</v>
      </c>
      <c r="U485" t="str">
        <f t="shared" si="7"/>
        <v>WA.2378.EBD.953.102.D.522191</v>
      </c>
      <c r="V485" t="s">
        <v>846</v>
      </c>
    </row>
    <row r="486" spans="1:22" hidden="1" x14ac:dyDescent="0.3">
      <c r="A486" t="s">
        <v>728</v>
      </c>
      <c r="B486" t="s">
        <v>1457</v>
      </c>
      <c r="C486" t="s">
        <v>729</v>
      </c>
      <c r="D486" t="s">
        <v>1458</v>
      </c>
      <c r="E486" t="s">
        <v>841</v>
      </c>
      <c r="F486" t="s">
        <v>733</v>
      </c>
      <c r="G486" t="s">
        <v>750</v>
      </c>
      <c r="H486" t="s">
        <v>1013</v>
      </c>
      <c r="I486" t="s">
        <v>13</v>
      </c>
      <c r="J486" t="s">
        <v>751</v>
      </c>
      <c r="K486" t="s">
        <v>780</v>
      </c>
      <c r="L486" t="s">
        <v>781</v>
      </c>
      <c r="M486" t="s">
        <v>881</v>
      </c>
      <c r="N486" t="s">
        <v>786</v>
      </c>
      <c r="O486" t="s">
        <v>240</v>
      </c>
      <c r="P486" t="s">
        <v>884</v>
      </c>
      <c r="Q486" t="s">
        <v>111</v>
      </c>
      <c r="R486" t="s">
        <v>888</v>
      </c>
      <c r="S486" t="s">
        <v>110</v>
      </c>
      <c r="T486" t="s">
        <v>735</v>
      </c>
      <c r="U486" t="str">
        <f t="shared" si="7"/>
        <v>WA.2378.EBD.953.102.D.524111</v>
      </c>
      <c r="V486" t="s">
        <v>846</v>
      </c>
    </row>
    <row r="487" spans="1:22" hidden="1" x14ac:dyDescent="0.3">
      <c r="A487" t="s">
        <v>728</v>
      </c>
      <c r="B487" t="s">
        <v>1457</v>
      </c>
      <c r="C487" t="s">
        <v>729</v>
      </c>
      <c r="D487" t="s">
        <v>1458</v>
      </c>
      <c r="E487" t="s">
        <v>841</v>
      </c>
      <c r="F487" t="s">
        <v>733</v>
      </c>
      <c r="G487" t="s">
        <v>750</v>
      </c>
      <c r="H487" t="s">
        <v>1013</v>
      </c>
      <c r="I487" t="s">
        <v>13</v>
      </c>
      <c r="J487" t="s">
        <v>751</v>
      </c>
      <c r="K487" t="s">
        <v>780</v>
      </c>
      <c r="L487" t="s">
        <v>781</v>
      </c>
      <c r="M487" t="s">
        <v>881</v>
      </c>
      <c r="N487" t="s">
        <v>786</v>
      </c>
      <c r="O487" t="s">
        <v>240</v>
      </c>
      <c r="P487" t="s">
        <v>884</v>
      </c>
      <c r="Q487" t="s">
        <v>111</v>
      </c>
      <c r="R487" t="s">
        <v>888</v>
      </c>
      <c r="S487" t="s">
        <v>106</v>
      </c>
      <c r="T487" t="s">
        <v>906</v>
      </c>
      <c r="U487" t="str">
        <f t="shared" si="7"/>
        <v>WA.2378.EBD.953.102.D.524114</v>
      </c>
      <c r="V487" t="s">
        <v>846</v>
      </c>
    </row>
    <row r="488" spans="1:22" hidden="1" x14ac:dyDescent="0.3">
      <c r="A488" t="s">
        <v>728</v>
      </c>
      <c r="B488" t="s">
        <v>1457</v>
      </c>
      <c r="C488" t="s">
        <v>729</v>
      </c>
      <c r="D488" t="s">
        <v>1458</v>
      </c>
      <c r="E488" t="s">
        <v>841</v>
      </c>
      <c r="F488" t="s">
        <v>733</v>
      </c>
      <c r="G488" t="s">
        <v>750</v>
      </c>
      <c r="H488" t="s">
        <v>1013</v>
      </c>
      <c r="I488" t="s">
        <v>13</v>
      </c>
      <c r="J488" t="s">
        <v>751</v>
      </c>
      <c r="K488" t="s">
        <v>780</v>
      </c>
      <c r="L488" t="s">
        <v>781</v>
      </c>
      <c r="M488" t="s">
        <v>881</v>
      </c>
      <c r="N488" t="s">
        <v>786</v>
      </c>
      <c r="O488" t="s">
        <v>284</v>
      </c>
      <c r="P488" t="s">
        <v>919</v>
      </c>
      <c r="Q488" t="s">
        <v>2</v>
      </c>
      <c r="R488" t="s">
        <v>920</v>
      </c>
      <c r="S488" t="s">
        <v>103</v>
      </c>
      <c r="T488" t="s">
        <v>732</v>
      </c>
      <c r="U488" t="str">
        <f t="shared" si="7"/>
        <v>WA.2378.EBD.953.201.A.521211</v>
      </c>
      <c r="V488" t="s">
        <v>917</v>
      </c>
    </row>
    <row r="489" spans="1:22" hidden="1" x14ac:dyDescent="0.3">
      <c r="A489" t="s">
        <v>728</v>
      </c>
      <c r="B489" t="s">
        <v>1457</v>
      </c>
      <c r="C489" t="s">
        <v>729</v>
      </c>
      <c r="D489" t="s">
        <v>1458</v>
      </c>
      <c r="E489" t="s">
        <v>841</v>
      </c>
      <c r="F489" t="s">
        <v>733</v>
      </c>
      <c r="G489" t="s">
        <v>750</v>
      </c>
      <c r="H489" t="s">
        <v>1013</v>
      </c>
      <c r="I489" t="s">
        <v>13</v>
      </c>
      <c r="J489" t="s">
        <v>751</v>
      </c>
      <c r="K489" t="s">
        <v>780</v>
      </c>
      <c r="L489" t="s">
        <v>781</v>
      </c>
      <c r="M489" t="s">
        <v>881</v>
      </c>
      <c r="N489" t="s">
        <v>786</v>
      </c>
      <c r="O489" t="s">
        <v>284</v>
      </c>
      <c r="P489" t="s">
        <v>919</v>
      </c>
      <c r="Q489" t="s">
        <v>2</v>
      </c>
      <c r="R489" t="s">
        <v>920</v>
      </c>
      <c r="S489" t="s">
        <v>110</v>
      </c>
      <c r="T489" t="s">
        <v>735</v>
      </c>
      <c r="U489" t="str">
        <f t="shared" si="7"/>
        <v>WA.2378.EBD.953.201.A.524111</v>
      </c>
      <c r="V489" t="s">
        <v>917</v>
      </c>
    </row>
    <row r="490" spans="1:22" hidden="1" x14ac:dyDescent="0.3">
      <c r="A490" t="s">
        <v>728</v>
      </c>
      <c r="B490" t="s">
        <v>1457</v>
      </c>
      <c r="C490" t="s">
        <v>729</v>
      </c>
      <c r="D490" t="s">
        <v>1458</v>
      </c>
      <c r="E490" t="s">
        <v>841</v>
      </c>
      <c r="F490" t="s">
        <v>733</v>
      </c>
      <c r="G490" t="s">
        <v>750</v>
      </c>
      <c r="H490" t="s">
        <v>1013</v>
      </c>
      <c r="I490" t="s">
        <v>13</v>
      </c>
      <c r="J490" t="s">
        <v>751</v>
      </c>
      <c r="K490" t="s">
        <v>780</v>
      </c>
      <c r="L490" t="s">
        <v>781</v>
      </c>
      <c r="M490" t="s">
        <v>881</v>
      </c>
      <c r="N490" t="s">
        <v>786</v>
      </c>
      <c r="O490" t="s">
        <v>284</v>
      </c>
      <c r="P490" t="s">
        <v>919</v>
      </c>
      <c r="Q490" t="s">
        <v>108</v>
      </c>
      <c r="R490" t="s">
        <v>921</v>
      </c>
      <c r="S490" t="s">
        <v>103</v>
      </c>
      <c r="T490" t="s">
        <v>732</v>
      </c>
      <c r="U490" t="str">
        <f t="shared" si="7"/>
        <v>WA.2378.EBD.953.201.B.521211</v>
      </c>
      <c r="V490" t="s">
        <v>917</v>
      </c>
    </row>
    <row r="491" spans="1:22" hidden="1" x14ac:dyDescent="0.3">
      <c r="A491" t="s">
        <v>728</v>
      </c>
      <c r="B491" t="s">
        <v>1457</v>
      </c>
      <c r="C491" t="s">
        <v>729</v>
      </c>
      <c r="D491" t="s">
        <v>1458</v>
      </c>
      <c r="E491" t="s">
        <v>841</v>
      </c>
      <c r="F491" t="s">
        <v>733</v>
      </c>
      <c r="G491" t="s">
        <v>750</v>
      </c>
      <c r="H491" t="s">
        <v>1013</v>
      </c>
      <c r="I491" t="s">
        <v>13</v>
      </c>
      <c r="J491" t="s">
        <v>751</v>
      </c>
      <c r="K491" t="s">
        <v>780</v>
      </c>
      <c r="L491" t="s">
        <v>781</v>
      </c>
      <c r="M491" t="s">
        <v>881</v>
      </c>
      <c r="N491" t="s">
        <v>786</v>
      </c>
      <c r="O491" t="s">
        <v>284</v>
      </c>
      <c r="P491" t="s">
        <v>919</v>
      </c>
      <c r="Q491" t="s">
        <v>108</v>
      </c>
      <c r="R491" t="s">
        <v>921</v>
      </c>
      <c r="S491" t="s">
        <v>110</v>
      </c>
      <c r="T491" t="s">
        <v>735</v>
      </c>
      <c r="U491" t="str">
        <f t="shared" si="7"/>
        <v>WA.2378.EBD.953.201.B.524111</v>
      </c>
      <c r="V491" t="s">
        <v>917</v>
      </c>
    </row>
    <row r="492" spans="1:22" hidden="1" x14ac:dyDescent="0.3">
      <c r="A492" t="s">
        <v>728</v>
      </c>
      <c r="B492" t="s">
        <v>1457</v>
      </c>
      <c r="C492" t="s">
        <v>729</v>
      </c>
      <c r="D492" t="s">
        <v>1458</v>
      </c>
      <c r="E492" t="s">
        <v>841</v>
      </c>
      <c r="F492" t="s">
        <v>733</v>
      </c>
      <c r="G492" t="s">
        <v>750</v>
      </c>
      <c r="H492" t="s">
        <v>1013</v>
      </c>
      <c r="I492" t="s">
        <v>13</v>
      </c>
      <c r="J492" t="s">
        <v>751</v>
      </c>
      <c r="K492" t="s">
        <v>780</v>
      </c>
      <c r="L492" t="s">
        <v>781</v>
      </c>
      <c r="M492" t="s">
        <v>881</v>
      </c>
      <c r="N492" t="s">
        <v>786</v>
      </c>
      <c r="O492" t="s">
        <v>589</v>
      </c>
      <c r="P492" t="s">
        <v>967</v>
      </c>
      <c r="Q492" t="s">
        <v>2</v>
      </c>
      <c r="R492" t="s">
        <v>1281</v>
      </c>
      <c r="S492" t="s">
        <v>103</v>
      </c>
      <c r="T492" t="s">
        <v>732</v>
      </c>
      <c r="U492" t="str">
        <f t="shared" si="7"/>
        <v>WA.2378.EBD.953.202.A.521211</v>
      </c>
      <c r="V492" t="s">
        <v>917</v>
      </c>
    </row>
    <row r="493" spans="1:22" hidden="1" x14ac:dyDescent="0.3">
      <c r="A493" t="s">
        <v>728</v>
      </c>
      <c r="B493" t="s">
        <v>1457</v>
      </c>
      <c r="C493" t="s">
        <v>729</v>
      </c>
      <c r="D493" t="s">
        <v>1458</v>
      </c>
      <c r="E493" t="s">
        <v>841</v>
      </c>
      <c r="F493" t="s">
        <v>733</v>
      </c>
      <c r="G493" t="s">
        <v>750</v>
      </c>
      <c r="H493" t="s">
        <v>1013</v>
      </c>
      <c r="I493" t="s">
        <v>13</v>
      </c>
      <c r="J493" t="s">
        <v>751</v>
      </c>
      <c r="K493" t="s">
        <v>780</v>
      </c>
      <c r="L493" t="s">
        <v>781</v>
      </c>
      <c r="M493" t="s">
        <v>881</v>
      </c>
      <c r="N493" t="s">
        <v>786</v>
      </c>
      <c r="O493" t="s">
        <v>589</v>
      </c>
      <c r="P493" t="s">
        <v>967</v>
      </c>
      <c r="Q493" t="s">
        <v>2</v>
      </c>
      <c r="R493" t="s">
        <v>1281</v>
      </c>
      <c r="S493" t="s">
        <v>110</v>
      </c>
      <c r="T493" t="s">
        <v>735</v>
      </c>
      <c r="U493" t="str">
        <f t="shared" si="7"/>
        <v>WA.2378.EBD.953.202.A.524111</v>
      </c>
      <c r="V493" t="s">
        <v>917</v>
      </c>
    </row>
    <row r="494" spans="1:22" hidden="1" x14ac:dyDescent="0.3">
      <c r="A494" t="s">
        <v>728</v>
      </c>
      <c r="B494" t="s">
        <v>1457</v>
      </c>
      <c r="C494" t="s">
        <v>729</v>
      </c>
      <c r="D494" t="s">
        <v>1458</v>
      </c>
      <c r="E494" t="s">
        <v>841</v>
      </c>
      <c r="F494" t="s">
        <v>733</v>
      </c>
      <c r="G494" t="s">
        <v>750</v>
      </c>
      <c r="H494" t="s">
        <v>1013</v>
      </c>
      <c r="I494" t="s">
        <v>13</v>
      </c>
      <c r="J494" t="s">
        <v>751</v>
      </c>
      <c r="K494" t="s">
        <v>780</v>
      </c>
      <c r="L494" t="s">
        <v>781</v>
      </c>
      <c r="M494" t="s">
        <v>881</v>
      </c>
      <c r="N494" t="s">
        <v>786</v>
      </c>
      <c r="O494" t="s">
        <v>589</v>
      </c>
      <c r="P494" t="s">
        <v>967</v>
      </c>
      <c r="Q494" t="s">
        <v>108</v>
      </c>
      <c r="R494" t="s">
        <v>1282</v>
      </c>
      <c r="S494" t="s">
        <v>103</v>
      </c>
      <c r="T494" t="s">
        <v>732</v>
      </c>
      <c r="U494" t="str">
        <f t="shared" si="7"/>
        <v>WA.2378.EBD.953.202.B.521211</v>
      </c>
      <c r="V494" t="s">
        <v>917</v>
      </c>
    </row>
    <row r="495" spans="1:22" hidden="1" x14ac:dyDescent="0.3">
      <c r="A495" t="s">
        <v>728</v>
      </c>
      <c r="B495" t="s">
        <v>1457</v>
      </c>
      <c r="C495" t="s">
        <v>729</v>
      </c>
      <c r="D495" t="s">
        <v>1458</v>
      </c>
      <c r="E495" t="s">
        <v>841</v>
      </c>
      <c r="F495" t="s">
        <v>733</v>
      </c>
      <c r="G495" t="s">
        <v>750</v>
      </c>
      <c r="H495" t="s">
        <v>1013</v>
      </c>
      <c r="I495" t="s">
        <v>13</v>
      </c>
      <c r="J495" t="s">
        <v>751</v>
      </c>
      <c r="K495" t="s">
        <v>780</v>
      </c>
      <c r="L495" t="s">
        <v>781</v>
      </c>
      <c r="M495" t="s">
        <v>881</v>
      </c>
      <c r="N495" t="s">
        <v>786</v>
      </c>
      <c r="O495" t="s">
        <v>589</v>
      </c>
      <c r="P495" t="s">
        <v>967</v>
      </c>
      <c r="Q495" t="s">
        <v>108</v>
      </c>
      <c r="R495" t="s">
        <v>1282</v>
      </c>
      <c r="S495" t="s">
        <v>110</v>
      </c>
      <c r="T495" t="s">
        <v>735</v>
      </c>
      <c r="U495" t="str">
        <f t="shared" si="7"/>
        <v>WA.2378.EBD.953.202.B.524111</v>
      </c>
      <c r="V495" t="s">
        <v>917</v>
      </c>
    </row>
    <row r="496" spans="1:22" hidden="1" x14ac:dyDescent="0.3">
      <c r="A496" t="s">
        <v>728</v>
      </c>
      <c r="B496" t="s">
        <v>1457</v>
      </c>
      <c r="C496" t="s">
        <v>729</v>
      </c>
      <c r="D496" t="s">
        <v>1458</v>
      </c>
      <c r="E496" t="s">
        <v>841</v>
      </c>
      <c r="F496" t="s">
        <v>733</v>
      </c>
      <c r="G496" t="s">
        <v>750</v>
      </c>
      <c r="H496" t="s">
        <v>1013</v>
      </c>
      <c r="I496" t="s">
        <v>13</v>
      </c>
      <c r="J496" t="s">
        <v>751</v>
      </c>
      <c r="K496" t="s">
        <v>780</v>
      </c>
      <c r="L496" t="s">
        <v>781</v>
      </c>
      <c r="M496" t="s">
        <v>881</v>
      </c>
      <c r="N496" t="s">
        <v>786</v>
      </c>
      <c r="O496" t="s">
        <v>589</v>
      </c>
      <c r="P496" t="s">
        <v>967</v>
      </c>
      <c r="Q496" t="s">
        <v>109</v>
      </c>
      <c r="R496" t="s">
        <v>1283</v>
      </c>
      <c r="S496" t="s">
        <v>103</v>
      </c>
      <c r="T496" t="s">
        <v>732</v>
      </c>
      <c r="U496" t="str">
        <f t="shared" si="7"/>
        <v>WA.2378.EBD.953.202.C.521211</v>
      </c>
      <c r="V496" t="s">
        <v>917</v>
      </c>
    </row>
    <row r="497" spans="1:24" hidden="1" x14ac:dyDescent="0.3">
      <c r="A497" t="s">
        <v>728</v>
      </c>
      <c r="B497" t="s">
        <v>1457</v>
      </c>
      <c r="C497" t="s">
        <v>729</v>
      </c>
      <c r="D497" t="s">
        <v>1458</v>
      </c>
      <c r="E497" t="s">
        <v>841</v>
      </c>
      <c r="F497" t="s">
        <v>733</v>
      </c>
      <c r="G497" t="s">
        <v>750</v>
      </c>
      <c r="H497" t="s">
        <v>1013</v>
      </c>
      <c r="I497" t="s">
        <v>13</v>
      </c>
      <c r="J497" t="s">
        <v>751</v>
      </c>
      <c r="K497" t="s">
        <v>780</v>
      </c>
      <c r="L497" t="s">
        <v>781</v>
      </c>
      <c r="M497" t="s">
        <v>881</v>
      </c>
      <c r="N497" t="s">
        <v>786</v>
      </c>
      <c r="O497" t="s">
        <v>589</v>
      </c>
      <c r="P497" t="s">
        <v>967</v>
      </c>
      <c r="Q497" t="s">
        <v>109</v>
      </c>
      <c r="R497" t="s">
        <v>1283</v>
      </c>
      <c r="S497" t="s">
        <v>110</v>
      </c>
      <c r="T497" t="s">
        <v>735</v>
      </c>
      <c r="U497" t="str">
        <f t="shared" si="7"/>
        <v>WA.2378.EBD.953.202.C.524111</v>
      </c>
      <c r="V497" t="s">
        <v>917</v>
      </c>
    </row>
    <row r="498" spans="1:24" hidden="1" x14ac:dyDescent="0.3">
      <c r="A498" t="s">
        <v>728</v>
      </c>
      <c r="B498" t="s">
        <v>1457</v>
      </c>
      <c r="C498" t="s">
        <v>729</v>
      </c>
      <c r="D498" t="s">
        <v>1458</v>
      </c>
      <c r="E498" t="s">
        <v>841</v>
      </c>
      <c r="F498" t="s">
        <v>733</v>
      </c>
      <c r="G498" t="s">
        <v>750</v>
      </c>
      <c r="H498" t="s">
        <v>1013</v>
      </c>
      <c r="I498" t="s">
        <v>13</v>
      </c>
      <c r="J498" t="s">
        <v>751</v>
      </c>
      <c r="K498" t="s">
        <v>780</v>
      </c>
      <c r="L498" t="s">
        <v>781</v>
      </c>
      <c r="M498" t="s">
        <v>881</v>
      </c>
      <c r="N498" t="s">
        <v>786</v>
      </c>
      <c r="O498" t="s">
        <v>589</v>
      </c>
      <c r="P498" t="s">
        <v>967</v>
      </c>
      <c r="Q498" t="s">
        <v>111</v>
      </c>
      <c r="R498" t="s">
        <v>968</v>
      </c>
      <c r="S498" t="s">
        <v>103</v>
      </c>
      <c r="T498" t="s">
        <v>732</v>
      </c>
      <c r="U498" t="str">
        <f t="shared" si="7"/>
        <v>WA.2378.EBD.953.202.D.521211</v>
      </c>
      <c r="V498" t="s">
        <v>917</v>
      </c>
    </row>
    <row r="499" spans="1:24" hidden="1" x14ac:dyDescent="0.3">
      <c r="A499" t="s">
        <v>728</v>
      </c>
      <c r="B499" t="s">
        <v>1457</v>
      </c>
      <c r="C499" t="s">
        <v>729</v>
      </c>
      <c r="D499" t="s">
        <v>1458</v>
      </c>
      <c r="E499" t="s">
        <v>841</v>
      </c>
      <c r="F499" t="s">
        <v>733</v>
      </c>
      <c r="G499" t="s">
        <v>750</v>
      </c>
      <c r="H499" t="s">
        <v>1013</v>
      </c>
      <c r="I499" t="s">
        <v>13</v>
      </c>
      <c r="J499" t="s">
        <v>751</v>
      </c>
      <c r="K499" t="s">
        <v>780</v>
      </c>
      <c r="L499" t="s">
        <v>781</v>
      </c>
      <c r="M499" t="s">
        <v>881</v>
      </c>
      <c r="N499" t="s">
        <v>786</v>
      </c>
      <c r="O499" t="s">
        <v>589</v>
      </c>
      <c r="P499" t="s">
        <v>967</v>
      </c>
      <c r="Q499" t="s">
        <v>111</v>
      </c>
      <c r="R499" t="s">
        <v>968</v>
      </c>
      <c r="S499" t="s">
        <v>112</v>
      </c>
      <c r="T499" t="s">
        <v>766</v>
      </c>
      <c r="U499" t="str">
        <f t="shared" si="7"/>
        <v>WA.2378.EBD.953.202.D.521241</v>
      </c>
      <c r="V499" t="s">
        <v>917</v>
      </c>
    </row>
    <row r="500" spans="1:24" hidden="1" x14ac:dyDescent="0.3">
      <c r="A500" t="s">
        <v>728</v>
      </c>
      <c r="B500" t="s">
        <v>1457</v>
      </c>
      <c r="C500" t="s">
        <v>729</v>
      </c>
      <c r="D500" t="s">
        <v>1458</v>
      </c>
      <c r="E500" t="s">
        <v>841</v>
      </c>
      <c r="F500" t="s">
        <v>733</v>
      </c>
      <c r="G500" t="s">
        <v>750</v>
      </c>
      <c r="H500" t="s">
        <v>1013</v>
      </c>
      <c r="I500" t="s">
        <v>13</v>
      </c>
      <c r="J500" t="s">
        <v>751</v>
      </c>
      <c r="K500" t="s">
        <v>780</v>
      </c>
      <c r="L500" t="s">
        <v>781</v>
      </c>
      <c r="M500" t="s">
        <v>881</v>
      </c>
      <c r="N500" t="s">
        <v>786</v>
      </c>
      <c r="O500" t="s">
        <v>589</v>
      </c>
      <c r="P500" t="s">
        <v>967</v>
      </c>
      <c r="Q500" t="s">
        <v>111</v>
      </c>
      <c r="R500" t="s">
        <v>968</v>
      </c>
      <c r="S500" t="s">
        <v>156</v>
      </c>
      <c r="T500" t="s">
        <v>773</v>
      </c>
      <c r="U500" t="str">
        <f t="shared" si="7"/>
        <v>WA.2378.EBD.953.202.D.523121</v>
      </c>
      <c r="V500" t="s">
        <v>917</v>
      </c>
    </row>
    <row r="501" spans="1:24" hidden="1" x14ac:dyDescent="0.3">
      <c r="A501" t="s">
        <v>728</v>
      </c>
      <c r="B501" t="s">
        <v>1457</v>
      </c>
      <c r="C501" t="s">
        <v>729</v>
      </c>
      <c r="D501" t="s">
        <v>1458</v>
      </c>
      <c r="E501" t="s">
        <v>841</v>
      </c>
      <c r="F501" t="s">
        <v>733</v>
      </c>
      <c r="G501" t="s">
        <v>750</v>
      </c>
      <c r="H501" t="s">
        <v>1013</v>
      </c>
      <c r="I501" t="s">
        <v>13</v>
      </c>
      <c r="J501" t="s">
        <v>751</v>
      </c>
      <c r="K501" t="s">
        <v>780</v>
      </c>
      <c r="L501" t="s">
        <v>781</v>
      </c>
      <c r="M501" t="s">
        <v>881</v>
      </c>
      <c r="N501" t="s">
        <v>786</v>
      </c>
      <c r="O501" t="s">
        <v>589</v>
      </c>
      <c r="P501" t="s">
        <v>967</v>
      </c>
      <c r="Q501" t="s">
        <v>111</v>
      </c>
      <c r="R501" t="s">
        <v>968</v>
      </c>
      <c r="S501" t="s">
        <v>110</v>
      </c>
      <c r="T501" t="s">
        <v>735</v>
      </c>
      <c r="U501" t="str">
        <f t="shared" si="7"/>
        <v>WA.2378.EBD.953.202.D.524111</v>
      </c>
      <c r="V501" t="s">
        <v>917</v>
      </c>
    </row>
    <row r="502" spans="1:24" x14ac:dyDescent="0.3">
      <c r="A502" t="s">
        <v>728</v>
      </c>
      <c r="B502" t="s">
        <v>1457</v>
      </c>
      <c r="C502" t="s">
        <v>729</v>
      </c>
      <c r="D502" t="s">
        <v>1458</v>
      </c>
      <c r="E502" t="s">
        <v>841</v>
      </c>
      <c r="F502" t="s">
        <v>733</v>
      </c>
      <c r="G502" t="s">
        <v>750</v>
      </c>
      <c r="H502" t="s">
        <v>1013</v>
      </c>
      <c r="I502" t="s">
        <v>13</v>
      </c>
      <c r="J502" t="s">
        <v>751</v>
      </c>
      <c r="K502" t="s">
        <v>780</v>
      </c>
      <c r="L502" t="s">
        <v>781</v>
      </c>
      <c r="M502" t="s">
        <v>881</v>
      </c>
      <c r="N502" t="s">
        <v>786</v>
      </c>
      <c r="O502" t="s">
        <v>178</v>
      </c>
      <c r="P502" t="s">
        <v>785</v>
      </c>
      <c r="Q502" t="s">
        <v>2</v>
      </c>
      <c r="R502" t="s">
        <v>1284</v>
      </c>
      <c r="S502" t="s">
        <v>103</v>
      </c>
      <c r="T502" t="s">
        <v>732</v>
      </c>
      <c r="U502" t="str">
        <f t="shared" si="7"/>
        <v>WA.2378.EBD.953.301.A.521211</v>
      </c>
      <c r="V502" t="s">
        <v>123</v>
      </c>
      <c r="W502" t="s">
        <v>132</v>
      </c>
      <c r="X502" t="s">
        <v>170</v>
      </c>
    </row>
    <row r="503" spans="1:24" x14ac:dyDescent="0.3">
      <c r="A503" t="s">
        <v>728</v>
      </c>
      <c r="B503" t="s">
        <v>1457</v>
      </c>
      <c r="C503" t="s">
        <v>729</v>
      </c>
      <c r="D503" t="s">
        <v>1458</v>
      </c>
      <c r="E503" t="s">
        <v>841</v>
      </c>
      <c r="F503" t="s">
        <v>733</v>
      </c>
      <c r="G503" t="s">
        <v>750</v>
      </c>
      <c r="H503" t="s">
        <v>1013</v>
      </c>
      <c r="I503" t="s">
        <v>13</v>
      </c>
      <c r="J503" t="s">
        <v>751</v>
      </c>
      <c r="K503" t="s">
        <v>780</v>
      </c>
      <c r="L503" t="s">
        <v>781</v>
      </c>
      <c r="M503" t="s">
        <v>881</v>
      </c>
      <c r="N503" t="s">
        <v>786</v>
      </c>
      <c r="O503" t="s">
        <v>178</v>
      </c>
      <c r="P503" t="s">
        <v>785</v>
      </c>
      <c r="Q503" t="s">
        <v>2</v>
      </c>
      <c r="R503" t="s">
        <v>1284</v>
      </c>
      <c r="S503" t="s">
        <v>126</v>
      </c>
      <c r="T503" t="s">
        <v>744</v>
      </c>
      <c r="U503" t="str">
        <f t="shared" si="7"/>
        <v>WA.2378.EBD.953.301.A.521219</v>
      </c>
      <c r="V503" t="s">
        <v>123</v>
      </c>
      <c r="W503" t="s">
        <v>132</v>
      </c>
      <c r="X503" t="s">
        <v>170</v>
      </c>
    </row>
    <row r="504" spans="1:24" x14ac:dyDescent="0.3">
      <c r="A504" t="s">
        <v>728</v>
      </c>
      <c r="B504" t="s">
        <v>1457</v>
      </c>
      <c r="C504" t="s">
        <v>729</v>
      </c>
      <c r="D504" t="s">
        <v>1458</v>
      </c>
      <c r="E504" t="s">
        <v>841</v>
      </c>
      <c r="F504" t="s">
        <v>733</v>
      </c>
      <c r="G504" t="s">
        <v>750</v>
      </c>
      <c r="H504" t="s">
        <v>1013</v>
      </c>
      <c r="I504" t="s">
        <v>13</v>
      </c>
      <c r="J504" t="s">
        <v>751</v>
      </c>
      <c r="K504" t="s">
        <v>780</v>
      </c>
      <c r="L504" t="s">
        <v>781</v>
      </c>
      <c r="M504" t="s">
        <v>881</v>
      </c>
      <c r="N504" t="s">
        <v>786</v>
      </c>
      <c r="O504" t="s">
        <v>178</v>
      </c>
      <c r="P504" t="s">
        <v>785</v>
      </c>
      <c r="Q504" t="s">
        <v>2</v>
      </c>
      <c r="R504" t="s">
        <v>1284</v>
      </c>
      <c r="S504" t="s">
        <v>110</v>
      </c>
      <c r="T504" t="s">
        <v>735</v>
      </c>
      <c r="U504" t="str">
        <f t="shared" si="7"/>
        <v>WA.2378.EBD.953.301.A.524111</v>
      </c>
      <c r="V504" t="s">
        <v>123</v>
      </c>
      <c r="W504" t="s">
        <v>132</v>
      </c>
      <c r="X504" t="s">
        <v>170</v>
      </c>
    </row>
    <row r="505" spans="1:24" x14ac:dyDescent="0.3">
      <c r="A505" t="s">
        <v>728</v>
      </c>
      <c r="B505" t="s">
        <v>1457</v>
      </c>
      <c r="C505" t="s">
        <v>729</v>
      </c>
      <c r="D505" t="s">
        <v>1458</v>
      </c>
      <c r="E505" t="s">
        <v>841</v>
      </c>
      <c r="F505" t="s">
        <v>733</v>
      </c>
      <c r="G505" t="s">
        <v>750</v>
      </c>
      <c r="H505" t="s">
        <v>1013</v>
      </c>
      <c r="I505" t="s">
        <v>13</v>
      </c>
      <c r="J505" t="s">
        <v>751</v>
      </c>
      <c r="K505" t="s">
        <v>780</v>
      </c>
      <c r="L505" t="s">
        <v>781</v>
      </c>
      <c r="M505" t="s">
        <v>881</v>
      </c>
      <c r="N505" t="s">
        <v>786</v>
      </c>
      <c r="O505" t="s">
        <v>178</v>
      </c>
      <c r="P505" t="s">
        <v>785</v>
      </c>
      <c r="Q505" t="s">
        <v>108</v>
      </c>
      <c r="R505" t="s">
        <v>1285</v>
      </c>
      <c r="S505" t="s">
        <v>103</v>
      </c>
      <c r="T505" t="s">
        <v>732</v>
      </c>
      <c r="U505" t="str">
        <f t="shared" si="7"/>
        <v>WA.2378.EBD.953.301.B.521211</v>
      </c>
      <c r="V505" t="s">
        <v>123</v>
      </c>
      <c r="W505" t="s">
        <v>132</v>
      </c>
      <c r="X505" t="s">
        <v>170</v>
      </c>
    </row>
    <row r="506" spans="1:24" x14ac:dyDescent="0.3">
      <c r="A506" t="s">
        <v>728</v>
      </c>
      <c r="B506" t="s">
        <v>1457</v>
      </c>
      <c r="C506" t="s">
        <v>729</v>
      </c>
      <c r="D506" t="s">
        <v>1458</v>
      </c>
      <c r="E506" t="s">
        <v>841</v>
      </c>
      <c r="F506" t="s">
        <v>733</v>
      </c>
      <c r="G506" t="s">
        <v>750</v>
      </c>
      <c r="H506" t="s">
        <v>1013</v>
      </c>
      <c r="I506" t="s">
        <v>13</v>
      </c>
      <c r="J506" t="s">
        <v>751</v>
      </c>
      <c r="K506" t="s">
        <v>780</v>
      </c>
      <c r="L506" t="s">
        <v>781</v>
      </c>
      <c r="M506" t="s">
        <v>881</v>
      </c>
      <c r="N506" t="s">
        <v>786</v>
      </c>
      <c r="O506" t="s">
        <v>178</v>
      </c>
      <c r="P506" t="s">
        <v>785</v>
      </c>
      <c r="Q506" t="s">
        <v>108</v>
      </c>
      <c r="R506" t="s">
        <v>1285</v>
      </c>
      <c r="S506" t="s">
        <v>126</v>
      </c>
      <c r="T506" t="s">
        <v>744</v>
      </c>
      <c r="U506" t="str">
        <f t="shared" si="7"/>
        <v>WA.2378.EBD.953.301.B.521219</v>
      </c>
      <c r="V506" t="s">
        <v>123</v>
      </c>
      <c r="W506" t="s">
        <v>132</v>
      </c>
      <c r="X506" t="s">
        <v>170</v>
      </c>
    </row>
    <row r="507" spans="1:24" x14ac:dyDescent="0.3">
      <c r="A507" t="s">
        <v>728</v>
      </c>
      <c r="B507" t="s">
        <v>1457</v>
      </c>
      <c r="C507" t="s">
        <v>729</v>
      </c>
      <c r="D507" t="s">
        <v>1458</v>
      </c>
      <c r="E507" t="s">
        <v>841</v>
      </c>
      <c r="F507" t="s">
        <v>733</v>
      </c>
      <c r="G507" t="s">
        <v>750</v>
      </c>
      <c r="H507" t="s">
        <v>1013</v>
      </c>
      <c r="I507" t="s">
        <v>13</v>
      </c>
      <c r="J507" t="s">
        <v>751</v>
      </c>
      <c r="K507" t="s">
        <v>780</v>
      </c>
      <c r="L507" t="s">
        <v>781</v>
      </c>
      <c r="M507" t="s">
        <v>881</v>
      </c>
      <c r="N507" t="s">
        <v>786</v>
      </c>
      <c r="O507" t="s">
        <v>178</v>
      </c>
      <c r="P507" t="s">
        <v>785</v>
      </c>
      <c r="Q507" t="s">
        <v>108</v>
      </c>
      <c r="R507" t="s">
        <v>1285</v>
      </c>
      <c r="S507" t="s">
        <v>113</v>
      </c>
      <c r="T507" t="s">
        <v>734</v>
      </c>
      <c r="U507" t="str">
        <f t="shared" si="7"/>
        <v>WA.2378.EBD.953.301.B.522151</v>
      </c>
      <c r="V507" t="s">
        <v>123</v>
      </c>
      <c r="W507" t="s">
        <v>132</v>
      </c>
      <c r="X507" t="s">
        <v>170</v>
      </c>
    </row>
    <row r="508" spans="1:24" x14ac:dyDescent="0.3">
      <c r="A508" t="s">
        <v>728</v>
      </c>
      <c r="B508" t="s">
        <v>1457</v>
      </c>
      <c r="C508" t="s">
        <v>729</v>
      </c>
      <c r="D508" t="s">
        <v>1458</v>
      </c>
      <c r="E508" t="s">
        <v>841</v>
      </c>
      <c r="F508" t="s">
        <v>733</v>
      </c>
      <c r="G508" t="s">
        <v>750</v>
      </c>
      <c r="H508" t="s">
        <v>1013</v>
      </c>
      <c r="I508" t="s">
        <v>13</v>
      </c>
      <c r="J508" t="s">
        <v>751</v>
      </c>
      <c r="K508" t="s">
        <v>780</v>
      </c>
      <c r="L508" t="s">
        <v>781</v>
      </c>
      <c r="M508" t="s">
        <v>881</v>
      </c>
      <c r="N508" t="s">
        <v>786</v>
      </c>
      <c r="O508" t="s">
        <v>178</v>
      </c>
      <c r="P508" t="s">
        <v>785</v>
      </c>
      <c r="Q508" t="s">
        <v>108</v>
      </c>
      <c r="R508" t="s">
        <v>1285</v>
      </c>
      <c r="S508" t="s">
        <v>110</v>
      </c>
      <c r="T508" t="s">
        <v>735</v>
      </c>
      <c r="U508" t="str">
        <f t="shared" si="7"/>
        <v>WA.2378.EBD.953.301.B.524111</v>
      </c>
      <c r="V508" t="s">
        <v>123</v>
      </c>
      <c r="W508" t="s">
        <v>132</v>
      </c>
      <c r="X508" t="s">
        <v>170</v>
      </c>
    </row>
    <row r="509" spans="1:24" x14ac:dyDescent="0.3">
      <c r="A509" t="s">
        <v>728</v>
      </c>
      <c r="B509" t="s">
        <v>1457</v>
      </c>
      <c r="C509" t="s">
        <v>729</v>
      </c>
      <c r="D509" t="s">
        <v>1458</v>
      </c>
      <c r="E509" t="s">
        <v>841</v>
      </c>
      <c r="F509" t="s">
        <v>733</v>
      </c>
      <c r="G509" t="s">
        <v>750</v>
      </c>
      <c r="H509" t="s">
        <v>1013</v>
      </c>
      <c r="I509" t="s">
        <v>13</v>
      </c>
      <c r="J509" t="s">
        <v>751</v>
      </c>
      <c r="K509" t="s">
        <v>780</v>
      </c>
      <c r="L509" t="s">
        <v>781</v>
      </c>
      <c r="M509" t="s">
        <v>881</v>
      </c>
      <c r="N509" t="s">
        <v>786</v>
      </c>
      <c r="O509" t="s">
        <v>178</v>
      </c>
      <c r="P509" t="s">
        <v>785</v>
      </c>
      <c r="Q509" t="s">
        <v>109</v>
      </c>
      <c r="R509" t="s">
        <v>1286</v>
      </c>
      <c r="S509" t="s">
        <v>103</v>
      </c>
      <c r="T509" t="s">
        <v>732</v>
      </c>
      <c r="U509" t="str">
        <f t="shared" si="7"/>
        <v>WA.2378.EBD.953.301.C.521211</v>
      </c>
      <c r="V509" t="s">
        <v>123</v>
      </c>
      <c r="W509" t="s">
        <v>132</v>
      </c>
      <c r="X509" t="s">
        <v>170</v>
      </c>
    </row>
    <row r="510" spans="1:24" x14ac:dyDescent="0.3">
      <c r="A510" t="s">
        <v>728</v>
      </c>
      <c r="B510" t="s">
        <v>1457</v>
      </c>
      <c r="C510" t="s">
        <v>729</v>
      </c>
      <c r="D510" t="s">
        <v>1458</v>
      </c>
      <c r="E510" t="s">
        <v>841</v>
      </c>
      <c r="F510" t="s">
        <v>733</v>
      </c>
      <c r="G510" t="s">
        <v>750</v>
      </c>
      <c r="H510" t="s">
        <v>1013</v>
      </c>
      <c r="I510" t="s">
        <v>13</v>
      </c>
      <c r="J510" t="s">
        <v>751</v>
      </c>
      <c r="K510" t="s">
        <v>780</v>
      </c>
      <c r="L510" t="s">
        <v>781</v>
      </c>
      <c r="M510" t="s">
        <v>881</v>
      </c>
      <c r="N510" t="s">
        <v>786</v>
      </c>
      <c r="O510" t="s">
        <v>178</v>
      </c>
      <c r="P510" t="s">
        <v>785</v>
      </c>
      <c r="Q510" t="s">
        <v>109</v>
      </c>
      <c r="R510" t="s">
        <v>1286</v>
      </c>
      <c r="S510" t="s">
        <v>126</v>
      </c>
      <c r="T510" t="s">
        <v>744</v>
      </c>
      <c r="U510" t="str">
        <f t="shared" si="7"/>
        <v>WA.2378.EBD.953.301.C.521219</v>
      </c>
      <c r="V510" t="s">
        <v>123</v>
      </c>
      <c r="W510" t="s">
        <v>132</v>
      </c>
      <c r="X510" t="s">
        <v>170</v>
      </c>
    </row>
    <row r="511" spans="1:24" x14ac:dyDescent="0.3">
      <c r="A511" t="s">
        <v>728</v>
      </c>
      <c r="B511" t="s">
        <v>1457</v>
      </c>
      <c r="C511" t="s">
        <v>729</v>
      </c>
      <c r="D511" t="s">
        <v>1458</v>
      </c>
      <c r="E511" t="s">
        <v>841</v>
      </c>
      <c r="F511" t="s">
        <v>733</v>
      </c>
      <c r="G511" t="s">
        <v>750</v>
      </c>
      <c r="H511" t="s">
        <v>1013</v>
      </c>
      <c r="I511" t="s">
        <v>13</v>
      </c>
      <c r="J511" t="s">
        <v>751</v>
      </c>
      <c r="K511" t="s">
        <v>780</v>
      </c>
      <c r="L511" t="s">
        <v>781</v>
      </c>
      <c r="M511" t="s">
        <v>881</v>
      </c>
      <c r="N511" t="s">
        <v>786</v>
      </c>
      <c r="O511" t="s">
        <v>178</v>
      </c>
      <c r="P511" t="s">
        <v>785</v>
      </c>
      <c r="Q511" t="s">
        <v>109</v>
      </c>
      <c r="R511" t="s">
        <v>1286</v>
      </c>
      <c r="S511" t="s">
        <v>110</v>
      </c>
      <c r="T511" t="s">
        <v>735</v>
      </c>
      <c r="U511" t="str">
        <f t="shared" si="7"/>
        <v>WA.2378.EBD.953.301.C.524111</v>
      </c>
      <c r="V511" t="s">
        <v>123</v>
      </c>
      <c r="W511" t="s">
        <v>132</v>
      </c>
      <c r="X511" t="s">
        <v>170</v>
      </c>
    </row>
    <row r="512" spans="1:24" x14ac:dyDescent="0.3">
      <c r="A512" t="s">
        <v>728</v>
      </c>
      <c r="B512" t="s">
        <v>1457</v>
      </c>
      <c r="C512" t="s">
        <v>729</v>
      </c>
      <c r="D512" t="s">
        <v>1458</v>
      </c>
      <c r="E512" t="s">
        <v>841</v>
      </c>
      <c r="F512" t="s">
        <v>733</v>
      </c>
      <c r="G512" t="s">
        <v>750</v>
      </c>
      <c r="H512" t="s">
        <v>1013</v>
      </c>
      <c r="I512" t="s">
        <v>13</v>
      </c>
      <c r="J512" t="s">
        <v>751</v>
      </c>
      <c r="K512" t="s">
        <v>780</v>
      </c>
      <c r="L512" t="s">
        <v>781</v>
      </c>
      <c r="M512" t="s">
        <v>881</v>
      </c>
      <c r="N512" t="s">
        <v>786</v>
      </c>
      <c r="O512" t="s">
        <v>612</v>
      </c>
      <c r="P512" t="s">
        <v>787</v>
      </c>
      <c r="Q512" t="s">
        <v>2</v>
      </c>
      <c r="R512" t="s">
        <v>1287</v>
      </c>
      <c r="S512" t="s">
        <v>103</v>
      </c>
      <c r="T512" t="s">
        <v>732</v>
      </c>
      <c r="U512" t="str">
        <f t="shared" si="7"/>
        <v>WA.2378.EBD.953.302.A.521211</v>
      </c>
      <c r="V512" t="s">
        <v>123</v>
      </c>
      <c r="W512" t="s">
        <v>132</v>
      </c>
      <c r="X512" t="s">
        <v>170</v>
      </c>
    </row>
    <row r="513" spans="1:24" x14ac:dyDescent="0.3">
      <c r="A513" t="s">
        <v>728</v>
      </c>
      <c r="B513" t="s">
        <v>1457</v>
      </c>
      <c r="C513" t="s">
        <v>729</v>
      </c>
      <c r="D513" t="s">
        <v>1458</v>
      </c>
      <c r="E513" t="s">
        <v>841</v>
      </c>
      <c r="F513" t="s">
        <v>733</v>
      </c>
      <c r="G513" t="s">
        <v>750</v>
      </c>
      <c r="H513" t="s">
        <v>1013</v>
      </c>
      <c r="I513" t="s">
        <v>13</v>
      </c>
      <c r="J513" t="s">
        <v>751</v>
      </c>
      <c r="K513" t="s">
        <v>780</v>
      </c>
      <c r="L513" t="s">
        <v>781</v>
      </c>
      <c r="M513" t="s">
        <v>881</v>
      </c>
      <c r="N513" t="s">
        <v>786</v>
      </c>
      <c r="O513" t="s">
        <v>612</v>
      </c>
      <c r="P513" t="s">
        <v>787</v>
      </c>
      <c r="Q513" t="s">
        <v>2</v>
      </c>
      <c r="R513" t="s">
        <v>1287</v>
      </c>
      <c r="S513" t="s">
        <v>110</v>
      </c>
      <c r="T513" t="s">
        <v>735</v>
      </c>
      <c r="U513" t="str">
        <f t="shared" si="7"/>
        <v>WA.2378.EBD.953.302.A.524111</v>
      </c>
      <c r="V513" t="s">
        <v>123</v>
      </c>
      <c r="W513" t="s">
        <v>132</v>
      </c>
      <c r="X513" t="s">
        <v>170</v>
      </c>
    </row>
    <row r="514" spans="1:24" hidden="1" x14ac:dyDescent="0.3">
      <c r="A514" t="s">
        <v>728</v>
      </c>
      <c r="B514" t="s">
        <v>1457</v>
      </c>
      <c r="C514" t="s">
        <v>729</v>
      </c>
      <c r="D514" t="s">
        <v>1458</v>
      </c>
      <c r="E514" t="s">
        <v>841</v>
      </c>
      <c r="F514" t="s">
        <v>733</v>
      </c>
      <c r="G514" t="s">
        <v>750</v>
      </c>
      <c r="H514" t="s">
        <v>1013</v>
      </c>
      <c r="I514" t="s">
        <v>13</v>
      </c>
      <c r="J514" t="s">
        <v>751</v>
      </c>
      <c r="K514" t="s">
        <v>780</v>
      </c>
      <c r="L514" t="s">
        <v>781</v>
      </c>
      <c r="M514" t="s">
        <v>878</v>
      </c>
      <c r="N514" t="s">
        <v>788</v>
      </c>
      <c r="O514" t="s">
        <v>177</v>
      </c>
      <c r="P514" t="s">
        <v>937</v>
      </c>
      <c r="Q514" t="s">
        <v>2</v>
      </c>
      <c r="R514" t="s">
        <v>987</v>
      </c>
      <c r="S514" t="s">
        <v>103</v>
      </c>
      <c r="T514" t="s">
        <v>732</v>
      </c>
      <c r="U514" t="str">
        <f t="shared" ref="U514:U577" si="8">_xlfn.TEXTJOIN(".",TRUE,G514,I514,K514,M514,O514,Q514,S514)</f>
        <v>WA.2378.EBD.955.101.A.521211</v>
      </c>
      <c r="V514" t="s">
        <v>846</v>
      </c>
    </row>
    <row r="515" spans="1:24" hidden="1" x14ac:dyDescent="0.3">
      <c r="A515" t="s">
        <v>728</v>
      </c>
      <c r="B515" t="s">
        <v>1457</v>
      </c>
      <c r="C515" t="s">
        <v>729</v>
      </c>
      <c r="D515" t="s">
        <v>1458</v>
      </c>
      <c r="E515" t="s">
        <v>841</v>
      </c>
      <c r="F515" t="s">
        <v>733</v>
      </c>
      <c r="G515" t="s">
        <v>750</v>
      </c>
      <c r="H515" t="s">
        <v>1013</v>
      </c>
      <c r="I515" t="s">
        <v>13</v>
      </c>
      <c r="J515" t="s">
        <v>751</v>
      </c>
      <c r="K515" t="s">
        <v>780</v>
      </c>
      <c r="L515" t="s">
        <v>781</v>
      </c>
      <c r="M515" t="s">
        <v>878</v>
      </c>
      <c r="N515" t="s">
        <v>788</v>
      </c>
      <c r="O515" t="s">
        <v>177</v>
      </c>
      <c r="P515" t="s">
        <v>937</v>
      </c>
      <c r="Q515" t="s">
        <v>2</v>
      </c>
      <c r="R515" t="s">
        <v>987</v>
      </c>
      <c r="S515" t="s">
        <v>130</v>
      </c>
      <c r="T515" t="s">
        <v>748</v>
      </c>
      <c r="U515" t="str">
        <f t="shared" si="8"/>
        <v>WA.2378.EBD.955.101.A.521811</v>
      </c>
      <c r="V515" t="s">
        <v>846</v>
      </c>
    </row>
    <row r="516" spans="1:24" hidden="1" x14ac:dyDescent="0.3">
      <c r="A516" t="s">
        <v>728</v>
      </c>
      <c r="B516" t="s">
        <v>1457</v>
      </c>
      <c r="C516" t="s">
        <v>729</v>
      </c>
      <c r="D516" t="s">
        <v>1458</v>
      </c>
      <c r="E516" t="s">
        <v>841</v>
      </c>
      <c r="F516" t="s">
        <v>733</v>
      </c>
      <c r="G516" t="s">
        <v>750</v>
      </c>
      <c r="H516" t="s">
        <v>1013</v>
      </c>
      <c r="I516" t="s">
        <v>13</v>
      </c>
      <c r="J516" t="s">
        <v>751</v>
      </c>
      <c r="K516" t="s">
        <v>780</v>
      </c>
      <c r="L516" t="s">
        <v>781</v>
      </c>
      <c r="M516" t="s">
        <v>878</v>
      </c>
      <c r="N516" t="s">
        <v>788</v>
      </c>
      <c r="O516" t="s">
        <v>177</v>
      </c>
      <c r="P516" t="s">
        <v>937</v>
      </c>
      <c r="Q516" t="s">
        <v>2</v>
      </c>
      <c r="R516" t="s">
        <v>987</v>
      </c>
      <c r="S516" t="s">
        <v>113</v>
      </c>
      <c r="T516" t="s">
        <v>734</v>
      </c>
      <c r="U516" t="str">
        <f t="shared" si="8"/>
        <v>WA.2378.EBD.955.101.A.522151</v>
      </c>
      <c r="V516" t="s">
        <v>846</v>
      </c>
    </row>
    <row r="517" spans="1:24" hidden="1" x14ac:dyDescent="0.3">
      <c r="A517" t="s">
        <v>728</v>
      </c>
      <c r="B517" t="s">
        <v>1457</v>
      </c>
      <c r="C517" t="s">
        <v>729</v>
      </c>
      <c r="D517" t="s">
        <v>1458</v>
      </c>
      <c r="E517" t="s">
        <v>841</v>
      </c>
      <c r="F517" t="s">
        <v>733</v>
      </c>
      <c r="G517" t="s">
        <v>750</v>
      </c>
      <c r="H517" t="s">
        <v>1013</v>
      </c>
      <c r="I517" t="s">
        <v>13</v>
      </c>
      <c r="J517" t="s">
        <v>751</v>
      </c>
      <c r="K517" t="s">
        <v>780</v>
      </c>
      <c r="L517" t="s">
        <v>781</v>
      </c>
      <c r="M517" t="s">
        <v>878</v>
      </c>
      <c r="N517" t="s">
        <v>788</v>
      </c>
      <c r="O517" t="s">
        <v>177</v>
      </c>
      <c r="P517" t="s">
        <v>937</v>
      </c>
      <c r="Q517" t="s">
        <v>2</v>
      </c>
      <c r="R517" t="s">
        <v>987</v>
      </c>
      <c r="S517" t="s">
        <v>110</v>
      </c>
      <c r="T517" t="s">
        <v>735</v>
      </c>
      <c r="U517" t="str">
        <f t="shared" si="8"/>
        <v>WA.2378.EBD.955.101.A.524111</v>
      </c>
      <c r="V517" t="s">
        <v>846</v>
      </c>
    </row>
    <row r="518" spans="1:24" hidden="1" x14ac:dyDescent="0.3">
      <c r="A518" t="s">
        <v>728</v>
      </c>
      <c r="B518" t="s">
        <v>1457</v>
      </c>
      <c r="C518" t="s">
        <v>729</v>
      </c>
      <c r="D518" t="s">
        <v>1458</v>
      </c>
      <c r="E518" t="s">
        <v>841</v>
      </c>
      <c r="F518" t="s">
        <v>733</v>
      </c>
      <c r="G518" t="s">
        <v>750</v>
      </c>
      <c r="H518" t="s">
        <v>1013</v>
      </c>
      <c r="I518" t="s">
        <v>13</v>
      </c>
      <c r="J518" t="s">
        <v>751</v>
      </c>
      <c r="K518" t="s">
        <v>780</v>
      </c>
      <c r="L518" t="s">
        <v>781</v>
      </c>
      <c r="M518" t="s">
        <v>878</v>
      </c>
      <c r="N518" t="s">
        <v>788</v>
      </c>
      <c r="O518" t="s">
        <v>177</v>
      </c>
      <c r="P518" t="s">
        <v>937</v>
      </c>
      <c r="Q518" t="s">
        <v>2</v>
      </c>
      <c r="R518" t="s">
        <v>987</v>
      </c>
      <c r="S518" t="s">
        <v>104</v>
      </c>
      <c r="T518" t="s">
        <v>105</v>
      </c>
      <c r="U518" t="str">
        <f t="shared" si="8"/>
        <v>WA.2378.EBD.955.101.A.524113</v>
      </c>
      <c r="V518" t="s">
        <v>846</v>
      </c>
    </row>
    <row r="519" spans="1:24" hidden="1" x14ac:dyDescent="0.3">
      <c r="A519" t="s">
        <v>728</v>
      </c>
      <c r="B519" t="s">
        <v>1457</v>
      </c>
      <c r="C519" t="s">
        <v>729</v>
      </c>
      <c r="D519" t="s">
        <v>1458</v>
      </c>
      <c r="E519" t="s">
        <v>841</v>
      </c>
      <c r="F519" t="s">
        <v>733</v>
      </c>
      <c r="G519" t="s">
        <v>750</v>
      </c>
      <c r="H519" t="s">
        <v>1013</v>
      </c>
      <c r="I519" t="s">
        <v>13</v>
      </c>
      <c r="J519" t="s">
        <v>751</v>
      </c>
      <c r="K519" t="s">
        <v>780</v>
      </c>
      <c r="L519" t="s">
        <v>781</v>
      </c>
      <c r="M519" t="s">
        <v>878</v>
      </c>
      <c r="N519" t="s">
        <v>788</v>
      </c>
      <c r="O519" t="s">
        <v>177</v>
      </c>
      <c r="P519" t="s">
        <v>937</v>
      </c>
      <c r="Q519" t="s">
        <v>2</v>
      </c>
      <c r="R519" t="s">
        <v>987</v>
      </c>
      <c r="S519" t="s">
        <v>107</v>
      </c>
      <c r="T519" t="s">
        <v>892</v>
      </c>
      <c r="U519" t="str">
        <f t="shared" si="8"/>
        <v>WA.2378.EBD.955.101.A.524119</v>
      </c>
      <c r="V519" t="s">
        <v>846</v>
      </c>
    </row>
    <row r="520" spans="1:24" hidden="1" x14ac:dyDescent="0.3">
      <c r="A520" t="s">
        <v>728</v>
      </c>
      <c r="B520" t="s">
        <v>1457</v>
      </c>
      <c r="C520" t="s">
        <v>729</v>
      </c>
      <c r="D520" t="s">
        <v>1458</v>
      </c>
      <c r="E520" t="s">
        <v>841</v>
      </c>
      <c r="F520" t="s">
        <v>733</v>
      </c>
      <c r="G520" t="s">
        <v>750</v>
      </c>
      <c r="H520" t="s">
        <v>1013</v>
      </c>
      <c r="I520" t="s">
        <v>13</v>
      </c>
      <c r="J520" t="s">
        <v>751</v>
      </c>
      <c r="K520" t="s">
        <v>780</v>
      </c>
      <c r="L520" t="s">
        <v>781</v>
      </c>
      <c r="M520" t="s">
        <v>878</v>
      </c>
      <c r="N520" t="s">
        <v>788</v>
      </c>
      <c r="O520" t="s">
        <v>177</v>
      </c>
      <c r="P520" t="s">
        <v>937</v>
      </c>
      <c r="Q520" t="s">
        <v>108</v>
      </c>
      <c r="R520" t="s">
        <v>988</v>
      </c>
      <c r="S520" t="s">
        <v>103</v>
      </c>
      <c r="T520" t="s">
        <v>732</v>
      </c>
      <c r="U520" t="str">
        <f t="shared" si="8"/>
        <v>WA.2378.EBD.955.101.B.521211</v>
      </c>
      <c r="V520" t="s">
        <v>846</v>
      </c>
    </row>
    <row r="521" spans="1:24" hidden="1" x14ac:dyDescent="0.3">
      <c r="A521" t="s">
        <v>728</v>
      </c>
      <c r="B521" t="s">
        <v>1457</v>
      </c>
      <c r="C521" t="s">
        <v>729</v>
      </c>
      <c r="D521" t="s">
        <v>1458</v>
      </c>
      <c r="E521" t="s">
        <v>841</v>
      </c>
      <c r="F521" t="s">
        <v>733</v>
      </c>
      <c r="G521" t="s">
        <v>750</v>
      </c>
      <c r="H521" t="s">
        <v>1013</v>
      </c>
      <c r="I521" t="s">
        <v>13</v>
      </c>
      <c r="J521" t="s">
        <v>751</v>
      </c>
      <c r="K521" t="s">
        <v>780</v>
      </c>
      <c r="L521" t="s">
        <v>781</v>
      </c>
      <c r="M521" t="s">
        <v>878</v>
      </c>
      <c r="N521" t="s">
        <v>788</v>
      </c>
      <c r="O521" t="s">
        <v>177</v>
      </c>
      <c r="P521" t="s">
        <v>937</v>
      </c>
      <c r="Q521" t="s">
        <v>108</v>
      </c>
      <c r="R521" t="s">
        <v>988</v>
      </c>
      <c r="S521" t="s">
        <v>130</v>
      </c>
      <c r="T521" t="s">
        <v>748</v>
      </c>
      <c r="U521" t="str">
        <f t="shared" si="8"/>
        <v>WA.2378.EBD.955.101.B.521811</v>
      </c>
      <c r="V521" t="s">
        <v>846</v>
      </c>
    </row>
    <row r="522" spans="1:24" hidden="1" x14ac:dyDescent="0.3">
      <c r="A522" t="s">
        <v>728</v>
      </c>
      <c r="B522" t="s">
        <v>1457</v>
      </c>
      <c r="C522" t="s">
        <v>729</v>
      </c>
      <c r="D522" t="s">
        <v>1458</v>
      </c>
      <c r="E522" t="s">
        <v>841</v>
      </c>
      <c r="F522" t="s">
        <v>733</v>
      </c>
      <c r="G522" t="s">
        <v>750</v>
      </c>
      <c r="H522" t="s">
        <v>1013</v>
      </c>
      <c r="I522" t="s">
        <v>13</v>
      </c>
      <c r="J522" t="s">
        <v>751</v>
      </c>
      <c r="K522" t="s">
        <v>780</v>
      </c>
      <c r="L522" t="s">
        <v>781</v>
      </c>
      <c r="M522" t="s">
        <v>878</v>
      </c>
      <c r="N522" t="s">
        <v>788</v>
      </c>
      <c r="O522" t="s">
        <v>177</v>
      </c>
      <c r="P522" t="s">
        <v>937</v>
      </c>
      <c r="Q522" t="s">
        <v>108</v>
      </c>
      <c r="R522" t="s">
        <v>988</v>
      </c>
      <c r="S522" t="s">
        <v>113</v>
      </c>
      <c r="T522" t="s">
        <v>734</v>
      </c>
      <c r="U522" t="str">
        <f t="shared" si="8"/>
        <v>WA.2378.EBD.955.101.B.522151</v>
      </c>
      <c r="V522" t="s">
        <v>846</v>
      </c>
    </row>
    <row r="523" spans="1:24" hidden="1" x14ac:dyDescent="0.3">
      <c r="A523" t="s">
        <v>728</v>
      </c>
      <c r="B523" t="s">
        <v>1457</v>
      </c>
      <c r="C523" t="s">
        <v>729</v>
      </c>
      <c r="D523" t="s">
        <v>1458</v>
      </c>
      <c r="E523" t="s">
        <v>841</v>
      </c>
      <c r="F523" t="s">
        <v>733</v>
      </c>
      <c r="G523" t="s">
        <v>750</v>
      </c>
      <c r="H523" t="s">
        <v>1013</v>
      </c>
      <c r="I523" t="s">
        <v>13</v>
      </c>
      <c r="J523" t="s">
        <v>751</v>
      </c>
      <c r="K523" t="s">
        <v>780</v>
      </c>
      <c r="L523" t="s">
        <v>781</v>
      </c>
      <c r="M523" t="s">
        <v>878</v>
      </c>
      <c r="N523" t="s">
        <v>788</v>
      </c>
      <c r="O523" t="s">
        <v>177</v>
      </c>
      <c r="P523" t="s">
        <v>937</v>
      </c>
      <c r="Q523" t="s">
        <v>108</v>
      </c>
      <c r="R523" t="s">
        <v>988</v>
      </c>
      <c r="S523" t="s">
        <v>110</v>
      </c>
      <c r="T523" t="s">
        <v>735</v>
      </c>
      <c r="U523" t="str">
        <f t="shared" si="8"/>
        <v>WA.2378.EBD.955.101.B.524111</v>
      </c>
      <c r="V523" t="s">
        <v>846</v>
      </c>
    </row>
    <row r="524" spans="1:24" hidden="1" x14ac:dyDescent="0.3">
      <c r="A524" t="s">
        <v>728</v>
      </c>
      <c r="B524" t="s">
        <v>1457</v>
      </c>
      <c r="C524" t="s">
        <v>729</v>
      </c>
      <c r="D524" t="s">
        <v>1458</v>
      </c>
      <c r="E524" t="s">
        <v>841</v>
      </c>
      <c r="F524" t="s">
        <v>733</v>
      </c>
      <c r="G524" t="s">
        <v>750</v>
      </c>
      <c r="H524" t="s">
        <v>1013</v>
      </c>
      <c r="I524" t="s">
        <v>13</v>
      </c>
      <c r="J524" t="s">
        <v>751</v>
      </c>
      <c r="K524" t="s">
        <v>780</v>
      </c>
      <c r="L524" t="s">
        <v>781</v>
      </c>
      <c r="M524" t="s">
        <v>878</v>
      </c>
      <c r="N524" t="s">
        <v>788</v>
      </c>
      <c r="O524" t="s">
        <v>177</v>
      </c>
      <c r="P524" t="s">
        <v>937</v>
      </c>
      <c r="Q524" t="s">
        <v>108</v>
      </c>
      <c r="R524" t="s">
        <v>988</v>
      </c>
      <c r="S524" t="s">
        <v>104</v>
      </c>
      <c r="T524" t="s">
        <v>105</v>
      </c>
      <c r="U524" t="str">
        <f t="shared" si="8"/>
        <v>WA.2378.EBD.955.101.B.524113</v>
      </c>
      <c r="V524" t="s">
        <v>846</v>
      </c>
    </row>
    <row r="525" spans="1:24" hidden="1" x14ac:dyDescent="0.3">
      <c r="A525" t="s">
        <v>728</v>
      </c>
      <c r="B525" t="s">
        <v>1457</v>
      </c>
      <c r="C525" t="s">
        <v>729</v>
      </c>
      <c r="D525" t="s">
        <v>1458</v>
      </c>
      <c r="E525" t="s">
        <v>841</v>
      </c>
      <c r="F525" t="s">
        <v>733</v>
      </c>
      <c r="G525" t="s">
        <v>750</v>
      </c>
      <c r="H525" t="s">
        <v>1013</v>
      </c>
      <c r="I525" t="s">
        <v>13</v>
      </c>
      <c r="J525" t="s">
        <v>751</v>
      </c>
      <c r="K525" t="s">
        <v>780</v>
      </c>
      <c r="L525" t="s">
        <v>781</v>
      </c>
      <c r="M525" t="s">
        <v>878</v>
      </c>
      <c r="N525" t="s">
        <v>788</v>
      </c>
      <c r="O525" t="s">
        <v>177</v>
      </c>
      <c r="P525" t="s">
        <v>937</v>
      </c>
      <c r="Q525" t="s">
        <v>108</v>
      </c>
      <c r="R525" t="s">
        <v>988</v>
      </c>
      <c r="S525" t="s">
        <v>107</v>
      </c>
      <c r="T525" t="s">
        <v>892</v>
      </c>
      <c r="U525" t="str">
        <f t="shared" si="8"/>
        <v>WA.2378.EBD.955.101.B.524119</v>
      </c>
      <c r="V525" t="s">
        <v>846</v>
      </c>
    </row>
    <row r="526" spans="1:24" hidden="1" x14ac:dyDescent="0.3">
      <c r="A526" t="s">
        <v>728</v>
      </c>
      <c r="B526" t="s">
        <v>1457</v>
      </c>
      <c r="C526" t="s">
        <v>729</v>
      </c>
      <c r="D526" t="s">
        <v>1458</v>
      </c>
      <c r="E526" t="s">
        <v>841</v>
      </c>
      <c r="F526" t="s">
        <v>733</v>
      </c>
      <c r="G526" t="s">
        <v>750</v>
      </c>
      <c r="H526" t="s">
        <v>1013</v>
      </c>
      <c r="I526" t="s">
        <v>13</v>
      </c>
      <c r="J526" t="s">
        <v>751</v>
      </c>
      <c r="K526" t="s">
        <v>780</v>
      </c>
      <c r="L526" t="s">
        <v>781</v>
      </c>
      <c r="M526" t="s">
        <v>878</v>
      </c>
      <c r="N526" t="s">
        <v>788</v>
      </c>
      <c r="O526" t="s">
        <v>177</v>
      </c>
      <c r="P526" t="s">
        <v>937</v>
      </c>
      <c r="Q526" t="s">
        <v>109</v>
      </c>
      <c r="R526" t="s">
        <v>989</v>
      </c>
      <c r="S526" t="s">
        <v>103</v>
      </c>
      <c r="T526" t="s">
        <v>732</v>
      </c>
      <c r="U526" t="str">
        <f t="shared" si="8"/>
        <v>WA.2378.EBD.955.101.C.521211</v>
      </c>
      <c r="V526" t="s">
        <v>846</v>
      </c>
    </row>
    <row r="527" spans="1:24" hidden="1" x14ac:dyDescent="0.3">
      <c r="A527" t="s">
        <v>728</v>
      </c>
      <c r="B527" t="s">
        <v>1457</v>
      </c>
      <c r="C527" t="s">
        <v>729</v>
      </c>
      <c r="D527" t="s">
        <v>1458</v>
      </c>
      <c r="E527" t="s">
        <v>841</v>
      </c>
      <c r="F527" t="s">
        <v>733</v>
      </c>
      <c r="G527" t="s">
        <v>750</v>
      </c>
      <c r="H527" t="s">
        <v>1013</v>
      </c>
      <c r="I527" t="s">
        <v>13</v>
      </c>
      <c r="J527" t="s">
        <v>751</v>
      </c>
      <c r="K527" t="s">
        <v>780</v>
      </c>
      <c r="L527" t="s">
        <v>781</v>
      </c>
      <c r="M527" t="s">
        <v>878</v>
      </c>
      <c r="N527" t="s">
        <v>788</v>
      </c>
      <c r="O527" t="s">
        <v>177</v>
      </c>
      <c r="P527" t="s">
        <v>937</v>
      </c>
      <c r="Q527" t="s">
        <v>109</v>
      </c>
      <c r="R527" t="s">
        <v>989</v>
      </c>
      <c r="S527" t="s">
        <v>110</v>
      </c>
      <c r="T527" t="s">
        <v>735</v>
      </c>
      <c r="U527" t="str">
        <f t="shared" si="8"/>
        <v>WA.2378.EBD.955.101.C.524111</v>
      </c>
      <c r="V527" t="s">
        <v>846</v>
      </c>
    </row>
    <row r="528" spans="1:24" hidden="1" x14ac:dyDescent="0.3">
      <c r="A528" t="s">
        <v>728</v>
      </c>
      <c r="B528" t="s">
        <v>1457</v>
      </c>
      <c r="C528" t="s">
        <v>729</v>
      </c>
      <c r="D528" t="s">
        <v>1458</v>
      </c>
      <c r="E528" t="s">
        <v>841</v>
      </c>
      <c r="F528" t="s">
        <v>733</v>
      </c>
      <c r="G528" t="s">
        <v>750</v>
      </c>
      <c r="H528" t="s">
        <v>1013</v>
      </c>
      <c r="I528" t="s">
        <v>13</v>
      </c>
      <c r="J528" t="s">
        <v>751</v>
      </c>
      <c r="K528" t="s">
        <v>780</v>
      </c>
      <c r="L528" t="s">
        <v>781</v>
      </c>
      <c r="M528" t="s">
        <v>878</v>
      </c>
      <c r="N528" t="s">
        <v>788</v>
      </c>
      <c r="O528" t="s">
        <v>177</v>
      </c>
      <c r="P528" t="s">
        <v>937</v>
      </c>
      <c r="Q528" t="s">
        <v>111</v>
      </c>
      <c r="R528" t="s">
        <v>990</v>
      </c>
      <c r="S528" t="s">
        <v>103</v>
      </c>
      <c r="T528" t="s">
        <v>732</v>
      </c>
      <c r="U528" t="str">
        <f t="shared" si="8"/>
        <v>WA.2378.EBD.955.101.D.521211</v>
      </c>
      <c r="V528" t="s">
        <v>846</v>
      </c>
    </row>
    <row r="529" spans="1:22" hidden="1" x14ac:dyDescent="0.3">
      <c r="A529" t="s">
        <v>728</v>
      </c>
      <c r="B529" t="s">
        <v>1457</v>
      </c>
      <c r="C529" t="s">
        <v>729</v>
      </c>
      <c r="D529" t="s">
        <v>1458</v>
      </c>
      <c r="E529" t="s">
        <v>841</v>
      </c>
      <c r="F529" t="s">
        <v>733</v>
      </c>
      <c r="G529" t="s">
        <v>750</v>
      </c>
      <c r="H529" t="s">
        <v>1013</v>
      </c>
      <c r="I529" t="s">
        <v>13</v>
      </c>
      <c r="J529" t="s">
        <v>751</v>
      </c>
      <c r="K529" t="s">
        <v>780</v>
      </c>
      <c r="L529" t="s">
        <v>781</v>
      </c>
      <c r="M529" t="s">
        <v>878</v>
      </c>
      <c r="N529" t="s">
        <v>788</v>
      </c>
      <c r="O529" t="s">
        <v>177</v>
      </c>
      <c r="P529" t="s">
        <v>937</v>
      </c>
      <c r="Q529" t="s">
        <v>111</v>
      </c>
      <c r="R529" t="s">
        <v>990</v>
      </c>
      <c r="S529" t="s">
        <v>112</v>
      </c>
      <c r="T529" t="s">
        <v>766</v>
      </c>
      <c r="U529" t="str">
        <f t="shared" si="8"/>
        <v>WA.2378.EBD.955.101.D.521241</v>
      </c>
      <c r="V529" t="s">
        <v>846</v>
      </c>
    </row>
    <row r="530" spans="1:22" hidden="1" x14ac:dyDescent="0.3">
      <c r="A530" t="s">
        <v>728</v>
      </c>
      <c r="B530" t="s">
        <v>1457</v>
      </c>
      <c r="C530" t="s">
        <v>729</v>
      </c>
      <c r="D530" t="s">
        <v>1458</v>
      </c>
      <c r="E530" t="s">
        <v>841</v>
      </c>
      <c r="F530" t="s">
        <v>733</v>
      </c>
      <c r="G530" t="s">
        <v>750</v>
      </c>
      <c r="H530" t="s">
        <v>1013</v>
      </c>
      <c r="I530" t="s">
        <v>13</v>
      </c>
      <c r="J530" t="s">
        <v>751</v>
      </c>
      <c r="K530" t="s">
        <v>780</v>
      </c>
      <c r="L530" t="s">
        <v>781</v>
      </c>
      <c r="M530" t="s">
        <v>878</v>
      </c>
      <c r="N530" t="s">
        <v>788</v>
      </c>
      <c r="O530" t="s">
        <v>177</v>
      </c>
      <c r="P530" t="s">
        <v>937</v>
      </c>
      <c r="Q530" t="s">
        <v>111</v>
      </c>
      <c r="R530" t="s">
        <v>990</v>
      </c>
      <c r="S530" t="s">
        <v>130</v>
      </c>
      <c r="T530" t="s">
        <v>748</v>
      </c>
      <c r="U530" t="str">
        <f t="shared" si="8"/>
        <v>WA.2378.EBD.955.101.D.521811</v>
      </c>
      <c r="V530" t="s">
        <v>846</v>
      </c>
    </row>
    <row r="531" spans="1:22" hidden="1" x14ac:dyDescent="0.3">
      <c r="A531" t="s">
        <v>728</v>
      </c>
      <c r="B531" t="s">
        <v>1457</v>
      </c>
      <c r="C531" t="s">
        <v>729</v>
      </c>
      <c r="D531" t="s">
        <v>1458</v>
      </c>
      <c r="E531" t="s">
        <v>841</v>
      </c>
      <c r="F531" t="s">
        <v>733</v>
      </c>
      <c r="G531" t="s">
        <v>750</v>
      </c>
      <c r="H531" t="s">
        <v>1013</v>
      </c>
      <c r="I531" t="s">
        <v>13</v>
      </c>
      <c r="J531" t="s">
        <v>751</v>
      </c>
      <c r="K531" t="s">
        <v>780</v>
      </c>
      <c r="L531" t="s">
        <v>781</v>
      </c>
      <c r="M531" t="s">
        <v>878</v>
      </c>
      <c r="N531" t="s">
        <v>788</v>
      </c>
      <c r="O531" t="s">
        <v>177</v>
      </c>
      <c r="P531" t="s">
        <v>937</v>
      </c>
      <c r="Q531" t="s">
        <v>111</v>
      </c>
      <c r="R531" t="s">
        <v>990</v>
      </c>
      <c r="S531" t="s">
        <v>113</v>
      </c>
      <c r="T531" t="s">
        <v>734</v>
      </c>
      <c r="U531" t="str">
        <f t="shared" si="8"/>
        <v>WA.2378.EBD.955.101.D.522151</v>
      </c>
      <c r="V531" t="s">
        <v>846</v>
      </c>
    </row>
    <row r="532" spans="1:22" hidden="1" x14ac:dyDescent="0.3">
      <c r="A532" t="s">
        <v>728</v>
      </c>
      <c r="B532" t="s">
        <v>1457</v>
      </c>
      <c r="C532" t="s">
        <v>729</v>
      </c>
      <c r="D532" t="s">
        <v>1458</v>
      </c>
      <c r="E532" t="s">
        <v>841</v>
      </c>
      <c r="F532" t="s">
        <v>733</v>
      </c>
      <c r="G532" t="s">
        <v>750</v>
      </c>
      <c r="H532" t="s">
        <v>1013</v>
      </c>
      <c r="I532" t="s">
        <v>13</v>
      </c>
      <c r="J532" t="s">
        <v>751</v>
      </c>
      <c r="K532" t="s">
        <v>780</v>
      </c>
      <c r="L532" t="s">
        <v>781</v>
      </c>
      <c r="M532" t="s">
        <v>878</v>
      </c>
      <c r="N532" t="s">
        <v>788</v>
      </c>
      <c r="O532" t="s">
        <v>177</v>
      </c>
      <c r="P532" t="s">
        <v>937</v>
      </c>
      <c r="Q532" t="s">
        <v>111</v>
      </c>
      <c r="R532" t="s">
        <v>990</v>
      </c>
      <c r="S532" t="s">
        <v>110</v>
      </c>
      <c r="T532" t="s">
        <v>735</v>
      </c>
      <c r="U532" t="str">
        <f t="shared" si="8"/>
        <v>WA.2378.EBD.955.101.D.524111</v>
      </c>
      <c r="V532" t="s">
        <v>846</v>
      </c>
    </row>
    <row r="533" spans="1:22" hidden="1" x14ac:dyDescent="0.3">
      <c r="A533" t="s">
        <v>728</v>
      </c>
      <c r="B533" t="s">
        <v>1457</v>
      </c>
      <c r="C533" t="s">
        <v>729</v>
      </c>
      <c r="D533" t="s">
        <v>1458</v>
      </c>
      <c r="E533" t="s">
        <v>841</v>
      </c>
      <c r="F533" t="s">
        <v>733</v>
      </c>
      <c r="G533" t="s">
        <v>750</v>
      </c>
      <c r="H533" t="s">
        <v>1013</v>
      </c>
      <c r="I533" t="s">
        <v>13</v>
      </c>
      <c r="J533" t="s">
        <v>751</v>
      </c>
      <c r="K533" t="s">
        <v>780</v>
      </c>
      <c r="L533" t="s">
        <v>781</v>
      </c>
      <c r="M533" t="s">
        <v>878</v>
      </c>
      <c r="N533" t="s">
        <v>788</v>
      </c>
      <c r="O533" t="s">
        <v>177</v>
      </c>
      <c r="P533" t="s">
        <v>937</v>
      </c>
      <c r="Q533" t="s">
        <v>111</v>
      </c>
      <c r="R533" t="s">
        <v>990</v>
      </c>
      <c r="S533" t="s">
        <v>104</v>
      </c>
      <c r="T533" t="s">
        <v>105</v>
      </c>
      <c r="U533" t="str">
        <f t="shared" si="8"/>
        <v>WA.2378.EBD.955.101.D.524113</v>
      </c>
      <c r="V533" t="s">
        <v>846</v>
      </c>
    </row>
    <row r="534" spans="1:22" hidden="1" x14ac:dyDescent="0.3">
      <c r="A534" t="s">
        <v>728</v>
      </c>
      <c r="B534" t="s">
        <v>1457</v>
      </c>
      <c r="C534" t="s">
        <v>729</v>
      </c>
      <c r="D534" t="s">
        <v>1458</v>
      </c>
      <c r="E534" t="s">
        <v>841</v>
      </c>
      <c r="F534" t="s">
        <v>733</v>
      </c>
      <c r="G534" t="s">
        <v>750</v>
      </c>
      <c r="H534" t="s">
        <v>1013</v>
      </c>
      <c r="I534" t="s">
        <v>13</v>
      </c>
      <c r="J534" t="s">
        <v>751</v>
      </c>
      <c r="K534" t="s">
        <v>780</v>
      </c>
      <c r="L534" t="s">
        <v>781</v>
      </c>
      <c r="M534" t="s">
        <v>878</v>
      </c>
      <c r="N534" t="s">
        <v>788</v>
      </c>
      <c r="O534" t="s">
        <v>177</v>
      </c>
      <c r="P534" t="s">
        <v>937</v>
      </c>
      <c r="Q534" t="s">
        <v>116</v>
      </c>
      <c r="R534" t="s">
        <v>991</v>
      </c>
      <c r="S534" t="s">
        <v>103</v>
      </c>
      <c r="T534" t="s">
        <v>732</v>
      </c>
      <c r="U534" t="str">
        <f t="shared" si="8"/>
        <v>WA.2378.EBD.955.101.E.521211</v>
      </c>
      <c r="V534" t="s">
        <v>846</v>
      </c>
    </row>
    <row r="535" spans="1:22" hidden="1" x14ac:dyDescent="0.3">
      <c r="A535" t="s">
        <v>728</v>
      </c>
      <c r="B535" t="s">
        <v>1457</v>
      </c>
      <c r="C535" t="s">
        <v>729</v>
      </c>
      <c r="D535" t="s">
        <v>1458</v>
      </c>
      <c r="E535" t="s">
        <v>841</v>
      </c>
      <c r="F535" t="s">
        <v>733</v>
      </c>
      <c r="G535" t="s">
        <v>750</v>
      </c>
      <c r="H535" t="s">
        <v>1013</v>
      </c>
      <c r="I535" t="s">
        <v>13</v>
      </c>
      <c r="J535" t="s">
        <v>751</v>
      </c>
      <c r="K535" t="s">
        <v>780</v>
      </c>
      <c r="L535" t="s">
        <v>781</v>
      </c>
      <c r="M535" t="s">
        <v>878</v>
      </c>
      <c r="N535" t="s">
        <v>788</v>
      </c>
      <c r="O535" t="s">
        <v>177</v>
      </c>
      <c r="P535" t="s">
        <v>937</v>
      </c>
      <c r="Q535" t="s">
        <v>116</v>
      </c>
      <c r="R535" t="s">
        <v>991</v>
      </c>
      <c r="S535" t="s">
        <v>130</v>
      </c>
      <c r="T535" t="s">
        <v>748</v>
      </c>
      <c r="U535" t="str">
        <f t="shared" si="8"/>
        <v>WA.2378.EBD.955.101.E.521811</v>
      </c>
      <c r="V535" t="s">
        <v>846</v>
      </c>
    </row>
    <row r="536" spans="1:22" hidden="1" x14ac:dyDescent="0.3">
      <c r="A536" t="s">
        <v>728</v>
      </c>
      <c r="B536" t="s">
        <v>1457</v>
      </c>
      <c r="C536" t="s">
        <v>729</v>
      </c>
      <c r="D536" t="s">
        <v>1458</v>
      </c>
      <c r="E536" t="s">
        <v>841</v>
      </c>
      <c r="F536" t="s">
        <v>733</v>
      </c>
      <c r="G536" t="s">
        <v>750</v>
      </c>
      <c r="H536" t="s">
        <v>1013</v>
      </c>
      <c r="I536" t="s">
        <v>13</v>
      </c>
      <c r="J536" t="s">
        <v>751</v>
      </c>
      <c r="K536" t="s">
        <v>780</v>
      </c>
      <c r="L536" t="s">
        <v>781</v>
      </c>
      <c r="M536" t="s">
        <v>878</v>
      </c>
      <c r="N536" t="s">
        <v>788</v>
      </c>
      <c r="O536" t="s">
        <v>177</v>
      </c>
      <c r="P536" t="s">
        <v>937</v>
      </c>
      <c r="Q536" t="s">
        <v>116</v>
      </c>
      <c r="R536" t="s">
        <v>991</v>
      </c>
      <c r="S536" t="s">
        <v>110</v>
      </c>
      <c r="T536" t="s">
        <v>735</v>
      </c>
      <c r="U536" t="str">
        <f t="shared" si="8"/>
        <v>WA.2378.EBD.955.101.E.524111</v>
      </c>
      <c r="V536" t="s">
        <v>846</v>
      </c>
    </row>
    <row r="537" spans="1:22" hidden="1" x14ac:dyDescent="0.3">
      <c r="A537" t="s">
        <v>728</v>
      </c>
      <c r="B537" t="s">
        <v>1457</v>
      </c>
      <c r="C537" t="s">
        <v>729</v>
      </c>
      <c r="D537" t="s">
        <v>1458</v>
      </c>
      <c r="E537" t="s">
        <v>841</v>
      </c>
      <c r="F537" t="s">
        <v>733</v>
      </c>
      <c r="G537" t="s">
        <v>750</v>
      </c>
      <c r="H537" t="s">
        <v>1013</v>
      </c>
      <c r="I537" t="s">
        <v>13</v>
      </c>
      <c r="J537" t="s">
        <v>751</v>
      </c>
      <c r="K537" t="s">
        <v>780</v>
      </c>
      <c r="L537" t="s">
        <v>781</v>
      </c>
      <c r="M537" t="s">
        <v>878</v>
      </c>
      <c r="N537" t="s">
        <v>788</v>
      </c>
      <c r="O537" t="s">
        <v>177</v>
      </c>
      <c r="P537" t="s">
        <v>937</v>
      </c>
      <c r="Q537" t="s">
        <v>116</v>
      </c>
      <c r="R537" t="s">
        <v>991</v>
      </c>
      <c r="S537" t="s">
        <v>104</v>
      </c>
      <c r="T537" t="s">
        <v>105</v>
      </c>
      <c r="U537" t="str">
        <f t="shared" si="8"/>
        <v>WA.2378.EBD.955.101.E.524113</v>
      </c>
      <c r="V537" t="s">
        <v>846</v>
      </c>
    </row>
    <row r="538" spans="1:22" hidden="1" x14ac:dyDescent="0.3">
      <c r="A538" t="s">
        <v>728</v>
      </c>
      <c r="B538" t="s">
        <v>1457</v>
      </c>
      <c r="C538" t="s">
        <v>729</v>
      </c>
      <c r="D538" t="s">
        <v>1458</v>
      </c>
      <c r="E538" t="s">
        <v>841</v>
      </c>
      <c r="F538" t="s">
        <v>733</v>
      </c>
      <c r="G538" t="s">
        <v>750</v>
      </c>
      <c r="H538" t="s">
        <v>1013</v>
      </c>
      <c r="I538" t="s">
        <v>13</v>
      </c>
      <c r="J538" t="s">
        <v>751</v>
      </c>
      <c r="K538" t="s">
        <v>780</v>
      </c>
      <c r="L538" t="s">
        <v>781</v>
      </c>
      <c r="M538" t="s">
        <v>878</v>
      </c>
      <c r="N538" t="s">
        <v>788</v>
      </c>
      <c r="O538" t="s">
        <v>177</v>
      </c>
      <c r="P538" t="s">
        <v>937</v>
      </c>
      <c r="Q538" t="s">
        <v>116</v>
      </c>
      <c r="R538" t="s">
        <v>991</v>
      </c>
      <c r="S538" t="s">
        <v>107</v>
      </c>
      <c r="T538" t="s">
        <v>892</v>
      </c>
      <c r="U538" t="str">
        <f t="shared" si="8"/>
        <v>WA.2378.EBD.955.101.E.524119</v>
      </c>
      <c r="V538" t="s">
        <v>846</v>
      </c>
    </row>
    <row r="539" spans="1:22" hidden="1" x14ac:dyDescent="0.3">
      <c r="A539" t="s">
        <v>728</v>
      </c>
      <c r="B539" t="s">
        <v>1457</v>
      </c>
      <c r="C539" t="s">
        <v>729</v>
      </c>
      <c r="D539" t="s">
        <v>1458</v>
      </c>
      <c r="E539" t="s">
        <v>841</v>
      </c>
      <c r="F539" t="s">
        <v>733</v>
      </c>
      <c r="G539" t="s">
        <v>750</v>
      </c>
      <c r="H539" t="s">
        <v>1013</v>
      </c>
      <c r="I539" t="s">
        <v>13</v>
      </c>
      <c r="J539" t="s">
        <v>751</v>
      </c>
      <c r="K539" t="s">
        <v>780</v>
      </c>
      <c r="L539" t="s">
        <v>781</v>
      </c>
      <c r="M539" t="s">
        <v>878</v>
      </c>
      <c r="N539" t="s">
        <v>788</v>
      </c>
      <c r="O539" t="s">
        <v>177</v>
      </c>
      <c r="P539" t="s">
        <v>937</v>
      </c>
      <c r="Q539" t="s">
        <v>166</v>
      </c>
      <c r="R539" t="s">
        <v>992</v>
      </c>
      <c r="S539" t="s">
        <v>103</v>
      </c>
      <c r="T539" t="s">
        <v>732</v>
      </c>
      <c r="U539" t="str">
        <f t="shared" si="8"/>
        <v>WA.2378.EBD.955.101.F.521211</v>
      </c>
      <c r="V539" t="s">
        <v>846</v>
      </c>
    </row>
    <row r="540" spans="1:22" hidden="1" x14ac:dyDescent="0.3">
      <c r="A540" t="s">
        <v>728</v>
      </c>
      <c r="B540" t="s">
        <v>1457</v>
      </c>
      <c r="C540" t="s">
        <v>729</v>
      </c>
      <c r="D540" t="s">
        <v>1458</v>
      </c>
      <c r="E540" t="s">
        <v>841</v>
      </c>
      <c r="F540" t="s">
        <v>733</v>
      </c>
      <c r="G540" t="s">
        <v>750</v>
      </c>
      <c r="H540" t="s">
        <v>1013</v>
      </c>
      <c r="I540" t="s">
        <v>13</v>
      </c>
      <c r="J540" t="s">
        <v>751</v>
      </c>
      <c r="K540" t="s">
        <v>780</v>
      </c>
      <c r="L540" t="s">
        <v>781</v>
      </c>
      <c r="M540" t="s">
        <v>878</v>
      </c>
      <c r="N540" t="s">
        <v>788</v>
      </c>
      <c r="O540" t="s">
        <v>177</v>
      </c>
      <c r="P540" t="s">
        <v>937</v>
      </c>
      <c r="Q540" t="s">
        <v>166</v>
      </c>
      <c r="R540" t="s">
        <v>992</v>
      </c>
      <c r="S540" t="s">
        <v>130</v>
      </c>
      <c r="T540" t="s">
        <v>748</v>
      </c>
      <c r="U540" t="str">
        <f t="shared" si="8"/>
        <v>WA.2378.EBD.955.101.F.521811</v>
      </c>
      <c r="V540" t="s">
        <v>846</v>
      </c>
    </row>
    <row r="541" spans="1:22" hidden="1" x14ac:dyDescent="0.3">
      <c r="A541" t="s">
        <v>728</v>
      </c>
      <c r="B541" t="s">
        <v>1457</v>
      </c>
      <c r="C541" t="s">
        <v>729</v>
      </c>
      <c r="D541" t="s">
        <v>1458</v>
      </c>
      <c r="E541" t="s">
        <v>841</v>
      </c>
      <c r="F541" t="s">
        <v>733</v>
      </c>
      <c r="G541" t="s">
        <v>750</v>
      </c>
      <c r="H541" t="s">
        <v>1013</v>
      </c>
      <c r="I541" t="s">
        <v>13</v>
      </c>
      <c r="J541" t="s">
        <v>751</v>
      </c>
      <c r="K541" t="s">
        <v>780</v>
      </c>
      <c r="L541" t="s">
        <v>781</v>
      </c>
      <c r="M541" t="s">
        <v>878</v>
      </c>
      <c r="N541" t="s">
        <v>788</v>
      </c>
      <c r="O541" t="s">
        <v>177</v>
      </c>
      <c r="P541" t="s">
        <v>937</v>
      </c>
      <c r="Q541" t="s">
        <v>166</v>
      </c>
      <c r="R541" t="s">
        <v>992</v>
      </c>
      <c r="S541" t="s">
        <v>113</v>
      </c>
      <c r="T541" t="s">
        <v>734</v>
      </c>
      <c r="U541" t="str">
        <f t="shared" si="8"/>
        <v>WA.2378.EBD.955.101.F.522151</v>
      </c>
      <c r="V541" t="s">
        <v>846</v>
      </c>
    </row>
    <row r="542" spans="1:22" hidden="1" x14ac:dyDescent="0.3">
      <c r="A542" t="s">
        <v>728</v>
      </c>
      <c r="B542" t="s">
        <v>1457</v>
      </c>
      <c r="C542" t="s">
        <v>729</v>
      </c>
      <c r="D542" t="s">
        <v>1458</v>
      </c>
      <c r="E542" t="s">
        <v>841</v>
      </c>
      <c r="F542" t="s">
        <v>733</v>
      </c>
      <c r="G542" t="s">
        <v>750</v>
      </c>
      <c r="H542" t="s">
        <v>1013</v>
      </c>
      <c r="I542" t="s">
        <v>13</v>
      </c>
      <c r="J542" t="s">
        <v>751</v>
      </c>
      <c r="K542" t="s">
        <v>780</v>
      </c>
      <c r="L542" t="s">
        <v>781</v>
      </c>
      <c r="M542" t="s">
        <v>878</v>
      </c>
      <c r="N542" t="s">
        <v>788</v>
      </c>
      <c r="O542" t="s">
        <v>177</v>
      </c>
      <c r="P542" t="s">
        <v>937</v>
      </c>
      <c r="Q542" t="s">
        <v>166</v>
      </c>
      <c r="R542" t="s">
        <v>992</v>
      </c>
      <c r="S542" t="s">
        <v>110</v>
      </c>
      <c r="T542" t="s">
        <v>735</v>
      </c>
      <c r="U542" t="str">
        <f t="shared" si="8"/>
        <v>WA.2378.EBD.955.101.F.524111</v>
      </c>
      <c r="V542" t="s">
        <v>846</v>
      </c>
    </row>
    <row r="543" spans="1:22" hidden="1" x14ac:dyDescent="0.3">
      <c r="A543" t="s">
        <v>728</v>
      </c>
      <c r="B543" t="s">
        <v>1457</v>
      </c>
      <c r="C543" t="s">
        <v>729</v>
      </c>
      <c r="D543" t="s">
        <v>1458</v>
      </c>
      <c r="E543" t="s">
        <v>841</v>
      </c>
      <c r="F543" t="s">
        <v>733</v>
      </c>
      <c r="G543" t="s">
        <v>750</v>
      </c>
      <c r="H543" t="s">
        <v>1013</v>
      </c>
      <c r="I543" t="s">
        <v>13</v>
      </c>
      <c r="J543" t="s">
        <v>751</v>
      </c>
      <c r="K543" t="s">
        <v>780</v>
      </c>
      <c r="L543" t="s">
        <v>781</v>
      </c>
      <c r="M543" t="s">
        <v>878</v>
      </c>
      <c r="N543" t="s">
        <v>788</v>
      </c>
      <c r="O543" t="s">
        <v>177</v>
      </c>
      <c r="P543" t="s">
        <v>937</v>
      </c>
      <c r="Q543" t="s">
        <v>166</v>
      </c>
      <c r="R543" t="s">
        <v>992</v>
      </c>
      <c r="S543" t="s">
        <v>104</v>
      </c>
      <c r="T543" t="s">
        <v>105</v>
      </c>
      <c r="U543" t="str">
        <f t="shared" si="8"/>
        <v>WA.2378.EBD.955.101.F.524113</v>
      </c>
      <c r="V543" t="s">
        <v>846</v>
      </c>
    </row>
    <row r="544" spans="1:22" hidden="1" x14ac:dyDescent="0.3">
      <c r="A544" t="s">
        <v>728</v>
      </c>
      <c r="B544" t="s">
        <v>1457</v>
      </c>
      <c r="C544" t="s">
        <v>729</v>
      </c>
      <c r="D544" t="s">
        <v>1458</v>
      </c>
      <c r="E544" t="s">
        <v>841</v>
      </c>
      <c r="F544" t="s">
        <v>733</v>
      </c>
      <c r="G544" t="s">
        <v>750</v>
      </c>
      <c r="H544" t="s">
        <v>1013</v>
      </c>
      <c r="I544" t="s">
        <v>13</v>
      </c>
      <c r="J544" t="s">
        <v>751</v>
      </c>
      <c r="K544" t="s">
        <v>780</v>
      </c>
      <c r="L544" t="s">
        <v>781</v>
      </c>
      <c r="M544" t="s">
        <v>878</v>
      </c>
      <c r="N544" t="s">
        <v>788</v>
      </c>
      <c r="O544" t="s">
        <v>177</v>
      </c>
      <c r="P544" t="s">
        <v>937</v>
      </c>
      <c r="Q544" t="s">
        <v>166</v>
      </c>
      <c r="R544" t="s">
        <v>992</v>
      </c>
      <c r="S544" t="s">
        <v>107</v>
      </c>
      <c r="T544" t="s">
        <v>892</v>
      </c>
      <c r="U544" t="str">
        <f t="shared" si="8"/>
        <v>WA.2378.EBD.955.101.F.524119</v>
      </c>
      <c r="V544" t="s">
        <v>846</v>
      </c>
    </row>
    <row r="545" spans="1:24" hidden="1" x14ac:dyDescent="0.3">
      <c r="A545" t="s">
        <v>728</v>
      </c>
      <c r="B545" t="s">
        <v>1457</v>
      </c>
      <c r="C545" t="s">
        <v>729</v>
      </c>
      <c r="D545" t="s">
        <v>1458</v>
      </c>
      <c r="E545" t="s">
        <v>841</v>
      </c>
      <c r="F545" t="s">
        <v>733</v>
      </c>
      <c r="G545" t="s">
        <v>750</v>
      </c>
      <c r="H545" t="s">
        <v>1013</v>
      </c>
      <c r="I545" t="s">
        <v>13</v>
      </c>
      <c r="J545" t="s">
        <v>751</v>
      </c>
      <c r="K545" t="s">
        <v>780</v>
      </c>
      <c r="L545" t="s">
        <v>781</v>
      </c>
      <c r="M545" t="s">
        <v>878</v>
      </c>
      <c r="N545" t="s">
        <v>788</v>
      </c>
      <c r="O545" t="s">
        <v>284</v>
      </c>
      <c r="P545" t="s">
        <v>922</v>
      </c>
      <c r="Q545" t="s">
        <v>2</v>
      </c>
      <c r="R545" t="s">
        <v>1288</v>
      </c>
      <c r="S545" t="s">
        <v>103</v>
      </c>
      <c r="T545" t="s">
        <v>732</v>
      </c>
      <c r="U545" t="str">
        <f t="shared" si="8"/>
        <v>WA.2378.EBD.955.201.A.521211</v>
      </c>
      <c r="V545" t="s">
        <v>917</v>
      </c>
    </row>
    <row r="546" spans="1:24" hidden="1" x14ac:dyDescent="0.3">
      <c r="A546" t="s">
        <v>728</v>
      </c>
      <c r="B546" t="s">
        <v>1457</v>
      </c>
      <c r="C546" t="s">
        <v>729</v>
      </c>
      <c r="D546" t="s">
        <v>1458</v>
      </c>
      <c r="E546" t="s">
        <v>841</v>
      </c>
      <c r="F546" t="s">
        <v>733</v>
      </c>
      <c r="G546" t="s">
        <v>750</v>
      </c>
      <c r="H546" t="s">
        <v>1013</v>
      </c>
      <c r="I546" t="s">
        <v>13</v>
      </c>
      <c r="J546" t="s">
        <v>751</v>
      </c>
      <c r="K546" t="s">
        <v>780</v>
      </c>
      <c r="L546" t="s">
        <v>781</v>
      </c>
      <c r="M546" t="s">
        <v>878</v>
      </c>
      <c r="N546" t="s">
        <v>788</v>
      </c>
      <c r="O546" t="s">
        <v>284</v>
      </c>
      <c r="P546" t="s">
        <v>922</v>
      </c>
      <c r="Q546" t="s">
        <v>2</v>
      </c>
      <c r="R546" t="s">
        <v>1288</v>
      </c>
      <c r="S546" t="s">
        <v>113</v>
      </c>
      <c r="T546" t="s">
        <v>734</v>
      </c>
      <c r="U546" t="str">
        <f t="shared" si="8"/>
        <v>WA.2378.EBD.955.201.A.522151</v>
      </c>
      <c r="V546" t="s">
        <v>917</v>
      </c>
    </row>
    <row r="547" spans="1:24" hidden="1" x14ac:dyDescent="0.3">
      <c r="A547" t="s">
        <v>728</v>
      </c>
      <c r="B547" t="s">
        <v>1457</v>
      </c>
      <c r="C547" t="s">
        <v>729</v>
      </c>
      <c r="D547" t="s">
        <v>1458</v>
      </c>
      <c r="E547" t="s">
        <v>841</v>
      </c>
      <c r="F547" t="s">
        <v>733</v>
      </c>
      <c r="G547" t="s">
        <v>750</v>
      </c>
      <c r="H547" t="s">
        <v>1013</v>
      </c>
      <c r="I547" t="s">
        <v>13</v>
      </c>
      <c r="J547" t="s">
        <v>751</v>
      </c>
      <c r="K547" t="s">
        <v>780</v>
      </c>
      <c r="L547" t="s">
        <v>781</v>
      </c>
      <c r="M547" t="s">
        <v>878</v>
      </c>
      <c r="N547" t="s">
        <v>788</v>
      </c>
      <c r="O547" t="s">
        <v>284</v>
      </c>
      <c r="P547" t="s">
        <v>922</v>
      </c>
      <c r="Q547" t="s">
        <v>2</v>
      </c>
      <c r="R547" t="s">
        <v>1288</v>
      </c>
      <c r="S547" t="s">
        <v>107</v>
      </c>
      <c r="T547" t="s">
        <v>892</v>
      </c>
      <c r="U547" t="str">
        <f t="shared" si="8"/>
        <v>WA.2378.EBD.955.201.A.524119</v>
      </c>
      <c r="V547" t="s">
        <v>917</v>
      </c>
    </row>
    <row r="548" spans="1:24" hidden="1" x14ac:dyDescent="0.3">
      <c r="A548" t="s">
        <v>728</v>
      </c>
      <c r="B548" t="s">
        <v>1457</v>
      </c>
      <c r="C548" t="s">
        <v>729</v>
      </c>
      <c r="D548" t="s">
        <v>1458</v>
      </c>
      <c r="E548" t="s">
        <v>841</v>
      </c>
      <c r="F548" t="s">
        <v>733</v>
      </c>
      <c r="G548" t="s">
        <v>750</v>
      </c>
      <c r="H548" t="s">
        <v>1013</v>
      </c>
      <c r="I548" t="s">
        <v>13</v>
      </c>
      <c r="J548" t="s">
        <v>751</v>
      </c>
      <c r="K548" t="s">
        <v>780</v>
      </c>
      <c r="L548" t="s">
        <v>781</v>
      </c>
      <c r="M548" t="s">
        <v>878</v>
      </c>
      <c r="N548" t="s">
        <v>788</v>
      </c>
      <c r="O548" t="s">
        <v>284</v>
      </c>
      <c r="P548" t="s">
        <v>922</v>
      </c>
      <c r="Q548" t="s">
        <v>108</v>
      </c>
      <c r="R548" t="s">
        <v>923</v>
      </c>
      <c r="S548" t="s">
        <v>103</v>
      </c>
      <c r="T548" t="s">
        <v>732</v>
      </c>
      <c r="U548" t="str">
        <f t="shared" si="8"/>
        <v>WA.2378.EBD.955.201.B.521211</v>
      </c>
      <c r="V548" t="s">
        <v>917</v>
      </c>
    </row>
    <row r="549" spans="1:24" hidden="1" x14ac:dyDescent="0.3">
      <c r="A549" t="s">
        <v>728</v>
      </c>
      <c r="B549" t="s">
        <v>1457</v>
      </c>
      <c r="C549" t="s">
        <v>729</v>
      </c>
      <c r="D549" t="s">
        <v>1458</v>
      </c>
      <c r="E549" t="s">
        <v>841</v>
      </c>
      <c r="F549" t="s">
        <v>733</v>
      </c>
      <c r="G549" t="s">
        <v>750</v>
      </c>
      <c r="H549" t="s">
        <v>1013</v>
      </c>
      <c r="I549" t="s">
        <v>13</v>
      </c>
      <c r="J549" t="s">
        <v>751</v>
      </c>
      <c r="K549" t="s">
        <v>780</v>
      </c>
      <c r="L549" t="s">
        <v>781</v>
      </c>
      <c r="M549" t="s">
        <v>878</v>
      </c>
      <c r="N549" t="s">
        <v>788</v>
      </c>
      <c r="O549" t="s">
        <v>284</v>
      </c>
      <c r="P549" t="s">
        <v>922</v>
      </c>
      <c r="Q549" t="s">
        <v>108</v>
      </c>
      <c r="R549" t="s">
        <v>923</v>
      </c>
      <c r="S549" t="s">
        <v>110</v>
      </c>
      <c r="T549" t="s">
        <v>735</v>
      </c>
      <c r="U549" t="str">
        <f t="shared" si="8"/>
        <v>WA.2378.EBD.955.201.B.524111</v>
      </c>
      <c r="V549" t="s">
        <v>917</v>
      </c>
    </row>
    <row r="550" spans="1:24" hidden="1" x14ac:dyDescent="0.3">
      <c r="A550" t="s">
        <v>728</v>
      </c>
      <c r="B550" t="s">
        <v>1457</v>
      </c>
      <c r="C550" t="s">
        <v>729</v>
      </c>
      <c r="D550" t="s">
        <v>1458</v>
      </c>
      <c r="E550" t="s">
        <v>841</v>
      </c>
      <c r="F550" t="s">
        <v>733</v>
      </c>
      <c r="G550" t="s">
        <v>750</v>
      </c>
      <c r="H550" t="s">
        <v>1013</v>
      </c>
      <c r="I550" t="s">
        <v>13</v>
      </c>
      <c r="J550" t="s">
        <v>751</v>
      </c>
      <c r="K550" t="s">
        <v>780</v>
      </c>
      <c r="L550" t="s">
        <v>781</v>
      </c>
      <c r="M550" t="s">
        <v>878</v>
      </c>
      <c r="N550" t="s">
        <v>788</v>
      </c>
      <c r="O550" t="s">
        <v>284</v>
      </c>
      <c r="P550" t="s">
        <v>922</v>
      </c>
      <c r="Q550" t="s">
        <v>109</v>
      </c>
      <c r="R550" t="s">
        <v>924</v>
      </c>
      <c r="S550" t="s">
        <v>103</v>
      </c>
      <c r="T550" t="s">
        <v>732</v>
      </c>
      <c r="U550" t="str">
        <f t="shared" si="8"/>
        <v>WA.2378.EBD.955.201.C.521211</v>
      </c>
      <c r="V550" t="s">
        <v>917</v>
      </c>
    </row>
    <row r="551" spans="1:24" hidden="1" x14ac:dyDescent="0.3">
      <c r="A551" t="s">
        <v>728</v>
      </c>
      <c r="B551" t="s">
        <v>1457</v>
      </c>
      <c r="C551" t="s">
        <v>729</v>
      </c>
      <c r="D551" t="s">
        <v>1458</v>
      </c>
      <c r="E551" t="s">
        <v>841</v>
      </c>
      <c r="F551" t="s">
        <v>733</v>
      </c>
      <c r="G551" t="s">
        <v>750</v>
      </c>
      <c r="H551" t="s">
        <v>1013</v>
      </c>
      <c r="I551" t="s">
        <v>13</v>
      </c>
      <c r="J551" t="s">
        <v>751</v>
      </c>
      <c r="K551" t="s">
        <v>780</v>
      </c>
      <c r="L551" t="s">
        <v>781</v>
      </c>
      <c r="M551" t="s">
        <v>878</v>
      </c>
      <c r="N551" t="s">
        <v>788</v>
      </c>
      <c r="O551" t="s">
        <v>284</v>
      </c>
      <c r="P551" t="s">
        <v>922</v>
      </c>
      <c r="Q551" t="s">
        <v>109</v>
      </c>
      <c r="R551" t="s">
        <v>924</v>
      </c>
      <c r="S551" t="s">
        <v>110</v>
      </c>
      <c r="T551" t="s">
        <v>735</v>
      </c>
      <c r="U551" t="str">
        <f t="shared" si="8"/>
        <v>WA.2378.EBD.955.201.C.524111</v>
      </c>
      <c r="V551" t="s">
        <v>917</v>
      </c>
    </row>
    <row r="552" spans="1:24" hidden="1" x14ac:dyDescent="0.3">
      <c r="A552" t="s">
        <v>728</v>
      </c>
      <c r="B552" t="s">
        <v>1457</v>
      </c>
      <c r="C552" t="s">
        <v>729</v>
      </c>
      <c r="D552" t="s">
        <v>1458</v>
      </c>
      <c r="E552" t="s">
        <v>841</v>
      </c>
      <c r="F552" t="s">
        <v>733</v>
      </c>
      <c r="G552" t="s">
        <v>750</v>
      </c>
      <c r="H552" t="s">
        <v>1013</v>
      </c>
      <c r="I552" t="s">
        <v>13</v>
      </c>
      <c r="J552" t="s">
        <v>751</v>
      </c>
      <c r="K552" t="s">
        <v>780</v>
      </c>
      <c r="L552" t="s">
        <v>781</v>
      </c>
      <c r="M552" t="s">
        <v>878</v>
      </c>
      <c r="N552" t="s">
        <v>788</v>
      </c>
      <c r="O552" t="s">
        <v>284</v>
      </c>
      <c r="P552" t="s">
        <v>922</v>
      </c>
      <c r="Q552" t="s">
        <v>109</v>
      </c>
      <c r="R552" t="s">
        <v>924</v>
      </c>
      <c r="S552" t="s">
        <v>104</v>
      </c>
      <c r="T552" t="s">
        <v>105</v>
      </c>
      <c r="U552" t="str">
        <f t="shared" si="8"/>
        <v>WA.2378.EBD.955.201.C.524113</v>
      </c>
      <c r="V552" t="s">
        <v>917</v>
      </c>
    </row>
    <row r="553" spans="1:24" hidden="1" x14ac:dyDescent="0.3">
      <c r="A553" t="s">
        <v>728</v>
      </c>
      <c r="B553" t="s">
        <v>1457</v>
      </c>
      <c r="C553" t="s">
        <v>729</v>
      </c>
      <c r="D553" t="s">
        <v>1458</v>
      </c>
      <c r="E553" t="s">
        <v>841</v>
      </c>
      <c r="F553" t="s">
        <v>733</v>
      </c>
      <c r="G553" t="s">
        <v>750</v>
      </c>
      <c r="H553" t="s">
        <v>1013</v>
      </c>
      <c r="I553" t="s">
        <v>13</v>
      </c>
      <c r="J553" t="s">
        <v>751</v>
      </c>
      <c r="K553" t="s">
        <v>780</v>
      </c>
      <c r="L553" t="s">
        <v>781</v>
      </c>
      <c r="M553" t="s">
        <v>878</v>
      </c>
      <c r="N553" t="s">
        <v>788</v>
      </c>
      <c r="O553" t="s">
        <v>284</v>
      </c>
      <c r="P553" t="s">
        <v>922</v>
      </c>
      <c r="Q553" t="s">
        <v>111</v>
      </c>
      <c r="R553" t="s">
        <v>1289</v>
      </c>
      <c r="S553" t="s">
        <v>103</v>
      </c>
      <c r="T553" t="s">
        <v>732</v>
      </c>
      <c r="U553" t="str">
        <f t="shared" si="8"/>
        <v>WA.2378.EBD.955.201.D.521211</v>
      </c>
      <c r="V553" t="s">
        <v>917</v>
      </c>
    </row>
    <row r="554" spans="1:24" hidden="1" x14ac:dyDescent="0.3">
      <c r="A554" t="s">
        <v>728</v>
      </c>
      <c r="B554" t="s">
        <v>1457</v>
      </c>
      <c r="C554" t="s">
        <v>729</v>
      </c>
      <c r="D554" t="s">
        <v>1458</v>
      </c>
      <c r="E554" t="s">
        <v>841</v>
      </c>
      <c r="F554" t="s">
        <v>733</v>
      </c>
      <c r="G554" t="s">
        <v>750</v>
      </c>
      <c r="H554" t="s">
        <v>1013</v>
      </c>
      <c r="I554" t="s">
        <v>13</v>
      </c>
      <c r="J554" t="s">
        <v>751</v>
      </c>
      <c r="K554" t="s">
        <v>780</v>
      </c>
      <c r="L554" t="s">
        <v>781</v>
      </c>
      <c r="M554" t="s">
        <v>878</v>
      </c>
      <c r="N554" t="s">
        <v>788</v>
      </c>
      <c r="O554" t="s">
        <v>284</v>
      </c>
      <c r="P554" t="s">
        <v>922</v>
      </c>
      <c r="Q554" t="s">
        <v>111</v>
      </c>
      <c r="R554" t="s">
        <v>1289</v>
      </c>
      <c r="S554" t="s">
        <v>110</v>
      </c>
      <c r="T554" t="s">
        <v>735</v>
      </c>
      <c r="U554" t="str">
        <f t="shared" si="8"/>
        <v>WA.2378.EBD.955.201.D.524111</v>
      </c>
      <c r="V554" t="s">
        <v>917</v>
      </c>
    </row>
    <row r="555" spans="1:24" x14ac:dyDescent="0.3">
      <c r="A555" t="s">
        <v>728</v>
      </c>
      <c r="B555" t="s">
        <v>1457</v>
      </c>
      <c r="C555" t="s">
        <v>729</v>
      </c>
      <c r="D555" t="s">
        <v>1458</v>
      </c>
      <c r="E555" t="s">
        <v>841</v>
      </c>
      <c r="F555" t="s">
        <v>733</v>
      </c>
      <c r="G555" t="s">
        <v>750</v>
      </c>
      <c r="H555" t="s">
        <v>1013</v>
      </c>
      <c r="I555" t="s">
        <v>13</v>
      </c>
      <c r="J555" t="s">
        <v>751</v>
      </c>
      <c r="K555" t="s">
        <v>780</v>
      </c>
      <c r="L555" t="s">
        <v>781</v>
      </c>
      <c r="M555" t="s">
        <v>878</v>
      </c>
      <c r="N555" t="s">
        <v>788</v>
      </c>
      <c r="O555" t="s">
        <v>178</v>
      </c>
      <c r="P555" t="s">
        <v>789</v>
      </c>
      <c r="Q555" t="s">
        <v>2</v>
      </c>
      <c r="R555" t="s">
        <v>1290</v>
      </c>
      <c r="S555" t="s">
        <v>103</v>
      </c>
      <c r="T555" t="s">
        <v>732</v>
      </c>
      <c r="U555" t="str">
        <f t="shared" si="8"/>
        <v>WA.2378.EBD.955.301.A.521211</v>
      </c>
      <c r="V555" t="s">
        <v>123</v>
      </c>
      <c r="W555" t="s">
        <v>165</v>
      </c>
      <c r="X555" t="s">
        <v>135</v>
      </c>
    </row>
    <row r="556" spans="1:24" x14ac:dyDescent="0.3">
      <c r="A556" t="s">
        <v>728</v>
      </c>
      <c r="B556" t="s">
        <v>1457</v>
      </c>
      <c r="C556" t="s">
        <v>729</v>
      </c>
      <c r="D556" t="s">
        <v>1458</v>
      </c>
      <c r="E556" t="s">
        <v>841</v>
      </c>
      <c r="F556" t="s">
        <v>733</v>
      </c>
      <c r="G556" t="s">
        <v>750</v>
      </c>
      <c r="H556" t="s">
        <v>1013</v>
      </c>
      <c r="I556" t="s">
        <v>13</v>
      </c>
      <c r="J556" t="s">
        <v>751</v>
      </c>
      <c r="K556" t="s">
        <v>780</v>
      </c>
      <c r="L556" t="s">
        <v>781</v>
      </c>
      <c r="M556" t="s">
        <v>878</v>
      </c>
      <c r="N556" t="s">
        <v>788</v>
      </c>
      <c r="O556" t="s">
        <v>178</v>
      </c>
      <c r="P556" t="s">
        <v>789</v>
      </c>
      <c r="Q556" t="s">
        <v>2</v>
      </c>
      <c r="R556" t="s">
        <v>1290</v>
      </c>
      <c r="S556" t="s">
        <v>110</v>
      </c>
      <c r="T556" t="s">
        <v>735</v>
      </c>
      <c r="U556" t="str">
        <f t="shared" si="8"/>
        <v>WA.2378.EBD.955.301.A.524111</v>
      </c>
      <c r="V556" t="s">
        <v>123</v>
      </c>
      <c r="W556" t="s">
        <v>165</v>
      </c>
      <c r="X556" t="s">
        <v>135</v>
      </c>
    </row>
    <row r="557" spans="1:24" x14ac:dyDescent="0.3">
      <c r="A557" t="s">
        <v>728</v>
      </c>
      <c r="B557" t="s">
        <v>1457</v>
      </c>
      <c r="C557" t="s">
        <v>729</v>
      </c>
      <c r="D557" t="s">
        <v>1458</v>
      </c>
      <c r="E557" t="s">
        <v>841</v>
      </c>
      <c r="F557" t="s">
        <v>733</v>
      </c>
      <c r="G557" t="s">
        <v>750</v>
      </c>
      <c r="H557" t="s">
        <v>1013</v>
      </c>
      <c r="I557" t="s">
        <v>13</v>
      </c>
      <c r="J557" t="s">
        <v>751</v>
      </c>
      <c r="K557" t="s">
        <v>780</v>
      </c>
      <c r="L557" t="s">
        <v>781</v>
      </c>
      <c r="M557" t="s">
        <v>878</v>
      </c>
      <c r="N557" t="s">
        <v>788</v>
      </c>
      <c r="O557" t="s">
        <v>178</v>
      </c>
      <c r="P557" t="s">
        <v>789</v>
      </c>
      <c r="Q557" t="s">
        <v>2</v>
      </c>
      <c r="R557" t="s">
        <v>1290</v>
      </c>
      <c r="S557" t="s">
        <v>104</v>
      </c>
      <c r="T557" t="s">
        <v>105</v>
      </c>
      <c r="U557" t="str">
        <f t="shared" si="8"/>
        <v>WA.2378.EBD.955.301.A.524113</v>
      </c>
      <c r="V557" t="s">
        <v>123</v>
      </c>
      <c r="W557" t="s">
        <v>165</v>
      </c>
      <c r="X557" t="s">
        <v>135</v>
      </c>
    </row>
    <row r="558" spans="1:24" x14ac:dyDescent="0.3">
      <c r="A558" t="s">
        <v>728</v>
      </c>
      <c r="B558" t="s">
        <v>1457</v>
      </c>
      <c r="C558" t="s">
        <v>729</v>
      </c>
      <c r="D558" t="s">
        <v>1458</v>
      </c>
      <c r="E558" t="s">
        <v>841</v>
      </c>
      <c r="F558" t="s">
        <v>733</v>
      </c>
      <c r="G558" t="s">
        <v>750</v>
      </c>
      <c r="H558" t="s">
        <v>1013</v>
      </c>
      <c r="I558" t="s">
        <v>13</v>
      </c>
      <c r="J558" t="s">
        <v>751</v>
      </c>
      <c r="K558" t="s">
        <v>780</v>
      </c>
      <c r="L558" t="s">
        <v>781</v>
      </c>
      <c r="M558" t="s">
        <v>878</v>
      </c>
      <c r="N558" t="s">
        <v>788</v>
      </c>
      <c r="O558" t="s">
        <v>178</v>
      </c>
      <c r="P558" t="s">
        <v>789</v>
      </c>
      <c r="Q558" t="s">
        <v>108</v>
      </c>
      <c r="R558" t="s">
        <v>1291</v>
      </c>
      <c r="S558" t="s">
        <v>103</v>
      </c>
      <c r="T558" t="s">
        <v>732</v>
      </c>
      <c r="U558" t="str">
        <f t="shared" si="8"/>
        <v>WA.2378.EBD.955.301.B.521211</v>
      </c>
      <c r="V558" t="s">
        <v>123</v>
      </c>
      <c r="W558" t="s">
        <v>165</v>
      </c>
      <c r="X558" t="s">
        <v>135</v>
      </c>
    </row>
    <row r="559" spans="1:24" x14ac:dyDescent="0.3">
      <c r="A559" t="s">
        <v>728</v>
      </c>
      <c r="B559" t="s">
        <v>1457</v>
      </c>
      <c r="C559" t="s">
        <v>729</v>
      </c>
      <c r="D559" t="s">
        <v>1458</v>
      </c>
      <c r="E559" t="s">
        <v>841</v>
      </c>
      <c r="F559" t="s">
        <v>733</v>
      </c>
      <c r="G559" t="s">
        <v>750</v>
      </c>
      <c r="H559" t="s">
        <v>1013</v>
      </c>
      <c r="I559" t="s">
        <v>13</v>
      </c>
      <c r="J559" t="s">
        <v>751</v>
      </c>
      <c r="K559" t="s">
        <v>780</v>
      </c>
      <c r="L559" t="s">
        <v>781</v>
      </c>
      <c r="M559" t="s">
        <v>878</v>
      </c>
      <c r="N559" t="s">
        <v>788</v>
      </c>
      <c r="O559" t="s">
        <v>178</v>
      </c>
      <c r="P559" t="s">
        <v>789</v>
      </c>
      <c r="Q559" t="s">
        <v>108</v>
      </c>
      <c r="R559" t="s">
        <v>1291</v>
      </c>
      <c r="S559" t="s">
        <v>110</v>
      </c>
      <c r="T559" t="s">
        <v>735</v>
      </c>
      <c r="U559" t="str">
        <f t="shared" si="8"/>
        <v>WA.2378.EBD.955.301.B.524111</v>
      </c>
      <c r="V559" t="s">
        <v>123</v>
      </c>
      <c r="W559" t="s">
        <v>165</v>
      </c>
      <c r="X559" t="s">
        <v>135</v>
      </c>
    </row>
    <row r="560" spans="1:24" x14ac:dyDescent="0.3">
      <c r="A560" t="s">
        <v>728</v>
      </c>
      <c r="B560" t="s">
        <v>1457</v>
      </c>
      <c r="C560" t="s">
        <v>729</v>
      </c>
      <c r="D560" t="s">
        <v>1458</v>
      </c>
      <c r="E560" t="s">
        <v>841</v>
      </c>
      <c r="F560" t="s">
        <v>733</v>
      </c>
      <c r="G560" t="s">
        <v>750</v>
      </c>
      <c r="H560" t="s">
        <v>1013</v>
      </c>
      <c r="I560" t="s">
        <v>13</v>
      </c>
      <c r="J560" t="s">
        <v>751</v>
      </c>
      <c r="K560" t="s">
        <v>780</v>
      </c>
      <c r="L560" t="s">
        <v>781</v>
      </c>
      <c r="M560" t="s">
        <v>878</v>
      </c>
      <c r="N560" t="s">
        <v>788</v>
      </c>
      <c r="O560" t="s">
        <v>178</v>
      </c>
      <c r="P560" t="s">
        <v>789</v>
      </c>
      <c r="Q560" t="s">
        <v>108</v>
      </c>
      <c r="R560" t="s">
        <v>1291</v>
      </c>
      <c r="S560" t="s">
        <v>104</v>
      </c>
      <c r="T560" t="s">
        <v>105</v>
      </c>
      <c r="U560" t="str">
        <f t="shared" si="8"/>
        <v>WA.2378.EBD.955.301.B.524113</v>
      </c>
      <c r="V560" t="s">
        <v>123</v>
      </c>
      <c r="W560" t="s">
        <v>165</v>
      </c>
      <c r="X560" t="s">
        <v>135</v>
      </c>
    </row>
    <row r="561" spans="1:24" x14ac:dyDescent="0.3">
      <c r="A561" t="s">
        <v>728</v>
      </c>
      <c r="B561" t="s">
        <v>1457</v>
      </c>
      <c r="C561" t="s">
        <v>729</v>
      </c>
      <c r="D561" t="s">
        <v>1458</v>
      </c>
      <c r="E561" t="s">
        <v>841</v>
      </c>
      <c r="F561" t="s">
        <v>733</v>
      </c>
      <c r="G561" t="s">
        <v>750</v>
      </c>
      <c r="H561" t="s">
        <v>1013</v>
      </c>
      <c r="I561" t="s">
        <v>13</v>
      </c>
      <c r="J561" t="s">
        <v>751</v>
      </c>
      <c r="K561" t="s">
        <v>780</v>
      </c>
      <c r="L561" t="s">
        <v>781</v>
      </c>
      <c r="M561" t="s">
        <v>878</v>
      </c>
      <c r="N561" t="s">
        <v>788</v>
      </c>
      <c r="O561" t="s">
        <v>178</v>
      </c>
      <c r="P561" t="s">
        <v>789</v>
      </c>
      <c r="Q561" t="s">
        <v>109</v>
      </c>
      <c r="R561" t="s">
        <v>1292</v>
      </c>
      <c r="S561" t="s">
        <v>103</v>
      </c>
      <c r="T561" t="s">
        <v>732</v>
      </c>
      <c r="U561" t="str">
        <f t="shared" si="8"/>
        <v>WA.2378.EBD.955.301.C.521211</v>
      </c>
      <c r="V561" t="s">
        <v>123</v>
      </c>
      <c r="W561" t="s">
        <v>165</v>
      </c>
      <c r="X561" t="s">
        <v>135</v>
      </c>
    </row>
    <row r="562" spans="1:24" x14ac:dyDescent="0.3">
      <c r="A562" t="s">
        <v>728</v>
      </c>
      <c r="B562" t="s">
        <v>1457</v>
      </c>
      <c r="C562" t="s">
        <v>729</v>
      </c>
      <c r="D562" t="s">
        <v>1458</v>
      </c>
      <c r="E562" t="s">
        <v>841</v>
      </c>
      <c r="F562" t="s">
        <v>733</v>
      </c>
      <c r="G562" t="s">
        <v>750</v>
      </c>
      <c r="H562" t="s">
        <v>1013</v>
      </c>
      <c r="I562" t="s">
        <v>13</v>
      </c>
      <c r="J562" t="s">
        <v>751</v>
      </c>
      <c r="K562" t="s">
        <v>780</v>
      </c>
      <c r="L562" t="s">
        <v>781</v>
      </c>
      <c r="M562" t="s">
        <v>878</v>
      </c>
      <c r="N562" t="s">
        <v>788</v>
      </c>
      <c r="O562" t="s">
        <v>178</v>
      </c>
      <c r="P562" t="s">
        <v>789</v>
      </c>
      <c r="Q562" t="s">
        <v>109</v>
      </c>
      <c r="R562" t="s">
        <v>1292</v>
      </c>
      <c r="S562" t="s">
        <v>110</v>
      </c>
      <c r="T562" t="s">
        <v>735</v>
      </c>
      <c r="U562" t="str">
        <f t="shared" si="8"/>
        <v>WA.2378.EBD.955.301.C.524111</v>
      </c>
      <c r="V562" t="s">
        <v>123</v>
      </c>
      <c r="W562" t="s">
        <v>165</v>
      </c>
      <c r="X562" t="s">
        <v>135</v>
      </c>
    </row>
    <row r="563" spans="1:24" x14ac:dyDescent="0.3">
      <c r="A563" t="s">
        <v>728</v>
      </c>
      <c r="B563" t="s">
        <v>1457</v>
      </c>
      <c r="C563" t="s">
        <v>729</v>
      </c>
      <c r="D563" t="s">
        <v>1458</v>
      </c>
      <c r="E563" t="s">
        <v>841</v>
      </c>
      <c r="F563" t="s">
        <v>733</v>
      </c>
      <c r="G563" t="s">
        <v>750</v>
      </c>
      <c r="H563" t="s">
        <v>1013</v>
      </c>
      <c r="I563" t="s">
        <v>13</v>
      </c>
      <c r="J563" t="s">
        <v>751</v>
      </c>
      <c r="K563" t="s">
        <v>780</v>
      </c>
      <c r="L563" t="s">
        <v>781</v>
      </c>
      <c r="M563" t="s">
        <v>878</v>
      </c>
      <c r="N563" t="s">
        <v>788</v>
      </c>
      <c r="O563" t="s">
        <v>178</v>
      </c>
      <c r="P563" t="s">
        <v>789</v>
      </c>
      <c r="Q563" t="s">
        <v>109</v>
      </c>
      <c r="R563" t="s">
        <v>1292</v>
      </c>
      <c r="S563" t="s">
        <v>104</v>
      </c>
      <c r="T563" t="s">
        <v>105</v>
      </c>
      <c r="U563" t="str">
        <f t="shared" si="8"/>
        <v>WA.2378.EBD.955.301.C.524113</v>
      </c>
      <c r="V563" t="s">
        <v>123</v>
      </c>
      <c r="W563" t="s">
        <v>165</v>
      </c>
      <c r="X563" t="s">
        <v>135</v>
      </c>
    </row>
    <row r="564" spans="1:24" x14ac:dyDescent="0.3">
      <c r="A564" t="s">
        <v>728</v>
      </c>
      <c r="B564" t="s">
        <v>1457</v>
      </c>
      <c r="C564" t="s">
        <v>729</v>
      </c>
      <c r="D564" t="s">
        <v>1458</v>
      </c>
      <c r="E564" t="s">
        <v>841</v>
      </c>
      <c r="F564" t="s">
        <v>733</v>
      </c>
      <c r="G564" t="s">
        <v>750</v>
      </c>
      <c r="H564" t="s">
        <v>1013</v>
      </c>
      <c r="I564" t="s">
        <v>13</v>
      </c>
      <c r="J564" t="s">
        <v>751</v>
      </c>
      <c r="K564" t="s">
        <v>780</v>
      </c>
      <c r="L564" t="s">
        <v>781</v>
      </c>
      <c r="M564" t="s">
        <v>878</v>
      </c>
      <c r="N564" t="s">
        <v>788</v>
      </c>
      <c r="O564" t="s">
        <v>178</v>
      </c>
      <c r="P564" t="s">
        <v>789</v>
      </c>
      <c r="Q564" t="s">
        <v>111</v>
      </c>
      <c r="R564" t="s">
        <v>1293</v>
      </c>
      <c r="S564" t="s">
        <v>103</v>
      </c>
      <c r="T564" t="s">
        <v>732</v>
      </c>
      <c r="U564" t="str">
        <f t="shared" si="8"/>
        <v>WA.2378.EBD.955.301.D.521211</v>
      </c>
      <c r="V564" t="s">
        <v>123</v>
      </c>
      <c r="W564" t="s">
        <v>165</v>
      </c>
      <c r="X564" t="s">
        <v>135</v>
      </c>
    </row>
    <row r="565" spans="1:24" x14ac:dyDescent="0.3">
      <c r="A565" t="s">
        <v>728</v>
      </c>
      <c r="B565" t="s">
        <v>1457</v>
      </c>
      <c r="C565" t="s">
        <v>729</v>
      </c>
      <c r="D565" t="s">
        <v>1458</v>
      </c>
      <c r="E565" t="s">
        <v>841</v>
      </c>
      <c r="F565" t="s">
        <v>733</v>
      </c>
      <c r="G565" t="s">
        <v>750</v>
      </c>
      <c r="H565" t="s">
        <v>1013</v>
      </c>
      <c r="I565" t="s">
        <v>13</v>
      </c>
      <c r="J565" t="s">
        <v>751</v>
      </c>
      <c r="K565" t="s">
        <v>780</v>
      </c>
      <c r="L565" t="s">
        <v>781</v>
      </c>
      <c r="M565" t="s">
        <v>878</v>
      </c>
      <c r="N565" t="s">
        <v>788</v>
      </c>
      <c r="O565" t="s">
        <v>178</v>
      </c>
      <c r="P565" t="s">
        <v>789</v>
      </c>
      <c r="Q565" t="s">
        <v>111</v>
      </c>
      <c r="R565" t="s">
        <v>1293</v>
      </c>
      <c r="S565" t="s">
        <v>110</v>
      </c>
      <c r="T565" t="s">
        <v>735</v>
      </c>
      <c r="U565" t="str">
        <f t="shared" si="8"/>
        <v>WA.2378.EBD.955.301.D.524111</v>
      </c>
      <c r="V565" t="s">
        <v>123</v>
      </c>
      <c r="W565" t="s">
        <v>165</v>
      </c>
      <c r="X565" t="s">
        <v>135</v>
      </c>
    </row>
    <row r="566" spans="1:24" x14ac:dyDescent="0.3">
      <c r="A566" t="s">
        <v>728</v>
      </c>
      <c r="B566" t="s">
        <v>1457</v>
      </c>
      <c r="C566" t="s">
        <v>729</v>
      </c>
      <c r="D566" t="s">
        <v>1458</v>
      </c>
      <c r="E566" t="s">
        <v>841</v>
      </c>
      <c r="F566" t="s">
        <v>733</v>
      </c>
      <c r="G566" t="s">
        <v>750</v>
      </c>
      <c r="H566" t="s">
        <v>1013</v>
      </c>
      <c r="I566" t="s">
        <v>13</v>
      </c>
      <c r="J566" t="s">
        <v>751</v>
      </c>
      <c r="K566" t="s">
        <v>780</v>
      </c>
      <c r="L566" t="s">
        <v>781</v>
      </c>
      <c r="M566" t="s">
        <v>878</v>
      </c>
      <c r="N566" t="s">
        <v>788</v>
      </c>
      <c r="O566" t="s">
        <v>178</v>
      </c>
      <c r="P566" t="s">
        <v>789</v>
      </c>
      <c r="Q566" t="s">
        <v>111</v>
      </c>
      <c r="R566" t="s">
        <v>1293</v>
      </c>
      <c r="S566" t="s">
        <v>104</v>
      </c>
      <c r="T566" t="s">
        <v>105</v>
      </c>
      <c r="U566" t="str">
        <f t="shared" si="8"/>
        <v>WA.2378.EBD.955.301.D.524113</v>
      </c>
      <c r="V566" t="s">
        <v>123</v>
      </c>
      <c r="W566" t="s">
        <v>165</v>
      </c>
      <c r="X566" t="s">
        <v>135</v>
      </c>
    </row>
    <row r="567" spans="1:24" x14ac:dyDescent="0.3">
      <c r="A567" t="s">
        <v>728</v>
      </c>
      <c r="B567" t="s">
        <v>1457</v>
      </c>
      <c r="C567" t="s">
        <v>729</v>
      </c>
      <c r="D567" t="s">
        <v>1458</v>
      </c>
      <c r="E567" t="s">
        <v>841</v>
      </c>
      <c r="F567" t="s">
        <v>733</v>
      </c>
      <c r="G567" t="s">
        <v>750</v>
      </c>
      <c r="H567" t="s">
        <v>1013</v>
      </c>
      <c r="I567" t="s">
        <v>13</v>
      </c>
      <c r="J567" t="s">
        <v>751</v>
      </c>
      <c r="K567" t="s">
        <v>780</v>
      </c>
      <c r="L567" t="s">
        <v>781</v>
      </c>
      <c r="M567" t="s">
        <v>878</v>
      </c>
      <c r="N567" t="s">
        <v>788</v>
      </c>
      <c r="O567" t="s">
        <v>178</v>
      </c>
      <c r="P567" t="s">
        <v>789</v>
      </c>
      <c r="Q567" t="s">
        <v>116</v>
      </c>
      <c r="R567" t="s">
        <v>1294</v>
      </c>
      <c r="S567" t="s">
        <v>103</v>
      </c>
      <c r="T567" t="s">
        <v>732</v>
      </c>
      <c r="U567" t="str">
        <f t="shared" si="8"/>
        <v>WA.2378.EBD.955.301.E.521211</v>
      </c>
      <c r="V567" t="s">
        <v>123</v>
      </c>
      <c r="W567" t="s">
        <v>165</v>
      </c>
      <c r="X567" t="s">
        <v>135</v>
      </c>
    </row>
    <row r="568" spans="1:24" x14ac:dyDescent="0.3">
      <c r="A568" t="s">
        <v>728</v>
      </c>
      <c r="B568" t="s">
        <v>1457</v>
      </c>
      <c r="C568" t="s">
        <v>729</v>
      </c>
      <c r="D568" t="s">
        <v>1458</v>
      </c>
      <c r="E568" t="s">
        <v>841</v>
      </c>
      <c r="F568" t="s">
        <v>733</v>
      </c>
      <c r="G568" t="s">
        <v>750</v>
      </c>
      <c r="H568" t="s">
        <v>1013</v>
      </c>
      <c r="I568" t="s">
        <v>13</v>
      </c>
      <c r="J568" t="s">
        <v>751</v>
      </c>
      <c r="K568" t="s">
        <v>780</v>
      </c>
      <c r="L568" t="s">
        <v>781</v>
      </c>
      <c r="M568" t="s">
        <v>878</v>
      </c>
      <c r="N568" t="s">
        <v>788</v>
      </c>
      <c r="O568" t="s">
        <v>178</v>
      </c>
      <c r="P568" t="s">
        <v>789</v>
      </c>
      <c r="Q568" t="s">
        <v>116</v>
      </c>
      <c r="R568" t="s">
        <v>1294</v>
      </c>
      <c r="S568" t="s">
        <v>110</v>
      </c>
      <c r="T568" t="s">
        <v>735</v>
      </c>
      <c r="U568" t="str">
        <f t="shared" si="8"/>
        <v>WA.2378.EBD.955.301.E.524111</v>
      </c>
      <c r="V568" t="s">
        <v>123</v>
      </c>
      <c r="W568" t="s">
        <v>165</v>
      </c>
      <c r="X568" t="s">
        <v>135</v>
      </c>
    </row>
    <row r="569" spans="1:24" x14ac:dyDescent="0.3">
      <c r="A569" t="s">
        <v>728</v>
      </c>
      <c r="B569" t="s">
        <v>1457</v>
      </c>
      <c r="C569" t="s">
        <v>729</v>
      </c>
      <c r="D569" t="s">
        <v>1458</v>
      </c>
      <c r="E569" t="s">
        <v>841</v>
      </c>
      <c r="F569" t="s">
        <v>733</v>
      </c>
      <c r="G569" t="s">
        <v>750</v>
      </c>
      <c r="H569" t="s">
        <v>1013</v>
      </c>
      <c r="I569" t="s">
        <v>13</v>
      </c>
      <c r="J569" t="s">
        <v>751</v>
      </c>
      <c r="K569" t="s">
        <v>780</v>
      </c>
      <c r="L569" t="s">
        <v>781</v>
      </c>
      <c r="M569" t="s">
        <v>878</v>
      </c>
      <c r="N569" t="s">
        <v>788</v>
      </c>
      <c r="O569" t="s">
        <v>178</v>
      </c>
      <c r="P569" t="s">
        <v>789</v>
      </c>
      <c r="Q569" t="s">
        <v>116</v>
      </c>
      <c r="R569" t="s">
        <v>1294</v>
      </c>
      <c r="S569" t="s">
        <v>104</v>
      </c>
      <c r="T569" t="s">
        <v>105</v>
      </c>
      <c r="U569" t="str">
        <f t="shared" si="8"/>
        <v>WA.2378.EBD.955.301.E.524113</v>
      </c>
      <c r="V569" t="s">
        <v>123</v>
      </c>
      <c r="W569" t="s">
        <v>165</v>
      </c>
      <c r="X569" t="s">
        <v>135</v>
      </c>
    </row>
    <row r="570" spans="1:24" x14ac:dyDescent="0.3">
      <c r="A570" t="s">
        <v>728</v>
      </c>
      <c r="B570" t="s">
        <v>1457</v>
      </c>
      <c r="C570" t="s">
        <v>729</v>
      </c>
      <c r="D570" t="s">
        <v>1458</v>
      </c>
      <c r="E570" t="s">
        <v>841</v>
      </c>
      <c r="F570" t="s">
        <v>733</v>
      </c>
      <c r="G570" t="s">
        <v>750</v>
      </c>
      <c r="H570" t="s">
        <v>1013</v>
      </c>
      <c r="I570" t="s">
        <v>13</v>
      </c>
      <c r="J570" t="s">
        <v>751</v>
      </c>
      <c r="K570" t="s">
        <v>780</v>
      </c>
      <c r="L570" t="s">
        <v>781</v>
      </c>
      <c r="M570" t="s">
        <v>878</v>
      </c>
      <c r="N570" t="s">
        <v>788</v>
      </c>
      <c r="O570" t="s">
        <v>178</v>
      </c>
      <c r="P570" t="s">
        <v>789</v>
      </c>
      <c r="Q570" t="s">
        <v>166</v>
      </c>
      <c r="R570" t="s">
        <v>1295</v>
      </c>
      <c r="S570" t="s">
        <v>103</v>
      </c>
      <c r="T570" t="s">
        <v>732</v>
      </c>
      <c r="U570" t="str">
        <f t="shared" si="8"/>
        <v>WA.2378.EBD.955.301.F.521211</v>
      </c>
      <c r="V570" t="s">
        <v>123</v>
      </c>
      <c r="W570" t="s">
        <v>165</v>
      </c>
      <c r="X570" t="s">
        <v>135</v>
      </c>
    </row>
    <row r="571" spans="1:24" x14ac:dyDescent="0.3">
      <c r="A571" t="s">
        <v>728</v>
      </c>
      <c r="B571" t="s">
        <v>1457</v>
      </c>
      <c r="C571" t="s">
        <v>729</v>
      </c>
      <c r="D571" t="s">
        <v>1458</v>
      </c>
      <c r="E571" t="s">
        <v>841</v>
      </c>
      <c r="F571" t="s">
        <v>733</v>
      </c>
      <c r="G571" t="s">
        <v>750</v>
      </c>
      <c r="H571" t="s">
        <v>1013</v>
      </c>
      <c r="I571" t="s">
        <v>13</v>
      </c>
      <c r="J571" t="s">
        <v>751</v>
      </c>
      <c r="K571" t="s">
        <v>780</v>
      </c>
      <c r="L571" t="s">
        <v>781</v>
      </c>
      <c r="M571" t="s">
        <v>878</v>
      </c>
      <c r="N571" t="s">
        <v>788</v>
      </c>
      <c r="O571" t="s">
        <v>178</v>
      </c>
      <c r="P571" t="s">
        <v>789</v>
      </c>
      <c r="Q571" t="s">
        <v>166</v>
      </c>
      <c r="R571" t="s">
        <v>1295</v>
      </c>
      <c r="S571" t="s">
        <v>113</v>
      </c>
      <c r="T571" t="s">
        <v>734</v>
      </c>
      <c r="U571" t="str">
        <f t="shared" si="8"/>
        <v>WA.2378.EBD.955.301.F.522151</v>
      </c>
      <c r="V571" t="s">
        <v>123</v>
      </c>
      <c r="W571" t="s">
        <v>165</v>
      </c>
      <c r="X571" t="s">
        <v>135</v>
      </c>
    </row>
    <row r="572" spans="1:24" x14ac:dyDescent="0.3">
      <c r="A572" t="s">
        <v>728</v>
      </c>
      <c r="B572" t="s">
        <v>1457</v>
      </c>
      <c r="C572" t="s">
        <v>729</v>
      </c>
      <c r="D572" t="s">
        <v>1458</v>
      </c>
      <c r="E572" t="s">
        <v>841</v>
      </c>
      <c r="F572" t="s">
        <v>733</v>
      </c>
      <c r="G572" t="s">
        <v>750</v>
      </c>
      <c r="H572" t="s">
        <v>1013</v>
      </c>
      <c r="I572" t="s">
        <v>13</v>
      </c>
      <c r="J572" t="s">
        <v>751</v>
      </c>
      <c r="K572" t="s">
        <v>780</v>
      </c>
      <c r="L572" t="s">
        <v>781</v>
      </c>
      <c r="M572" t="s">
        <v>878</v>
      </c>
      <c r="N572" t="s">
        <v>788</v>
      </c>
      <c r="O572" t="s">
        <v>178</v>
      </c>
      <c r="P572" t="s">
        <v>789</v>
      </c>
      <c r="Q572" t="s">
        <v>166</v>
      </c>
      <c r="R572" t="s">
        <v>1295</v>
      </c>
      <c r="S572" t="s">
        <v>110</v>
      </c>
      <c r="T572" t="s">
        <v>735</v>
      </c>
      <c r="U572" t="str">
        <f t="shared" si="8"/>
        <v>WA.2378.EBD.955.301.F.524111</v>
      </c>
      <c r="V572" t="s">
        <v>123</v>
      </c>
      <c r="W572" t="s">
        <v>165</v>
      </c>
      <c r="X572" t="s">
        <v>135</v>
      </c>
    </row>
    <row r="573" spans="1:24" x14ac:dyDescent="0.3">
      <c r="A573" t="s">
        <v>728</v>
      </c>
      <c r="B573" t="s">
        <v>1457</v>
      </c>
      <c r="C573" t="s">
        <v>729</v>
      </c>
      <c r="D573" t="s">
        <v>1458</v>
      </c>
      <c r="E573" t="s">
        <v>841</v>
      </c>
      <c r="F573" t="s">
        <v>733</v>
      </c>
      <c r="G573" t="s">
        <v>750</v>
      </c>
      <c r="H573" t="s">
        <v>1013</v>
      </c>
      <c r="I573" t="s">
        <v>13</v>
      </c>
      <c r="J573" t="s">
        <v>751</v>
      </c>
      <c r="K573" t="s">
        <v>780</v>
      </c>
      <c r="L573" t="s">
        <v>781</v>
      </c>
      <c r="M573" t="s">
        <v>878</v>
      </c>
      <c r="N573" t="s">
        <v>788</v>
      </c>
      <c r="O573" t="s">
        <v>178</v>
      </c>
      <c r="P573" t="s">
        <v>789</v>
      </c>
      <c r="Q573" t="s">
        <v>167</v>
      </c>
      <c r="R573" t="s">
        <v>767</v>
      </c>
      <c r="S573" t="s">
        <v>103</v>
      </c>
      <c r="T573" t="s">
        <v>732</v>
      </c>
      <c r="U573" t="str">
        <f t="shared" si="8"/>
        <v>WA.2378.EBD.955.301.G.521211</v>
      </c>
      <c r="V573" t="s">
        <v>123</v>
      </c>
      <c r="W573" t="s">
        <v>124</v>
      </c>
      <c r="X573" t="s">
        <v>125</v>
      </c>
    </row>
    <row r="574" spans="1:24" x14ac:dyDescent="0.3">
      <c r="A574" t="s">
        <v>728</v>
      </c>
      <c r="B574" t="s">
        <v>1457</v>
      </c>
      <c r="C574" t="s">
        <v>729</v>
      </c>
      <c r="D574" t="s">
        <v>1458</v>
      </c>
      <c r="E574" t="s">
        <v>841</v>
      </c>
      <c r="F574" t="s">
        <v>733</v>
      </c>
      <c r="G574" t="s">
        <v>750</v>
      </c>
      <c r="H574" t="s">
        <v>1013</v>
      </c>
      <c r="I574" t="s">
        <v>13</v>
      </c>
      <c r="J574" t="s">
        <v>751</v>
      </c>
      <c r="K574" t="s">
        <v>780</v>
      </c>
      <c r="L574" t="s">
        <v>781</v>
      </c>
      <c r="M574" t="s">
        <v>878</v>
      </c>
      <c r="N574" t="s">
        <v>788</v>
      </c>
      <c r="O574" t="s">
        <v>178</v>
      </c>
      <c r="P574" t="s">
        <v>789</v>
      </c>
      <c r="Q574" t="s">
        <v>167</v>
      </c>
      <c r="R574" t="s">
        <v>767</v>
      </c>
      <c r="S574" t="s">
        <v>113</v>
      </c>
      <c r="T574" t="s">
        <v>734</v>
      </c>
      <c r="U574" t="str">
        <f t="shared" si="8"/>
        <v>WA.2378.EBD.955.301.G.522151</v>
      </c>
      <c r="V574" t="s">
        <v>123</v>
      </c>
      <c r="W574" t="s">
        <v>124</v>
      </c>
      <c r="X574" t="s">
        <v>125</v>
      </c>
    </row>
    <row r="575" spans="1:24" x14ac:dyDescent="0.3">
      <c r="A575" t="s">
        <v>728</v>
      </c>
      <c r="B575" t="s">
        <v>1457</v>
      </c>
      <c r="C575" t="s">
        <v>729</v>
      </c>
      <c r="D575" t="s">
        <v>1458</v>
      </c>
      <c r="E575" t="s">
        <v>841</v>
      </c>
      <c r="F575" t="s">
        <v>733</v>
      </c>
      <c r="G575" t="s">
        <v>750</v>
      </c>
      <c r="H575" t="s">
        <v>1013</v>
      </c>
      <c r="I575" t="s">
        <v>13</v>
      </c>
      <c r="J575" t="s">
        <v>751</v>
      </c>
      <c r="K575" t="s">
        <v>780</v>
      </c>
      <c r="L575" t="s">
        <v>781</v>
      </c>
      <c r="M575" t="s">
        <v>878</v>
      </c>
      <c r="N575" t="s">
        <v>788</v>
      </c>
      <c r="O575" t="s">
        <v>178</v>
      </c>
      <c r="P575" t="s">
        <v>789</v>
      </c>
      <c r="Q575" t="s">
        <v>167</v>
      </c>
      <c r="R575" t="s">
        <v>767</v>
      </c>
      <c r="S575" t="s">
        <v>110</v>
      </c>
      <c r="T575" t="s">
        <v>735</v>
      </c>
      <c r="U575" t="str">
        <f t="shared" si="8"/>
        <v>WA.2378.EBD.955.301.G.524111</v>
      </c>
      <c r="V575" t="s">
        <v>123</v>
      </c>
      <c r="W575" t="s">
        <v>124</v>
      </c>
      <c r="X575" t="s">
        <v>125</v>
      </c>
    </row>
    <row r="576" spans="1:24" hidden="1" x14ac:dyDescent="0.3">
      <c r="A576" t="s">
        <v>728</v>
      </c>
      <c r="B576" t="s">
        <v>1457</v>
      </c>
      <c r="C576" t="s">
        <v>729</v>
      </c>
      <c r="D576" t="s">
        <v>1458</v>
      </c>
      <c r="E576" t="s">
        <v>841</v>
      </c>
      <c r="F576" t="s">
        <v>733</v>
      </c>
      <c r="G576" t="s">
        <v>750</v>
      </c>
      <c r="H576" t="s">
        <v>1013</v>
      </c>
      <c r="I576" t="s">
        <v>13</v>
      </c>
      <c r="J576" t="s">
        <v>751</v>
      </c>
      <c r="K576" t="s">
        <v>780</v>
      </c>
      <c r="L576" t="s">
        <v>781</v>
      </c>
      <c r="M576" t="s">
        <v>938</v>
      </c>
      <c r="N576" t="s">
        <v>939</v>
      </c>
      <c r="O576" t="s">
        <v>177</v>
      </c>
      <c r="P576" t="s">
        <v>940</v>
      </c>
      <c r="Q576" t="s">
        <v>2</v>
      </c>
      <c r="R576" t="s">
        <v>993</v>
      </c>
      <c r="S576" t="s">
        <v>103</v>
      </c>
      <c r="T576" t="s">
        <v>732</v>
      </c>
      <c r="U576" t="str">
        <f t="shared" si="8"/>
        <v>WA.2378.EBD.974.101.A.521211</v>
      </c>
      <c r="V576" t="s">
        <v>846</v>
      </c>
    </row>
    <row r="577" spans="1:24" hidden="1" x14ac:dyDescent="0.3">
      <c r="A577" t="s">
        <v>728</v>
      </c>
      <c r="B577" t="s">
        <v>1457</v>
      </c>
      <c r="C577" t="s">
        <v>729</v>
      </c>
      <c r="D577" t="s">
        <v>1458</v>
      </c>
      <c r="E577" t="s">
        <v>841</v>
      </c>
      <c r="F577" t="s">
        <v>733</v>
      </c>
      <c r="G577" t="s">
        <v>750</v>
      </c>
      <c r="H577" t="s">
        <v>1013</v>
      </c>
      <c r="I577" t="s">
        <v>13</v>
      </c>
      <c r="J577" t="s">
        <v>751</v>
      </c>
      <c r="K577" t="s">
        <v>780</v>
      </c>
      <c r="L577" t="s">
        <v>781</v>
      </c>
      <c r="M577" t="s">
        <v>938</v>
      </c>
      <c r="N577" t="s">
        <v>939</v>
      </c>
      <c r="O577" t="s">
        <v>177</v>
      </c>
      <c r="P577" t="s">
        <v>940</v>
      </c>
      <c r="Q577" t="s">
        <v>2</v>
      </c>
      <c r="R577" t="s">
        <v>993</v>
      </c>
      <c r="S577" t="s">
        <v>130</v>
      </c>
      <c r="T577" t="s">
        <v>748</v>
      </c>
      <c r="U577" t="str">
        <f t="shared" si="8"/>
        <v>WA.2378.EBD.974.101.A.521811</v>
      </c>
      <c r="V577" t="s">
        <v>846</v>
      </c>
    </row>
    <row r="578" spans="1:24" hidden="1" x14ac:dyDescent="0.3">
      <c r="A578" t="s">
        <v>728</v>
      </c>
      <c r="B578" t="s">
        <v>1457</v>
      </c>
      <c r="C578" t="s">
        <v>729</v>
      </c>
      <c r="D578" t="s">
        <v>1458</v>
      </c>
      <c r="E578" t="s">
        <v>841</v>
      </c>
      <c r="F578" t="s">
        <v>733</v>
      </c>
      <c r="G578" t="s">
        <v>750</v>
      </c>
      <c r="H578" t="s">
        <v>1013</v>
      </c>
      <c r="I578" t="s">
        <v>13</v>
      </c>
      <c r="J578" t="s">
        <v>751</v>
      </c>
      <c r="K578" t="s">
        <v>780</v>
      </c>
      <c r="L578" t="s">
        <v>781</v>
      </c>
      <c r="M578" t="s">
        <v>938</v>
      </c>
      <c r="N578" t="s">
        <v>939</v>
      </c>
      <c r="O578" t="s">
        <v>177</v>
      </c>
      <c r="P578" t="s">
        <v>940</v>
      </c>
      <c r="Q578" t="s">
        <v>2</v>
      </c>
      <c r="R578" t="s">
        <v>993</v>
      </c>
      <c r="S578" t="s">
        <v>110</v>
      </c>
      <c r="T578" t="s">
        <v>735</v>
      </c>
      <c r="U578" t="str">
        <f t="shared" ref="U578:U605" si="9">_xlfn.TEXTJOIN(".",TRUE,G578,I578,K578,M578,O578,Q578,S578)</f>
        <v>WA.2378.EBD.974.101.A.524111</v>
      </c>
      <c r="V578" t="s">
        <v>846</v>
      </c>
    </row>
    <row r="579" spans="1:24" hidden="1" x14ac:dyDescent="0.3">
      <c r="A579" t="s">
        <v>728</v>
      </c>
      <c r="B579" t="s">
        <v>1457</v>
      </c>
      <c r="C579" t="s">
        <v>729</v>
      </c>
      <c r="D579" t="s">
        <v>1458</v>
      </c>
      <c r="E579" t="s">
        <v>841</v>
      </c>
      <c r="F579" t="s">
        <v>733</v>
      </c>
      <c r="G579" t="s">
        <v>750</v>
      </c>
      <c r="H579" t="s">
        <v>1013</v>
      </c>
      <c r="I579" t="s">
        <v>13</v>
      </c>
      <c r="J579" t="s">
        <v>751</v>
      </c>
      <c r="K579" t="s">
        <v>780</v>
      </c>
      <c r="L579" t="s">
        <v>781</v>
      </c>
      <c r="M579" t="s">
        <v>938</v>
      </c>
      <c r="N579" t="s">
        <v>939</v>
      </c>
      <c r="O579" t="s">
        <v>177</v>
      </c>
      <c r="P579" t="s">
        <v>940</v>
      </c>
      <c r="Q579" t="s">
        <v>108</v>
      </c>
      <c r="R579" t="s">
        <v>994</v>
      </c>
      <c r="S579" t="s">
        <v>103</v>
      </c>
      <c r="T579" t="s">
        <v>732</v>
      </c>
      <c r="U579" t="str">
        <f t="shared" si="9"/>
        <v>WA.2378.EBD.974.101.B.521211</v>
      </c>
      <c r="V579" t="s">
        <v>846</v>
      </c>
    </row>
    <row r="580" spans="1:24" hidden="1" x14ac:dyDescent="0.3">
      <c r="A580" t="s">
        <v>728</v>
      </c>
      <c r="B580" t="s">
        <v>1457</v>
      </c>
      <c r="C580" t="s">
        <v>729</v>
      </c>
      <c r="D580" t="s">
        <v>1458</v>
      </c>
      <c r="E580" t="s">
        <v>841</v>
      </c>
      <c r="F580" t="s">
        <v>733</v>
      </c>
      <c r="G580" t="s">
        <v>750</v>
      </c>
      <c r="H580" t="s">
        <v>1013</v>
      </c>
      <c r="I580" t="s">
        <v>13</v>
      </c>
      <c r="J580" t="s">
        <v>751</v>
      </c>
      <c r="K580" t="s">
        <v>780</v>
      </c>
      <c r="L580" t="s">
        <v>781</v>
      </c>
      <c r="M580" t="s">
        <v>938</v>
      </c>
      <c r="N580" t="s">
        <v>939</v>
      </c>
      <c r="O580" t="s">
        <v>177</v>
      </c>
      <c r="P580" t="s">
        <v>940</v>
      </c>
      <c r="Q580" t="s">
        <v>108</v>
      </c>
      <c r="R580" t="s">
        <v>994</v>
      </c>
      <c r="S580" t="s">
        <v>130</v>
      </c>
      <c r="T580" t="s">
        <v>748</v>
      </c>
      <c r="U580" t="str">
        <f t="shared" si="9"/>
        <v>WA.2378.EBD.974.101.B.521811</v>
      </c>
      <c r="V580" t="s">
        <v>846</v>
      </c>
    </row>
    <row r="581" spans="1:24" hidden="1" x14ac:dyDescent="0.3">
      <c r="A581" t="s">
        <v>728</v>
      </c>
      <c r="B581" t="s">
        <v>1457</v>
      </c>
      <c r="C581" t="s">
        <v>729</v>
      </c>
      <c r="D581" t="s">
        <v>1458</v>
      </c>
      <c r="E581" t="s">
        <v>841</v>
      </c>
      <c r="F581" t="s">
        <v>733</v>
      </c>
      <c r="G581" t="s">
        <v>750</v>
      </c>
      <c r="H581" t="s">
        <v>1013</v>
      </c>
      <c r="I581" t="s">
        <v>13</v>
      </c>
      <c r="J581" t="s">
        <v>751</v>
      </c>
      <c r="K581" t="s">
        <v>780</v>
      </c>
      <c r="L581" t="s">
        <v>781</v>
      </c>
      <c r="M581" t="s">
        <v>938</v>
      </c>
      <c r="N581" t="s">
        <v>939</v>
      </c>
      <c r="O581" t="s">
        <v>177</v>
      </c>
      <c r="P581" t="s">
        <v>940</v>
      </c>
      <c r="Q581" t="s">
        <v>108</v>
      </c>
      <c r="R581" t="s">
        <v>994</v>
      </c>
      <c r="S581" t="s">
        <v>113</v>
      </c>
      <c r="T581" t="s">
        <v>734</v>
      </c>
      <c r="U581" t="str">
        <f t="shared" si="9"/>
        <v>WA.2378.EBD.974.101.B.522151</v>
      </c>
      <c r="V581" t="s">
        <v>846</v>
      </c>
    </row>
    <row r="582" spans="1:24" hidden="1" x14ac:dyDescent="0.3">
      <c r="A582" t="s">
        <v>728</v>
      </c>
      <c r="B582" t="s">
        <v>1457</v>
      </c>
      <c r="C582" t="s">
        <v>729</v>
      </c>
      <c r="D582" t="s">
        <v>1458</v>
      </c>
      <c r="E582" t="s">
        <v>841</v>
      </c>
      <c r="F582" t="s">
        <v>733</v>
      </c>
      <c r="G582" t="s">
        <v>750</v>
      </c>
      <c r="H582" t="s">
        <v>1013</v>
      </c>
      <c r="I582" t="s">
        <v>13</v>
      </c>
      <c r="J582" t="s">
        <v>751</v>
      </c>
      <c r="K582" t="s">
        <v>780</v>
      </c>
      <c r="L582" t="s">
        <v>781</v>
      </c>
      <c r="M582" t="s">
        <v>938</v>
      </c>
      <c r="N582" t="s">
        <v>939</v>
      </c>
      <c r="O582" t="s">
        <v>177</v>
      </c>
      <c r="P582" t="s">
        <v>940</v>
      </c>
      <c r="Q582" t="s">
        <v>108</v>
      </c>
      <c r="R582" t="s">
        <v>994</v>
      </c>
      <c r="S582" t="s">
        <v>110</v>
      </c>
      <c r="T582" t="s">
        <v>735</v>
      </c>
      <c r="U582" t="str">
        <f t="shared" si="9"/>
        <v>WA.2378.EBD.974.101.B.524111</v>
      </c>
      <c r="V582" t="s">
        <v>846</v>
      </c>
    </row>
    <row r="583" spans="1:24" hidden="1" x14ac:dyDescent="0.3">
      <c r="A583" t="s">
        <v>728</v>
      </c>
      <c r="B583" t="s">
        <v>1457</v>
      </c>
      <c r="C583" t="s">
        <v>729</v>
      </c>
      <c r="D583" t="s">
        <v>1458</v>
      </c>
      <c r="E583" t="s">
        <v>841</v>
      </c>
      <c r="F583" t="s">
        <v>733</v>
      </c>
      <c r="G583" t="s">
        <v>750</v>
      </c>
      <c r="H583" t="s">
        <v>1013</v>
      </c>
      <c r="I583" t="s">
        <v>13</v>
      </c>
      <c r="J583" t="s">
        <v>751</v>
      </c>
      <c r="K583" t="s">
        <v>780</v>
      </c>
      <c r="L583" t="s">
        <v>781</v>
      </c>
      <c r="M583" t="s">
        <v>938</v>
      </c>
      <c r="N583" t="s">
        <v>939</v>
      </c>
      <c r="O583" t="s">
        <v>177</v>
      </c>
      <c r="P583" t="s">
        <v>940</v>
      </c>
      <c r="Q583" t="s">
        <v>108</v>
      </c>
      <c r="R583" t="s">
        <v>994</v>
      </c>
      <c r="S583" t="s">
        <v>106</v>
      </c>
      <c r="T583" t="s">
        <v>906</v>
      </c>
      <c r="U583" t="str">
        <f t="shared" si="9"/>
        <v>WA.2378.EBD.974.101.B.524114</v>
      </c>
      <c r="V583" t="s">
        <v>846</v>
      </c>
    </row>
    <row r="584" spans="1:24" hidden="1" x14ac:dyDescent="0.3">
      <c r="A584" t="s">
        <v>728</v>
      </c>
      <c r="B584" t="s">
        <v>1457</v>
      </c>
      <c r="C584" t="s">
        <v>729</v>
      </c>
      <c r="D584" t="s">
        <v>1458</v>
      </c>
      <c r="E584" t="s">
        <v>841</v>
      </c>
      <c r="F584" t="s">
        <v>733</v>
      </c>
      <c r="G584" t="s">
        <v>750</v>
      </c>
      <c r="H584" t="s">
        <v>1013</v>
      </c>
      <c r="I584" t="s">
        <v>13</v>
      </c>
      <c r="J584" t="s">
        <v>751</v>
      </c>
      <c r="K584" t="s">
        <v>780</v>
      </c>
      <c r="L584" t="s">
        <v>781</v>
      </c>
      <c r="M584" t="s">
        <v>938</v>
      </c>
      <c r="N584" t="s">
        <v>939</v>
      </c>
      <c r="O584" t="s">
        <v>177</v>
      </c>
      <c r="P584" t="s">
        <v>940</v>
      </c>
      <c r="Q584" t="s">
        <v>109</v>
      </c>
      <c r="R584" t="s">
        <v>995</v>
      </c>
      <c r="S584" t="s">
        <v>103</v>
      </c>
      <c r="T584" t="s">
        <v>732</v>
      </c>
      <c r="U584" t="str">
        <f t="shared" si="9"/>
        <v>WA.2378.EBD.974.101.C.521211</v>
      </c>
      <c r="V584" t="s">
        <v>846</v>
      </c>
    </row>
    <row r="585" spans="1:24" hidden="1" x14ac:dyDescent="0.3">
      <c r="A585" t="s">
        <v>728</v>
      </c>
      <c r="B585" t="s">
        <v>1457</v>
      </c>
      <c r="C585" t="s">
        <v>729</v>
      </c>
      <c r="D585" t="s">
        <v>1458</v>
      </c>
      <c r="E585" t="s">
        <v>841</v>
      </c>
      <c r="F585" t="s">
        <v>733</v>
      </c>
      <c r="G585" t="s">
        <v>750</v>
      </c>
      <c r="H585" t="s">
        <v>1013</v>
      </c>
      <c r="I585" t="s">
        <v>13</v>
      </c>
      <c r="J585" t="s">
        <v>751</v>
      </c>
      <c r="K585" t="s">
        <v>780</v>
      </c>
      <c r="L585" t="s">
        <v>781</v>
      </c>
      <c r="M585" t="s">
        <v>938</v>
      </c>
      <c r="N585" t="s">
        <v>939</v>
      </c>
      <c r="O585" t="s">
        <v>177</v>
      </c>
      <c r="P585" t="s">
        <v>940</v>
      </c>
      <c r="Q585" t="s">
        <v>109</v>
      </c>
      <c r="R585" t="s">
        <v>995</v>
      </c>
      <c r="S585" t="s">
        <v>130</v>
      </c>
      <c r="T585" t="s">
        <v>748</v>
      </c>
      <c r="U585" t="str">
        <f t="shared" si="9"/>
        <v>WA.2378.EBD.974.101.C.521811</v>
      </c>
      <c r="V585" t="s">
        <v>846</v>
      </c>
    </row>
    <row r="586" spans="1:24" hidden="1" x14ac:dyDescent="0.3">
      <c r="A586" t="s">
        <v>728</v>
      </c>
      <c r="B586" t="s">
        <v>1457</v>
      </c>
      <c r="C586" t="s">
        <v>729</v>
      </c>
      <c r="D586" t="s">
        <v>1458</v>
      </c>
      <c r="E586" t="s">
        <v>841</v>
      </c>
      <c r="F586" t="s">
        <v>733</v>
      </c>
      <c r="G586" t="s">
        <v>750</v>
      </c>
      <c r="H586" t="s">
        <v>1013</v>
      </c>
      <c r="I586" t="s">
        <v>13</v>
      </c>
      <c r="J586" t="s">
        <v>751</v>
      </c>
      <c r="K586" t="s">
        <v>780</v>
      </c>
      <c r="L586" t="s">
        <v>781</v>
      </c>
      <c r="M586" t="s">
        <v>938</v>
      </c>
      <c r="N586" t="s">
        <v>939</v>
      </c>
      <c r="O586" t="s">
        <v>177</v>
      </c>
      <c r="P586" t="s">
        <v>940</v>
      </c>
      <c r="Q586" t="s">
        <v>109</v>
      </c>
      <c r="R586" t="s">
        <v>995</v>
      </c>
      <c r="S586" t="s">
        <v>110</v>
      </c>
      <c r="T586" t="s">
        <v>735</v>
      </c>
      <c r="U586" t="str">
        <f t="shared" si="9"/>
        <v>WA.2378.EBD.974.101.C.524111</v>
      </c>
      <c r="V586" t="s">
        <v>846</v>
      </c>
    </row>
    <row r="587" spans="1:24" hidden="1" x14ac:dyDescent="0.3">
      <c r="A587" t="s">
        <v>728</v>
      </c>
      <c r="B587" t="s">
        <v>1457</v>
      </c>
      <c r="C587" t="s">
        <v>729</v>
      </c>
      <c r="D587" t="s">
        <v>1458</v>
      </c>
      <c r="E587" t="s">
        <v>841</v>
      </c>
      <c r="F587" t="s">
        <v>733</v>
      </c>
      <c r="G587" t="s">
        <v>750</v>
      </c>
      <c r="H587" t="s">
        <v>1013</v>
      </c>
      <c r="I587" t="s">
        <v>13</v>
      </c>
      <c r="J587" t="s">
        <v>751</v>
      </c>
      <c r="K587" t="s">
        <v>780</v>
      </c>
      <c r="L587" t="s">
        <v>781</v>
      </c>
      <c r="M587" t="s">
        <v>938</v>
      </c>
      <c r="N587" t="s">
        <v>939</v>
      </c>
      <c r="O587" t="s">
        <v>177</v>
      </c>
      <c r="P587" t="s">
        <v>940</v>
      </c>
      <c r="Q587" t="s">
        <v>111</v>
      </c>
      <c r="R587" t="s">
        <v>1296</v>
      </c>
      <c r="S587" t="s">
        <v>103</v>
      </c>
      <c r="T587" t="s">
        <v>732</v>
      </c>
      <c r="U587" t="str">
        <f t="shared" si="9"/>
        <v>WA.2378.EBD.974.101.D.521211</v>
      </c>
      <c r="V587" t="s">
        <v>846</v>
      </c>
    </row>
    <row r="588" spans="1:24" hidden="1" x14ac:dyDescent="0.3">
      <c r="A588" t="s">
        <v>728</v>
      </c>
      <c r="B588" t="s">
        <v>1457</v>
      </c>
      <c r="C588" t="s">
        <v>729</v>
      </c>
      <c r="D588" t="s">
        <v>1458</v>
      </c>
      <c r="E588" t="s">
        <v>841</v>
      </c>
      <c r="F588" t="s">
        <v>733</v>
      </c>
      <c r="G588" t="s">
        <v>750</v>
      </c>
      <c r="H588" t="s">
        <v>1013</v>
      </c>
      <c r="I588" t="s">
        <v>13</v>
      </c>
      <c r="J588" t="s">
        <v>751</v>
      </c>
      <c r="K588" t="s">
        <v>780</v>
      </c>
      <c r="L588" t="s">
        <v>781</v>
      </c>
      <c r="M588" t="s">
        <v>938</v>
      </c>
      <c r="N588" t="s">
        <v>939</v>
      </c>
      <c r="O588" t="s">
        <v>177</v>
      </c>
      <c r="P588" t="s">
        <v>940</v>
      </c>
      <c r="Q588" t="s">
        <v>111</v>
      </c>
      <c r="R588" t="s">
        <v>1296</v>
      </c>
      <c r="S588" t="s">
        <v>113</v>
      </c>
      <c r="T588" t="s">
        <v>734</v>
      </c>
      <c r="U588" t="str">
        <f t="shared" si="9"/>
        <v>WA.2378.EBD.974.101.D.522151</v>
      </c>
      <c r="V588" t="s">
        <v>846</v>
      </c>
    </row>
    <row r="589" spans="1:24" hidden="1" x14ac:dyDescent="0.3">
      <c r="A589" t="s">
        <v>728</v>
      </c>
      <c r="B589" t="s">
        <v>1457</v>
      </c>
      <c r="C589" t="s">
        <v>729</v>
      </c>
      <c r="D589" t="s">
        <v>1458</v>
      </c>
      <c r="E589" t="s">
        <v>841</v>
      </c>
      <c r="F589" t="s">
        <v>733</v>
      </c>
      <c r="G589" t="s">
        <v>750</v>
      </c>
      <c r="H589" t="s">
        <v>1013</v>
      </c>
      <c r="I589" t="s">
        <v>13</v>
      </c>
      <c r="J589" t="s">
        <v>751</v>
      </c>
      <c r="K589" t="s">
        <v>780</v>
      </c>
      <c r="L589" t="s">
        <v>781</v>
      </c>
      <c r="M589" t="s">
        <v>938</v>
      </c>
      <c r="N589" t="s">
        <v>939</v>
      </c>
      <c r="O589" t="s">
        <v>177</v>
      </c>
      <c r="P589" t="s">
        <v>940</v>
      </c>
      <c r="Q589" t="s">
        <v>111</v>
      </c>
      <c r="R589" t="s">
        <v>1296</v>
      </c>
      <c r="S589" t="s">
        <v>107</v>
      </c>
      <c r="T589" t="s">
        <v>892</v>
      </c>
      <c r="U589" t="str">
        <f t="shared" si="9"/>
        <v>WA.2378.EBD.974.101.D.524119</v>
      </c>
      <c r="V589" t="s">
        <v>846</v>
      </c>
    </row>
    <row r="590" spans="1:24" hidden="1" x14ac:dyDescent="0.3">
      <c r="A590" t="s">
        <v>728</v>
      </c>
      <c r="B590" t="s">
        <v>1457</v>
      </c>
      <c r="C590" t="s">
        <v>729</v>
      </c>
      <c r="D590" t="s">
        <v>1458</v>
      </c>
      <c r="E590" t="s">
        <v>841</v>
      </c>
      <c r="F590" t="s">
        <v>733</v>
      </c>
      <c r="G590" t="s">
        <v>750</v>
      </c>
      <c r="H590" t="s">
        <v>1013</v>
      </c>
      <c r="I590" t="s">
        <v>13</v>
      </c>
      <c r="J590" t="s">
        <v>751</v>
      </c>
      <c r="K590" t="s">
        <v>895</v>
      </c>
      <c r="L590" t="s">
        <v>896</v>
      </c>
      <c r="M590" t="s">
        <v>101</v>
      </c>
      <c r="N590" t="s">
        <v>1465</v>
      </c>
      <c r="O590" t="s">
        <v>177</v>
      </c>
      <c r="P590" t="s">
        <v>1297</v>
      </c>
      <c r="Q590" t="s">
        <v>2</v>
      </c>
      <c r="R590" t="s">
        <v>1298</v>
      </c>
      <c r="S590" t="s">
        <v>114</v>
      </c>
      <c r="T590" t="s">
        <v>793</v>
      </c>
      <c r="U590" t="str">
        <f t="shared" si="9"/>
        <v>WA.2378.FAB.001.101.A.522191</v>
      </c>
      <c r="V590" t="s">
        <v>846</v>
      </c>
    </row>
    <row r="591" spans="1:24" x14ac:dyDescent="0.3">
      <c r="A591" t="s">
        <v>728</v>
      </c>
      <c r="B591" t="s">
        <v>1457</v>
      </c>
      <c r="C591" t="s">
        <v>729</v>
      </c>
      <c r="D591" t="s">
        <v>1458</v>
      </c>
      <c r="E591" t="s">
        <v>841</v>
      </c>
      <c r="F591" t="s">
        <v>733</v>
      </c>
      <c r="G591" t="s">
        <v>750</v>
      </c>
      <c r="H591" t="s">
        <v>1013</v>
      </c>
      <c r="I591" t="s">
        <v>14</v>
      </c>
      <c r="J591" t="s">
        <v>753</v>
      </c>
      <c r="K591" t="s">
        <v>790</v>
      </c>
      <c r="L591" t="s">
        <v>933</v>
      </c>
      <c r="M591" t="s">
        <v>932</v>
      </c>
      <c r="N591" t="s">
        <v>791</v>
      </c>
      <c r="O591" t="s">
        <v>178</v>
      </c>
      <c r="P591" t="s">
        <v>792</v>
      </c>
      <c r="Q591" t="s">
        <v>2</v>
      </c>
      <c r="R591" t="s">
        <v>934</v>
      </c>
      <c r="S591" t="s">
        <v>103</v>
      </c>
      <c r="T591" t="s">
        <v>732</v>
      </c>
      <c r="U591" t="str">
        <f t="shared" si="9"/>
        <v>WA.4345.EBC.996.301.A.521211</v>
      </c>
      <c r="V591" t="s">
        <v>123</v>
      </c>
      <c r="W591" t="s">
        <v>132</v>
      </c>
      <c r="X591" t="s">
        <v>133</v>
      </c>
    </row>
    <row r="592" spans="1:24" x14ac:dyDescent="0.3">
      <c r="A592" t="s">
        <v>728</v>
      </c>
      <c r="B592" t="s">
        <v>1457</v>
      </c>
      <c r="C592" t="s">
        <v>729</v>
      </c>
      <c r="D592" t="s">
        <v>1458</v>
      </c>
      <c r="E592" t="s">
        <v>841</v>
      </c>
      <c r="F592" t="s">
        <v>733</v>
      </c>
      <c r="G592" t="s">
        <v>750</v>
      </c>
      <c r="H592" t="s">
        <v>1013</v>
      </c>
      <c r="I592" t="s">
        <v>14</v>
      </c>
      <c r="J592" t="s">
        <v>753</v>
      </c>
      <c r="K592" t="s">
        <v>790</v>
      </c>
      <c r="L592" t="s">
        <v>933</v>
      </c>
      <c r="M592" t="s">
        <v>932</v>
      </c>
      <c r="N592" t="s">
        <v>791</v>
      </c>
      <c r="O592" t="s">
        <v>178</v>
      </c>
      <c r="P592" t="s">
        <v>792</v>
      </c>
      <c r="Q592" t="s">
        <v>2</v>
      </c>
      <c r="R592" t="s">
        <v>934</v>
      </c>
      <c r="S592" t="s">
        <v>126</v>
      </c>
      <c r="T592" t="s">
        <v>744</v>
      </c>
      <c r="U592" t="str">
        <f t="shared" si="9"/>
        <v>WA.4345.EBC.996.301.A.521219</v>
      </c>
      <c r="V592" t="s">
        <v>123</v>
      </c>
      <c r="W592" t="s">
        <v>132</v>
      </c>
      <c r="X592" t="s">
        <v>133</v>
      </c>
    </row>
    <row r="593" spans="1:24" x14ac:dyDescent="0.3">
      <c r="A593" t="s">
        <v>728</v>
      </c>
      <c r="B593" t="s">
        <v>1457</v>
      </c>
      <c r="C593" t="s">
        <v>729</v>
      </c>
      <c r="D593" t="s">
        <v>1458</v>
      </c>
      <c r="E593" t="s">
        <v>841</v>
      </c>
      <c r="F593" t="s">
        <v>733</v>
      </c>
      <c r="G593" t="s">
        <v>750</v>
      </c>
      <c r="H593" t="s">
        <v>1013</v>
      </c>
      <c r="I593" t="s">
        <v>14</v>
      </c>
      <c r="J593" t="s">
        <v>753</v>
      </c>
      <c r="K593" t="s">
        <v>790</v>
      </c>
      <c r="L593" t="s">
        <v>933</v>
      </c>
      <c r="M593" t="s">
        <v>932</v>
      </c>
      <c r="N593" t="s">
        <v>791</v>
      </c>
      <c r="O593" t="s">
        <v>178</v>
      </c>
      <c r="P593" t="s">
        <v>792</v>
      </c>
      <c r="Q593" t="s">
        <v>2</v>
      </c>
      <c r="R593" t="s">
        <v>934</v>
      </c>
      <c r="S593" t="s">
        <v>113</v>
      </c>
      <c r="T593" t="s">
        <v>734</v>
      </c>
      <c r="U593" t="str">
        <f t="shared" si="9"/>
        <v>WA.4345.EBC.996.301.A.522151</v>
      </c>
      <c r="V593" t="s">
        <v>123</v>
      </c>
      <c r="W593" t="s">
        <v>132</v>
      </c>
      <c r="X593" t="s">
        <v>133</v>
      </c>
    </row>
    <row r="594" spans="1:24" x14ac:dyDescent="0.3">
      <c r="A594" t="s">
        <v>728</v>
      </c>
      <c r="B594" t="s">
        <v>1457</v>
      </c>
      <c r="C594" t="s">
        <v>729</v>
      </c>
      <c r="D594" t="s">
        <v>1458</v>
      </c>
      <c r="E594" t="s">
        <v>841</v>
      </c>
      <c r="F594" t="s">
        <v>733</v>
      </c>
      <c r="G594" t="s">
        <v>750</v>
      </c>
      <c r="H594" t="s">
        <v>1013</v>
      </c>
      <c r="I594" t="s">
        <v>14</v>
      </c>
      <c r="J594" t="s">
        <v>753</v>
      </c>
      <c r="K594" t="s">
        <v>790</v>
      </c>
      <c r="L594" t="s">
        <v>933</v>
      </c>
      <c r="M594" t="s">
        <v>932</v>
      </c>
      <c r="N594" t="s">
        <v>791</v>
      </c>
      <c r="O594" t="s">
        <v>178</v>
      </c>
      <c r="P594" t="s">
        <v>792</v>
      </c>
      <c r="Q594" t="s">
        <v>2</v>
      </c>
      <c r="R594" t="s">
        <v>934</v>
      </c>
      <c r="S594" t="s">
        <v>114</v>
      </c>
      <c r="T594" t="s">
        <v>793</v>
      </c>
      <c r="U594" t="str">
        <f t="shared" si="9"/>
        <v>WA.4345.EBC.996.301.A.522191</v>
      </c>
      <c r="V594" t="s">
        <v>123</v>
      </c>
      <c r="W594" t="s">
        <v>132</v>
      </c>
      <c r="X594" t="s">
        <v>133</v>
      </c>
    </row>
    <row r="595" spans="1:24" x14ac:dyDescent="0.3">
      <c r="A595" t="s">
        <v>728</v>
      </c>
      <c r="B595" t="s">
        <v>1457</v>
      </c>
      <c r="C595" t="s">
        <v>729</v>
      </c>
      <c r="D595" t="s">
        <v>1458</v>
      </c>
      <c r="E595" t="s">
        <v>841</v>
      </c>
      <c r="F595" t="s">
        <v>733</v>
      </c>
      <c r="G595" t="s">
        <v>750</v>
      </c>
      <c r="H595" t="s">
        <v>1013</v>
      </c>
      <c r="I595" t="s">
        <v>14</v>
      </c>
      <c r="J595" t="s">
        <v>753</v>
      </c>
      <c r="K595" t="s">
        <v>790</v>
      </c>
      <c r="L595" t="s">
        <v>933</v>
      </c>
      <c r="M595" t="s">
        <v>932</v>
      </c>
      <c r="N595" t="s">
        <v>791</v>
      </c>
      <c r="O595" t="s">
        <v>178</v>
      </c>
      <c r="P595" t="s">
        <v>792</v>
      </c>
      <c r="Q595" t="s">
        <v>2</v>
      </c>
      <c r="R595" t="s">
        <v>934</v>
      </c>
      <c r="S595" t="s">
        <v>110</v>
      </c>
      <c r="T595" t="s">
        <v>735</v>
      </c>
      <c r="U595" t="str">
        <f t="shared" si="9"/>
        <v>WA.4345.EBC.996.301.A.524111</v>
      </c>
      <c r="V595" t="s">
        <v>123</v>
      </c>
      <c r="W595" t="s">
        <v>132</v>
      </c>
      <c r="X595" t="s">
        <v>133</v>
      </c>
    </row>
    <row r="596" spans="1:24" x14ac:dyDescent="0.3">
      <c r="A596" t="s">
        <v>728</v>
      </c>
      <c r="B596" t="s">
        <v>1457</v>
      </c>
      <c r="C596" t="s">
        <v>729</v>
      </c>
      <c r="D596" t="s">
        <v>1458</v>
      </c>
      <c r="E596" t="s">
        <v>841</v>
      </c>
      <c r="F596" t="s">
        <v>733</v>
      </c>
      <c r="G596" t="s">
        <v>750</v>
      </c>
      <c r="H596" t="s">
        <v>1013</v>
      </c>
      <c r="I596" t="s">
        <v>14</v>
      </c>
      <c r="J596" t="s">
        <v>753</v>
      </c>
      <c r="K596" t="s">
        <v>790</v>
      </c>
      <c r="L596" t="s">
        <v>933</v>
      </c>
      <c r="M596" t="s">
        <v>932</v>
      </c>
      <c r="N596" t="s">
        <v>791</v>
      </c>
      <c r="O596" t="s">
        <v>178</v>
      </c>
      <c r="P596" t="s">
        <v>792</v>
      </c>
      <c r="Q596" t="s">
        <v>108</v>
      </c>
      <c r="R596" t="s">
        <v>794</v>
      </c>
      <c r="S596" t="s">
        <v>103</v>
      </c>
      <c r="T596" t="s">
        <v>732</v>
      </c>
      <c r="U596" t="str">
        <f t="shared" si="9"/>
        <v>WA.4345.EBC.996.301.B.521211</v>
      </c>
      <c r="V596" t="s">
        <v>123</v>
      </c>
      <c r="W596" t="s">
        <v>132</v>
      </c>
      <c r="X596" t="s">
        <v>133</v>
      </c>
    </row>
    <row r="597" spans="1:24" x14ac:dyDescent="0.3">
      <c r="A597" t="s">
        <v>728</v>
      </c>
      <c r="B597" t="s">
        <v>1457</v>
      </c>
      <c r="C597" t="s">
        <v>729</v>
      </c>
      <c r="D597" t="s">
        <v>1458</v>
      </c>
      <c r="E597" t="s">
        <v>841</v>
      </c>
      <c r="F597" t="s">
        <v>733</v>
      </c>
      <c r="G597" t="s">
        <v>750</v>
      </c>
      <c r="H597" t="s">
        <v>1013</v>
      </c>
      <c r="I597" t="s">
        <v>14</v>
      </c>
      <c r="J597" t="s">
        <v>753</v>
      </c>
      <c r="K597" t="s">
        <v>790</v>
      </c>
      <c r="L597" t="s">
        <v>933</v>
      </c>
      <c r="M597" t="s">
        <v>932</v>
      </c>
      <c r="N597" t="s">
        <v>791</v>
      </c>
      <c r="O597" t="s">
        <v>178</v>
      </c>
      <c r="P597" t="s">
        <v>792</v>
      </c>
      <c r="Q597" t="s">
        <v>108</v>
      </c>
      <c r="R597" t="s">
        <v>794</v>
      </c>
      <c r="S597" t="s">
        <v>126</v>
      </c>
      <c r="T597" t="s">
        <v>744</v>
      </c>
      <c r="U597" t="str">
        <f t="shared" si="9"/>
        <v>WA.4345.EBC.996.301.B.521219</v>
      </c>
      <c r="V597" t="s">
        <v>123</v>
      </c>
      <c r="W597" t="s">
        <v>132</v>
      </c>
      <c r="X597" t="s">
        <v>133</v>
      </c>
    </row>
    <row r="598" spans="1:24" x14ac:dyDescent="0.3">
      <c r="A598" t="s">
        <v>728</v>
      </c>
      <c r="B598" t="s">
        <v>1457</v>
      </c>
      <c r="C598" t="s">
        <v>729</v>
      </c>
      <c r="D598" t="s">
        <v>1458</v>
      </c>
      <c r="E598" t="s">
        <v>841</v>
      </c>
      <c r="F598" t="s">
        <v>733</v>
      </c>
      <c r="G598" t="s">
        <v>750</v>
      </c>
      <c r="H598" t="s">
        <v>1013</v>
      </c>
      <c r="I598" t="s">
        <v>14</v>
      </c>
      <c r="J598" t="s">
        <v>753</v>
      </c>
      <c r="K598" t="s">
        <v>790</v>
      </c>
      <c r="L598" t="s">
        <v>933</v>
      </c>
      <c r="M598" t="s">
        <v>932</v>
      </c>
      <c r="N598" t="s">
        <v>791</v>
      </c>
      <c r="O598" t="s">
        <v>178</v>
      </c>
      <c r="P598" t="s">
        <v>792</v>
      </c>
      <c r="Q598" t="s">
        <v>108</v>
      </c>
      <c r="R598" t="s">
        <v>794</v>
      </c>
      <c r="S598" t="s">
        <v>113</v>
      </c>
      <c r="T598" t="s">
        <v>734</v>
      </c>
      <c r="U598" t="str">
        <f t="shared" si="9"/>
        <v>WA.4345.EBC.996.301.B.522151</v>
      </c>
      <c r="V598" t="s">
        <v>123</v>
      </c>
      <c r="W598" t="s">
        <v>132</v>
      </c>
      <c r="X598" t="s">
        <v>133</v>
      </c>
    </row>
    <row r="599" spans="1:24" x14ac:dyDescent="0.3">
      <c r="A599" t="s">
        <v>728</v>
      </c>
      <c r="B599" t="s">
        <v>1457</v>
      </c>
      <c r="C599" t="s">
        <v>729</v>
      </c>
      <c r="D599" t="s">
        <v>1458</v>
      </c>
      <c r="E599" t="s">
        <v>841</v>
      </c>
      <c r="F599" t="s">
        <v>733</v>
      </c>
      <c r="G599" t="s">
        <v>750</v>
      </c>
      <c r="H599" t="s">
        <v>1013</v>
      </c>
      <c r="I599" t="s">
        <v>14</v>
      </c>
      <c r="J599" t="s">
        <v>753</v>
      </c>
      <c r="K599" t="s">
        <v>790</v>
      </c>
      <c r="L599" t="s">
        <v>933</v>
      </c>
      <c r="M599" t="s">
        <v>932</v>
      </c>
      <c r="N599" t="s">
        <v>791</v>
      </c>
      <c r="O599" t="s">
        <v>178</v>
      </c>
      <c r="P599" t="s">
        <v>792</v>
      </c>
      <c r="Q599" t="s">
        <v>108</v>
      </c>
      <c r="R599" t="s">
        <v>794</v>
      </c>
      <c r="S599" t="s">
        <v>110</v>
      </c>
      <c r="T599" t="s">
        <v>735</v>
      </c>
      <c r="U599" t="str">
        <f t="shared" si="9"/>
        <v>WA.4345.EBC.996.301.B.524111</v>
      </c>
      <c r="V599" t="s">
        <v>123</v>
      </c>
      <c r="W599" t="s">
        <v>132</v>
      </c>
      <c r="X599" t="s">
        <v>133</v>
      </c>
    </row>
    <row r="600" spans="1:24" x14ac:dyDescent="0.3">
      <c r="A600" t="s">
        <v>728</v>
      </c>
      <c r="B600" t="s">
        <v>1457</v>
      </c>
      <c r="C600" t="s">
        <v>729</v>
      </c>
      <c r="D600" t="s">
        <v>1458</v>
      </c>
      <c r="E600" t="s">
        <v>841</v>
      </c>
      <c r="F600" t="s">
        <v>733</v>
      </c>
      <c r="G600" t="s">
        <v>750</v>
      </c>
      <c r="H600" t="s">
        <v>1013</v>
      </c>
      <c r="I600" t="s">
        <v>14</v>
      </c>
      <c r="J600" t="s">
        <v>753</v>
      </c>
      <c r="K600" t="s">
        <v>790</v>
      </c>
      <c r="L600" t="s">
        <v>933</v>
      </c>
      <c r="M600" t="s">
        <v>932</v>
      </c>
      <c r="N600" t="s">
        <v>791</v>
      </c>
      <c r="O600" t="s">
        <v>178</v>
      </c>
      <c r="P600" t="s">
        <v>792</v>
      </c>
      <c r="Q600" t="s">
        <v>108</v>
      </c>
      <c r="R600" t="s">
        <v>794</v>
      </c>
      <c r="S600" t="s">
        <v>107</v>
      </c>
      <c r="T600" t="s">
        <v>892</v>
      </c>
      <c r="U600" t="str">
        <f t="shared" si="9"/>
        <v>WA.4345.EBC.996.301.B.524119</v>
      </c>
      <c r="V600" t="s">
        <v>123</v>
      </c>
      <c r="W600" t="s">
        <v>132</v>
      </c>
      <c r="X600" t="s">
        <v>133</v>
      </c>
    </row>
    <row r="601" spans="1:24" x14ac:dyDescent="0.3">
      <c r="A601" t="s">
        <v>728</v>
      </c>
      <c r="B601" t="s">
        <v>1457</v>
      </c>
      <c r="C601" t="s">
        <v>729</v>
      </c>
      <c r="D601" t="s">
        <v>1458</v>
      </c>
      <c r="E601" t="s">
        <v>841</v>
      </c>
      <c r="F601" t="s">
        <v>733</v>
      </c>
      <c r="G601" t="s">
        <v>750</v>
      </c>
      <c r="H601" t="s">
        <v>1013</v>
      </c>
      <c r="I601" t="s">
        <v>14</v>
      </c>
      <c r="J601" t="s">
        <v>753</v>
      </c>
      <c r="K601" t="s">
        <v>790</v>
      </c>
      <c r="L601" t="s">
        <v>933</v>
      </c>
      <c r="M601" t="s">
        <v>932</v>
      </c>
      <c r="N601" t="s">
        <v>791</v>
      </c>
      <c r="O601" t="s">
        <v>178</v>
      </c>
      <c r="P601" t="s">
        <v>792</v>
      </c>
      <c r="Q601" t="s">
        <v>109</v>
      </c>
      <c r="R601" t="s">
        <v>795</v>
      </c>
      <c r="S601" t="s">
        <v>103</v>
      </c>
      <c r="T601" t="s">
        <v>732</v>
      </c>
      <c r="U601" t="str">
        <f t="shared" si="9"/>
        <v>WA.4345.EBC.996.301.C.521211</v>
      </c>
      <c r="V601" t="s">
        <v>123</v>
      </c>
      <c r="W601" t="s">
        <v>132</v>
      </c>
      <c r="X601" t="s">
        <v>133</v>
      </c>
    </row>
    <row r="602" spans="1:24" x14ac:dyDescent="0.3">
      <c r="A602" t="s">
        <v>728</v>
      </c>
      <c r="B602" t="s">
        <v>1457</v>
      </c>
      <c r="C602" t="s">
        <v>729</v>
      </c>
      <c r="D602" t="s">
        <v>1458</v>
      </c>
      <c r="E602" t="s">
        <v>841</v>
      </c>
      <c r="F602" t="s">
        <v>733</v>
      </c>
      <c r="G602" t="s">
        <v>750</v>
      </c>
      <c r="H602" t="s">
        <v>1013</v>
      </c>
      <c r="I602" t="s">
        <v>14</v>
      </c>
      <c r="J602" t="s">
        <v>753</v>
      </c>
      <c r="K602" t="s">
        <v>790</v>
      </c>
      <c r="L602" t="s">
        <v>933</v>
      </c>
      <c r="M602" t="s">
        <v>932</v>
      </c>
      <c r="N602" t="s">
        <v>791</v>
      </c>
      <c r="O602" t="s">
        <v>178</v>
      </c>
      <c r="P602" t="s">
        <v>792</v>
      </c>
      <c r="Q602" t="s">
        <v>109</v>
      </c>
      <c r="R602" t="s">
        <v>795</v>
      </c>
      <c r="S602" t="s">
        <v>126</v>
      </c>
      <c r="T602" t="s">
        <v>744</v>
      </c>
      <c r="U602" t="str">
        <f t="shared" si="9"/>
        <v>WA.4345.EBC.996.301.C.521219</v>
      </c>
      <c r="V602" t="s">
        <v>123</v>
      </c>
      <c r="W602" t="s">
        <v>132</v>
      </c>
      <c r="X602" t="s">
        <v>133</v>
      </c>
    </row>
    <row r="603" spans="1:24" x14ac:dyDescent="0.3">
      <c r="A603" t="s">
        <v>728</v>
      </c>
      <c r="B603" t="s">
        <v>1457</v>
      </c>
      <c r="C603" t="s">
        <v>729</v>
      </c>
      <c r="D603" t="s">
        <v>1458</v>
      </c>
      <c r="E603" t="s">
        <v>841</v>
      </c>
      <c r="F603" t="s">
        <v>733</v>
      </c>
      <c r="G603" t="s">
        <v>750</v>
      </c>
      <c r="H603" t="s">
        <v>1013</v>
      </c>
      <c r="I603" t="s">
        <v>14</v>
      </c>
      <c r="J603" t="s">
        <v>753</v>
      </c>
      <c r="K603" t="s">
        <v>790</v>
      </c>
      <c r="L603" t="s">
        <v>933</v>
      </c>
      <c r="M603" t="s">
        <v>932</v>
      </c>
      <c r="N603" t="s">
        <v>791</v>
      </c>
      <c r="O603" t="s">
        <v>178</v>
      </c>
      <c r="P603" t="s">
        <v>792</v>
      </c>
      <c r="Q603" t="s">
        <v>109</v>
      </c>
      <c r="R603" t="s">
        <v>795</v>
      </c>
      <c r="S603" t="s">
        <v>249</v>
      </c>
      <c r="T603" t="s">
        <v>796</v>
      </c>
      <c r="U603" t="str">
        <f t="shared" si="9"/>
        <v>WA.4345.EBC.996.301.C.524211</v>
      </c>
      <c r="V603" t="s">
        <v>123</v>
      </c>
      <c r="W603" t="s">
        <v>132</v>
      </c>
      <c r="X603" t="s">
        <v>133</v>
      </c>
    </row>
    <row r="604" spans="1:24" x14ac:dyDescent="0.3">
      <c r="A604" t="s">
        <v>728</v>
      </c>
      <c r="B604" t="s">
        <v>1457</v>
      </c>
      <c r="C604" t="s">
        <v>729</v>
      </c>
      <c r="D604" t="s">
        <v>1458</v>
      </c>
      <c r="E604" t="s">
        <v>841</v>
      </c>
      <c r="F604" t="s">
        <v>733</v>
      </c>
      <c r="G604" t="s">
        <v>750</v>
      </c>
      <c r="H604" t="s">
        <v>1013</v>
      </c>
      <c r="I604" t="s">
        <v>14</v>
      </c>
      <c r="J604" t="s">
        <v>753</v>
      </c>
      <c r="K604" t="s">
        <v>790</v>
      </c>
      <c r="L604" t="s">
        <v>933</v>
      </c>
      <c r="M604" t="s">
        <v>932</v>
      </c>
      <c r="N604" t="s">
        <v>791</v>
      </c>
      <c r="O604" t="s">
        <v>612</v>
      </c>
      <c r="P604" t="s">
        <v>805</v>
      </c>
      <c r="Q604" t="s">
        <v>2</v>
      </c>
      <c r="R604" t="s">
        <v>806</v>
      </c>
      <c r="S604" t="s">
        <v>103</v>
      </c>
      <c r="T604" t="s">
        <v>732</v>
      </c>
      <c r="U604" t="str">
        <f t="shared" si="9"/>
        <v>WA.4345.EBC.996.302.A.521211</v>
      </c>
      <c r="V604" t="s">
        <v>123</v>
      </c>
      <c r="W604" t="s">
        <v>132</v>
      </c>
      <c r="X604" t="s">
        <v>133</v>
      </c>
    </row>
    <row r="605" spans="1:24" x14ac:dyDescent="0.3">
      <c r="A605" t="s">
        <v>728</v>
      </c>
      <c r="B605" t="s">
        <v>1457</v>
      </c>
      <c r="C605" t="s">
        <v>729</v>
      </c>
      <c r="D605" t="s">
        <v>1458</v>
      </c>
      <c r="E605" t="s">
        <v>841</v>
      </c>
      <c r="F605" t="s">
        <v>733</v>
      </c>
      <c r="G605" t="s">
        <v>750</v>
      </c>
      <c r="H605" t="s">
        <v>1013</v>
      </c>
      <c r="I605" t="s">
        <v>14</v>
      </c>
      <c r="J605" t="s">
        <v>753</v>
      </c>
      <c r="K605" t="s">
        <v>790</v>
      </c>
      <c r="L605" t="s">
        <v>933</v>
      </c>
      <c r="M605" t="s">
        <v>932</v>
      </c>
      <c r="N605" t="s">
        <v>791</v>
      </c>
      <c r="O605" t="s">
        <v>612</v>
      </c>
      <c r="P605" t="s">
        <v>805</v>
      </c>
      <c r="Q605" t="s">
        <v>2</v>
      </c>
      <c r="R605" t="s">
        <v>806</v>
      </c>
      <c r="S605" t="s">
        <v>110</v>
      </c>
      <c r="T605" t="s">
        <v>735</v>
      </c>
      <c r="U605" t="str">
        <f t="shared" si="9"/>
        <v>WA.4345.EBC.996.302.A.524111</v>
      </c>
      <c r="V605" t="s">
        <v>123</v>
      </c>
      <c r="W605" t="s">
        <v>132</v>
      </c>
      <c r="X605" t="s">
        <v>133</v>
      </c>
    </row>
  </sheetData>
  <phoneticPr fontId="1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78C13F04-991E-4949-9C1A-EA860B55332D}">
  <ds:schemaRefs/>
</ds:datastoreItem>
</file>

<file path=customXml/itemProps2.xml><?xml version="1.0" encoding="utf-8"?>
<ds:datastoreItem xmlns:ds="http://schemas.openxmlformats.org/officeDocument/2006/customXml" ds:itemID="{35954181-7E1B-4CCD-A6C8-CD72F7094C46}">
  <ds:schemaRefs/>
</ds:datastoreItem>
</file>

<file path=customXml/itemProps3.xml><?xml version="1.0" encoding="utf-8"?>
<ds:datastoreItem xmlns:ds="http://schemas.openxmlformats.org/officeDocument/2006/customXml" ds:itemID="{4027C37C-ED73-4B72-B80B-93FC100477D8}">
  <ds:schemaRefs/>
</ds:datastoreItem>
</file>

<file path=customXml/itemProps4.xml><?xml version="1.0" encoding="utf-8"?>
<ds:datastoreItem xmlns:ds="http://schemas.openxmlformats.org/officeDocument/2006/customXml" ds:itemID="{234659B6-85B2-449F-884C-F72C83C88BDB}">
  <ds:schemaRefs/>
</ds:datastoreItem>
</file>

<file path=customXml/itemProps5.xml><?xml version="1.0" encoding="utf-8"?>
<ds:datastoreItem xmlns:ds="http://schemas.openxmlformats.org/officeDocument/2006/customXml" ds:itemID="{B1A81A87-FA83-4683-BDB0-B8FD71F4727F}">
  <ds:schemaRefs/>
</ds:datastoreItem>
</file>

<file path=customXml/itemProps6.xml><?xml version="1.0" encoding="utf-8"?>
<ds:datastoreItem xmlns:ds="http://schemas.openxmlformats.org/officeDocument/2006/customXml" ds:itemID="{5565ECE8-EB3D-4700-984B-D8CCA16CEFB3}">
  <ds:schemaRefs/>
</ds:datastoreItem>
</file>

<file path=customXml/itemProps7.xml><?xml version="1.0" encoding="utf-8"?>
<ds:datastoreItem xmlns:ds="http://schemas.openxmlformats.org/officeDocument/2006/customXml" ds:itemID="{1E8CCE60-34A0-475C-83D3-9873C2FB6667}">
  <ds:schemaRefs/>
</ds:datastoreItem>
</file>

<file path=customXml/itemProps8.xml><?xml version="1.0" encoding="utf-8"?>
<ds:datastoreItem xmlns:ds="http://schemas.openxmlformats.org/officeDocument/2006/customXml" ds:itemID="{CEBC5B1B-DC32-4E30-AD06-FDFE3A05B88A}">
  <ds:schemaRefs/>
</ds:datastoreItem>
</file>

<file path=customXml/itemProps9.xml><?xml version="1.0" encoding="utf-8"?>
<ds:datastoreItem xmlns:ds="http://schemas.openxmlformats.org/officeDocument/2006/customXml" ds:itemID="{09CAAFD7-4A5D-457B-A1C4-C69F2BB3E9BA}">
  <ds:schemaRefs/>
</ds:datastoreItem>
</file>

<file path=customXml/itemProps10.xml><?xml version="1.0" encoding="utf-8"?>
<ds:datastoreItem xmlns:ds="http://schemas.openxmlformats.org/officeDocument/2006/customXml" ds:itemID="{53BA8C7A-3242-45BC-A0F6-7A813E23E25B}">
  <ds:schemaRefs/>
</ds:datastoreItem>
</file>

<file path=customXml/itemProps11.xml><?xml version="1.0" encoding="utf-8"?>
<ds:datastoreItem xmlns:ds="http://schemas.openxmlformats.org/officeDocument/2006/customXml" ds:itemID="{2A84AD93-31B6-4DEA-8695-5172AF6F4B31}">
  <ds:schemaRefs/>
</ds:datastoreItem>
</file>

<file path=customXml/itemProps12.xml><?xml version="1.0" encoding="utf-8"?>
<ds:datastoreItem xmlns:ds="http://schemas.openxmlformats.org/officeDocument/2006/customXml" ds:itemID="{CCD4041A-09DA-406F-A198-543892055BC6}">
  <ds:schemaRefs/>
</ds:datastoreItem>
</file>

<file path=customXml/itemProps13.xml><?xml version="1.0" encoding="utf-8"?>
<ds:datastoreItem xmlns:ds="http://schemas.openxmlformats.org/officeDocument/2006/customXml" ds:itemID="{63D906F0-295F-4622-AEE4-637E3FC49AA5}">
  <ds:schemaRefs/>
</ds:datastoreItem>
</file>

<file path=customXml/itemProps14.xml><?xml version="1.0" encoding="utf-8"?>
<ds:datastoreItem xmlns:ds="http://schemas.openxmlformats.org/officeDocument/2006/customXml" ds:itemID="{9473CDAC-4556-4A14-B33C-50AA3EAF9AD8}">
  <ds:schemaRefs/>
</ds:datastoreItem>
</file>

<file path=customXml/itemProps15.xml><?xml version="1.0" encoding="utf-8"?>
<ds:datastoreItem xmlns:ds="http://schemas.openxmlformats.org/officeDocument/2006/customXml" ds:itemID="{1CFC22AA-72E8-4AA9-AE44-4D1A2522FCAF}">
  <ds:schemaRefs/>
</ds:datastoreItem>
</file>

<file path=customXml/itemProps16.xml><?xml version="1.0" encoding="utf-8"?>
<ds:datastoreItem xmlns:ds="http://schemas.openxmlformats.org/officeDocument/2006/customXml" ds:itemID="{FA024678-1E7B-4DBA-95B5-F0A9027A33CB}">
  <ds:schemaRefs>
    <ds:schemaRef ds:uri="http://schemas.microsoft.com/DataMashup"/>
  </ds:schemaRefs>
</ds:datastoreItem>
</file>

<file path=customXml/itemProps17.xml><?xml version="1.0" encoding="utf-8"?>
<ds:datastoreItem xmlns:ds="http://schemas.openxmlformats.org/officeDocument/2006/customXml" ds:itemID="{113D7A86-326D-4D1E-9D6E-4F43547E2E33}">
  <ds:schemaRefs/>
</ds:datastoreItem>
</file>

<file path=customXml/itemProps18.xml><?xml version="1.0" encoding="utf-8"?>
<ds:datastoreItem xmlns:ds="http://schemas.openxmlformats.org/officeDocument/2006/customXml" ds:itemID="{63C71DC5-F84C-4941-A9CC-B94E69271C09}">
  <ds:schemaRefs/>
</ds:datastoreItem>
</file>

<file path=customXml/itemProps19.xml><?xml version="1.0" encoding="utf-8"?>
<ds:datastoreItem xmlns:ds="http://schemas.openxmlformats.org/officeDocument/2006/customXml" ds:itemID="{962CA2D7-3BD6-4BBD-90B8-A233C73B5D59}">
  <ds:schemaRefs/>
</ds:datastoreItem>
</file>

<file path=customXml/itemProps20.xml><?xml version="1.0" encoding="utf-8"?>
<ds:datastoreItem xmlns:ds="http://schemas.openxmlformats.org/officeDocument/2006/customXml" ds:itemID="{AC65F85C-F208-43DC-89E7-2369F7A5B484}">
  <ds:schemaRefs/>
</ds:datastoreItem>
</file>

<file path=customXml/itemProps21.xml><?xml version="1.0" encoding="utf-8"?>
<ds:datastoreItem xmlns:ds="http://schemas.openxmlformats.org/officeDocument/2006/customXml" ds:itemID="{EB2ECBF6-43FF-4904-9B56-8C51995BA80C}">
  <ds:schemaRefs/>
</ds:datastoreItem>
</file>

<file path=customXml/itemProps22.xml><?xml version="1.0" encoding="utf-8"?>
<ds:datastoreItem xmlns:ds="http://schemas.openxmlformats.org/officeDocument/2006/customXml" ds:itemID="{B70DC208-B968-490F-827D-5C2FD4E2FCC0}">
  <ds:schemaRefs/>
</ds:datastoreItem>
</file>

<file path=customXml/itemProps23.xml><?xml version="1.0" encoding="utf-8"?>
<ds:datastoreItem xmlns:ds="http://schemas.openxmlformats.org/officeDocument/2006/customXml" ds:itemID="{3555A579-C426-4B84-85E2-177D0744B637}">
  <ds:schemaRefs/>
</ds:datastoreItem>
</file>

<file path=customXml/itemProps24.xml><?xml version="1.0" encoding="utf-8"?>
<ds:datastoreItem xmlns:ds="http://schemas.openxmlformats.org/officeDocument/2006/customXml" ds:itemID="{BCCA1258-F8AE-4A1B-A4A4-1F99E7DD8C73}">
  <ds:schemaRefs/>
</ds:datastoreItem>
</file>

<file path=customXml/itemProps25.xml><?xml version="1.0" encoding="utf-8"?>
<ds:datastoreItem xmlns:ds="http://schemas.openxmlformats.org/officeDocument/2006/customXml" ds:itemID="{C429E9C8-B336-4B68-8379-4BC9EAD84D5A}">
  <ds:schemaRefs/>
</ds:datastoreItem>
</file>

<file path=customXml/itemProps26.xml><?xml version="1.0" encoding="utf-8"?>
<ds:datastoreItem xmlns:ds="http://schemas.openxmlformats.org/officeDocument/2006/customXml" ds:itemID="{89ABE214-AA60-4701-A8B8-B555AA8B89E7}">
  <ds:schemaRefs/>
</ds:datastoreItem>
</file>

<file path=customXml/itemProps27.xml><?xml version="1.0" encoding="utf-8"?>
<ds:datastoreItem xmlns:ds="http://schemas.openxmlformats.org/officeDocument/2006/customXml" ds:itemID="{10A4747D-958C-4A73-8450-FE0798C0E043}">
  <ds:schemaRefs/>
</ds:datastoreItem>
</file>

<file path=customXml/itemProps28.xml><?xml version="1.0" encoding="utf-8"?>
<ds:datastoreItem xmlns:ds="http://schemas.openxmlformats.org/officeDocument/2006/customXml" ds:itemID="{98C9B0BD-2280-44A9-AC3C-43A27B4ED434}">
  <ds:schemaRefs/>
</ds:datastoreItem>
</file>

<file path=customXml/itemProps29.xml><?xml version="1.0" encoding="utf-8"?>
<ds:datastoreItem xmlns:ds="http://schemas.openxmlformats.org/officeDocument/2006/customXml" ds:itemID="{924AD805-104F-41E3-B58A-2C3AA41E717C}">
  <ds:schemaRefs/>
</ds:datastoreItem>
</file>

<file path=customXml/itemProps30.xml><?xml version="1.0" encoding="utf-8"?>
<ds:datastoreItem xmlns:ds="http://schemas.openxmlformats.org/officeDocument/2006/customXml" ds:itemID="{727C8ECF-755C-4525-A1BF-0CE572F143AC}">
  <ds:schemaRefs/>
</ds:datastoreItem>
</file>

<file path=customXml/itemProps31.xml><?xml version="1.0" encoding="utf-8"?>
<ds:datastoreItem xmlns:ds="http://schemas.openxmlformats.org/officeDocument/2006/customXml" ds:itemID="{B8FC2E4D-DD70-4483-9F45-6626F1CE056F}">
  <ds:schemaRefs/>
</ds:datastoreItem>
</file>

<file path=customXml/itemProps32.xml><?xml version="1.0" encoding="utf-8"?>
<ds:datastoreItem xmlns:ds="http://schemas.openxmlformats.org/officeDocument/2006/customXml" ds:itemID="{DA370345-7325-4822-B958-2F1DC0484F2E}">
  <ds:schemaRefs/>
</ds:datastoreItem>
</file>

<file path=customXml/itemProps33.xml><?xml version="1.0" encoding="utf-8"?>
<ds:datastoreItem xmlns:ds="http://schemas.openxmlformats.org/officeDocument/2006/customXml" ds:itemID="{F56C86EC-219C-467E-9B0E-BBC9F518B5BD}">
  <ds:schemaRefs/>
</ds:datastoreItem>
</file>

<file path=customXml/itemProps34.xml><?xml version="1.0" encoding="utf-8"?>
<ds:datastoreItem xmlns:ds="http://schemas.openxmlformats.org/officeDocument/2006/customXml" ds:itemID="{AC40FF63-65BE-4C45-9FCF-9C1253C1433B}">
  <ds:schemaRefs/>
</ds:datastoreItem>
</file>

<file path=customXml/itemProps35.xml><?xml version="1.0" encoding="utf-8"?>
<ds:datastoreItem xmlns:ds="http://schemas.openxmlformats.org/officeDocument/2006/customXml" ds:itemID="{029A94EB-1BD6-4452-B487-8B504406A9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Setting Database</vt:lpstr>
      <vt:lpstr>Setting Cetak Laporan</vt:lpstr>
      <vt:lpstr>Realisasi SP2D</vt:lpstr>
      <vt:lpstr>Pvt SP2D Pusdik</vt:lpstr>
      <vt:lpstr>Realisasi SP2D + Koord + SPP</vt:lpstr>
      <vt:lpstr>Realisasi SP2D + Es2</vt:lpstr>
      <vt:lpstr>Pvt SP2D Pusdik Lalu dan Ini</vt:lpstr>
      <vt:lpstr>SP2D Per Subkoord (Buat Kabag)</vt:lpstr>
      <vt:lpstr>Pvt SP2D Per Subkoord Cek Lock</vt:lpstr>
      <vt:lpstr>Realisasi SPP</vt:lpstr>
      <vt:lpstr>SP2D 1 DIPA</vt:lpstr>
      <vt:lpstr>dbSP2D</vt:lpstr>
      <vt:lpstr>IKU Subkomp</vt:lpstr>
      <vt:lpstr>dbFADetilSP2D</vt:lpstr>
      <vt:lpstr>dbKarwas</vt:lpstr>
      <vt:lpstr>dbMonSPBy</vt:lpstr>
      <vt:lpstr>dbMonSPPSPMSP2D</vt:lpstr>
      <vt:lpstr>dbSP2D</vt:lpstr>
      <vt:lpstr>dbSPByGUP_TUP</vt:lpstr>
      <vt:lpstr>FADetilSP2D</vt:lpstr>
      <vt:lpstr>LPath</vt:lpstr>
      <vt:lpstr>'Pvt SP2D Pusdik'!Print_Area</vt:lpstr>
      <vt:lpstr>'Pvt SP2D Pusdik Lalu dan Ini'!Print_Area</vt:lpstr>
      <vt:lpstr>'Realisasi SP2D'!Print_Area</vt:lpstr>
      <vt:lpstr>'Setting Database'!Print_Area</vt:lpstr>
      <vt:lpstr>'SP2D Per Subkoord (Buat Kabag)'!Print_Area</vt:lpstr>
      <vt:lpstr>'Pvt SP2D Pusdik'!Print_Titles</vt:lpstr>
      <vt:lpstr>'Pvt SP2D Pusdik Lalu dan Ini'!Print_Titles</vt:lpstr>
      <vt:lpstr>'SP2D Per Subkoord (Buat Kabag)'!Print_Titles</vt:lpstr>
      <vt:lpstr>start</vt:lpstr>
      <vt:lpstr>start1</vt:lpstr>
      <vt:lpstr>start2</vt:lpstr>
      <vt:lpstr>TglRealisasi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2023-02-05T17:02:37Z</cp:lastPrinted>
  <dcterms:created xsi:type="dcterms:W3CDTF">2021-07-27T04:05:22Z</dcterms:created>
  <dcterms:modified xsi:type="dcterms:W3CDTF">2023-02-09T08:39:22Z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c0e67a36-e99b-4730-a9cc-150ecbef65f4</vt:lpwstr>
  </property>
</Properties>
</file>