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drawing+xml" PartName="/xl/drawings/worksheetdrawing3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spreadsheetml.sheet.main+xml" PartName="/xl/workbook.xml"/>
  <Override ContentType="application/vnd.openxmlformats-officedocument.spreadsheetml.worksheet+xml" PartName="/xl/worksheets/sheet3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Taul1" sheetId="1" r:id="rId3"/>
    <sheet state="visible" name="Taul2" sheetId="2" r:id="rId4"/>
    <sheet state="visible" name="Taul3" sheetId="3" r:id="rId5"/>
  </sheets>
  <definedNames/>
  <calcPr/>
</workbook>
</file>

<file path=xl/sharedStrings.xml><?xml version="1.0" encoding="utf-8"?>
<sst xmlns="http://schemas.openxmlformats.org/spreadsheetml/2006/main" count="60" uniqueCount="58">
  <si>
    <t>ESRI World file calculator</t>
  </si>
  <si>
    <t>Feed in the input parameters</t>
  </si>
  <si>
    <t>pixel width (column, Easting, X-size)</t>
  </si>
  <si>
    <t>pixel heigth (row, Northing, Y-size)</t>
  </si>
  <si>
    <t>rotation angle in degrees (clockwise=negetive)</t>
  </si>
  <si>
    <t>C # Origin X (top left corner of top left pixel)</t>
  </si>
  <si>
    <t>F # Origin Y (top left corner of top left pixel)</t>
  </si>
  <si>
    <t>This is the resulting ESRI World file</t>
  </si>
  <si>
    <t>The formula for getting the value</t>
  </si>
  <si>
    <t>A # Pixel X component to East after rotation</t>
  </si>
  <si>
    <t>pixel-X * Cos(rotation)</t>
  </si>
  <si>
    <t>D # Pixel X component to North after rotation</t>
  </si>
  <si>
    <t>pixel-X * Sin(rotation)</t>
  </si>
  <si>
    <t>B # Pixel Y North component to East after rotation</t>
  </si>
  <si>
    <t>pixel-Y * Sin(rotation)</t>
  </si>
  <si>
    <t>E # Pixel Y North component to North after rotation</t>
  </si>
  <si>
    <t>-pixel-Y * COS(rotation)</t>
  </si>
  <si>
    <t>Origin X</t>
  </si>
  <si>
    <t>Origin Y</t>
  </si>
  <si>
    <t>Check the result by reversed calculation:</t>
  </si>
  <si>
    <t>Tangent of a right-angled triangle is calculated by</t>
  </si>
  <si>
    <t>dividing the length of the opposite side by length of the adjacent side</t>
  </si>
  <si>
    <t>these formalas should give the same result</t>
  </si>
  <si>
    <t>and changing the pixel size should have no effect</t>
  </si>
  <si>
    <t>tan(angle)= D/A</t>
  </si>
  <si>
    <t>tan(angle)= B/-D</t>
  </si>
  <si>
    <t>Convert the value of the tangent back to rotation angle by using</t>
  </si>
  <si>
    <t>Arctan function and the value should be the same as in cell B7</t>
  </si>
  <si>
    <t>Calculating backwards the original pixel size together with Pythagoras</t>
  </si>
  <si>
    <t>Pixel X</t>
  </si>
  <si>
    <t>Squere root (X_East^2 + X_North^2)</t>
  </si>
  <si>
    <t>Pixel Y</t>
  </si>
  <si>
    <t>Squere root (Y_East^2 + X_North^2)</t>
  </si>
  <si>
    <t>Pixel location calculator</t>
  </si>
  <si>
    <t>World file parametest are copied from the cells above</t>
  </si>
  <si>
    <t>Edit input fields as necessary</t>
  </si>
  <si>
    <t>Then fill in the pixel location as column and row</t>
  </si>
  <si>
    <t>The result shows the location of the pixel in real world units.</t>
  </si>
  <si>
    <t>A</t>
  </si>
  <si>
    <t>D</t>
  </si>
  <si>
    <t>B</t>
  </si>
  <si>
    <t>E</t>
  </si>
  <si>
    <t>C</t>
  </si>
  <si>
    <t>F</t>
  </si>
  <si>
    <t>column(x)</t>
  </si>
  <si>
    <t>row(y)</t>
  </si>
  <si>
    <t>result x</t>
  </si>
  <si>
    <t>Ax+By+C</t>
  </si>
  <si>
    <t>result y</t>
  </si>
  <si>
    <t>Dx+Ey+F</t>
  </si>
  <si>
    <t>result x' should equal column(x)</t>
  </si>
  <si>
    <t>(Ex' - By' +BF -EC)/(AE -DB)</t>
  </si>
  <si>
    <t>result y' should equal column(y)</t>
  </si>
  <si>
    <t>(-Dx' + Ay' + DC - AF)/(AE - DB)</t>
  </si>
  <si>
    <t>meters x</t>
  </si>
  <si>
    <t>meters y</t>
  </si>
  <si>
    <t>x pixel point on image FromLatLonIn meters</t>
  </si>
  <si>
    <t>y pixel point on image FromLatLonIn meters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</si>
</sst>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</font>
    <font/>
    <font>
      <sz val="11.0"/>
      <color rgb="FF333333"/>
      <name val="Quattrocento Sans"/>
    </font>
    <font>
      <sz val="11.0"/>
    </font>
  </fonts>
  <fills count="4">
    <fill>
      <patternFill patternType="none"/>
    </fill>
    <fill>
      <patternFill patternType="lightGray"/>
    </fill>
    <fill>
      <patternFill patternType="solid">
        <fgColor rgb="FFFF950E"/>
        <bgColor rgb="FFFF950E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/>
    </xf>
    <xf borderId="0" fillId="0" fontId="0" numFmtId="0" xfId="0" applyFont="1"/>
    <xf borderId="0" fillId="2" fontId="0" numFmtId="0" xfId="0" applyBorder="1" applyFill="1" applyFont="1"/>
    <xf borderId="0" fillId="2" fontId="1" numFmtId="0" xfId="0" applyAlignment="1" applyFont="1">
      <alignment/>
    </xf>
    <xf borderId="0" fillId="2" fontId="0" numFmtId="0" xfId="0" applyAlignment="1" applyBorder="1" applyFont="1">
      <alignment/>
    </xf>
    <xf borderId="0" fillId="2" fontId="0" numFmtId="0" xfId="0" applyBorder="1" applyFont="1"/>
    <xf borderId="0" fillId="0" fontId="0" numFmtId="0" xfId="0" applyFont="1"/>
    <xf borderId="0" fillId="0" fontId="2" numFmtId="0" xfId="0" applyFont="1"/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0" numFmtId="3" xfId="0" applyAlignment="1" applyFont="1" applyNumberFormat="1">
      <alignment/>
    </xf>
    <xf borderId="0" fillId="3" fontId="3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" Type="http://schemas.openxmlformats.org/officeDocument/2006/relationships/sharedStrings" Target="sharedStrings.xml"/><Relationship Id="rId1" Type="http://schemas.openxmlformats.org/officeDocument/2006/relationships/styles" Target="styles.xml"/><Relationship Id="rId4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5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26" width="5.75"/>
  </cols>
  <sheetData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26" width="5.75"/>
  </cols>
  <sheetData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37.38"/>
    <col customWidth="1" min="2" max="2" width="57.25"/>
    <col customWidth="1" min="3" max="3" width="18.75"/>
    <col customWidth="1" min="4" max="7" width="5.75"/>
    <col customWidth="1" min="8" max="8" width="21.0"/>
    <col customWidth="1" min="9" max="15" width="5.75"/>
    <col customWidth="1" min="16" max="26" width="37.38"/>
  </cols>
  <sheetData>
    <row r="1" ht="13.5" customHeight="1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4.25" customHeight="1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3.5" customHeight="1">
      <c r="A3" s="2" t="s">
        <v>1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4.25" customHeight="1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3.5" customHeight="1">
      <c r="A5" s="1" t="s">
        <v>2</v>
      </c>
      <c r="B5" s="3">
        <v>0.02574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3.5" customHeight="1">
      <c r="A6" s="1" t="s">
        <v>3</v>
      </c>
      <c r="B6" s="3">
        <v>0.024305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3.5" customHeight="1">
      <c r="A7" s="1" t="s">
        <v>4</v>
      </c>
      <c r="B7" s="4">
        <v>15.8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3.5" customHeight="1">
      <c r="A8" s="1" t="s">
        <v>5</v>
      </c>
      <c r="B8" s="4">
        <v>-355077.532753779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3.5" customHeight="1">
      <c r="A9" s="1" t="s">
        <v>6</v>
      </c>
      <c r="B9" s="4">
        <v>7547068.40879439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4.25" customHeight="1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3.5" customHeight="1">
      <c r="A11" s="2" t="s">
        <v>7</v>
      </c>
      <c r="B11" s="1"/>
      <c r="C11" s="2" t="s">
        <v>8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4.25" customHeight="1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3.5" customHeight="1">
      <c r="A13" s="1" t="s">
        <v>9</v>
      </c>
      <c r="B13" s="5" t="str">
        <f>+B5*(COS(B7*PI()/180))</f>
        <v>0.02476749115</v>
      </c>
      <c r="C13" s="1" t="s">
        <v>10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3.5" customHeight="1">
      <c r="A14" s="1" t="s">
        <v>11</v>
      </c>
      <c r="B14" s="5" t="str">
        <f>+B5*(SIN(B7*PI()/180))</f>
        <v>0.007008493559</v>
      </c>
      <c r="C14" s="1" t="s">
        <v>12</v>
      </c>
      <c r="D14" s="1"/>
      <c r="E14" s="6" t="str">
        <f>+ATAN(B14/B13)/PI()*180</f>
        <v>15.8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3.5" customHeight="1">
      <c r="A15" s="1" t="s">
        <v>13</v>
      </c>
      <c r="B15" s="5" t="str">
        <f>+B6*(SIN(B7*PI()/180))</f>
        <v>0.006617771404</v>
      </c>
      <c r="C15" s="1" t="s">
        <v>14</v>
      </c>
      <c r="D15" s="1"/>
      <c r="E15" s="7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3.5" customHeight="1">
      <c r="A16" s="1" t="s">
        <v>15</v>
      </c>
      <c r="B16" s="5" t="str">
        <f>+B6*(-COS(B7*PI()/180))</f>
        <v>-0.02338670833</v>
      </c>
      <c r="C16" s="1" t="s">
        <v>16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3.5" customHeight="1">
      <c r="A17" s="1" t="s">
        <v>5</v>
      </c>
      <c r="B17" s="5" t="str">
        <f t="shared" ref="B17:B18" si="1">+B8</f>
        <v>-355077.5328</v>
      </c>
      <c r="C17" s="1" t="s">
        <v>17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3.5" customHeight="1">
      <c r="A18" s="1" t="s">
        <v>6</v>
      </c>
      <c r="B18" s="5" t="str">
        <f t="shared" si="1"/>
        <v>7547068.409</v>
      </c>
      <c r="C18" s="1" t="s">
        <v>18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4.25" customHeight="1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3.5" customHeight="1">
      <c r="A20" s="2" t="s">
        <v>19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3.5" customHeight="1">
      <c r="A21" s="1" t="s">
        <v>20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3.5" customHeight="1">
      <c r="A22" s="1" t="s">
        <v>21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3.5" customHeight="1">
      <c r="A23" s="1" t="s">
        <v>22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3.5" customHeight="1">
      <c r="A24" s="1" t="s">
        <v>23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4.25" customHeight="1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3.5" customHeight="1">
      <c r="A26" s="1" t="s">
        <v>24</v>
      </c>
      <c r="B26" s="6" t="str">
        <f>+B14/B13</f>
        <v>0.2829714772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3.5" customHeight="1">
      <c r="A27" s="1" t="s">
        <v>25</v>
      </c>
      <c r="B27" s="6" t="str">
        <f>+B15/-B16</f>
        <v>0.2829714772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4.25" customHeight="1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3.5" customHeight="1">
      <c r="A29" s="2" t="s">
        <v>26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3.5" customHeight="1">
      <c r="A30" s="2" t="s">
        <v>27</v>
      </c>
      <c r="B30" s="5" t="str">
        <f>+ATAN(B26)/PI()*180</f>
        <v>15.8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4.25" customHeight="1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3.5" customHeight="1">
      <c r="A32" s="2" t="s">
        <v>28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3.5" customHeight="1">
      <c r="A33" s="1" t="s">
        <v>29</v>
      </c>
      <c r="B33" s="2" t="str">
        <f>SQRT(+B13^2+B14^2)</f>
        <v>0.02574</v>
      </c>
      <c r="C33" s="1" t="s">
        <v>30</v>
      </c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3.5" customHeight="1">
      <c r="A34" s="1" t="s">
        <v>31</v>
      </c>
      <c r="B34" s="5" t="str">
        <f>+SQRT(B16^2+B15^2)</f>
        <v>0.024305</v>
      </c>
      <c r="C34" s="1" t="s">
        <v>32</v>
      </c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4.25" customHeight="1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3.5" customHeight="1">
      <c r="A36" s="2" t="s">
        <v>33</v>
      </c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3.5" customHeight="1">
      <c r="A37" s="1" t="s">
        <v>34</v>
      </c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3.5" customHeight="1">
      <c r="A38" s="1" t="s">
        <v>35</v>
      </c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3.5" customHeight="1">
      <c r="A39" s="1" t="s">
        <v>36</v>
      </c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3.5" customHeight="1">
      <c r="A40" s="1" t="s">
        <v>37</v>
      </c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4.25" customHeight="1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3.5" customHeight="1">
      <c r="A42" s="1" t="s">
        <v>38</v>
      </c>
      <c r="B42" s="6" t="str">
        <f t="shared" ref="B42:B46" si="2">+B13</f>
        <v>0.02476749115</v>
      </c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3.5" customHeight="1">
      <c r="A43" s="1" t="s">
        <v>39</v>
      </c>
      <c r="B43" s="6" t="str">
        <f t="shared" si="2"/>
        <v>0.007008493559</v>
      </c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3.5" customHeight="1">
      <c r="A44" s="1" t="s">
        <v>40</v>
      </c>
      <c r="B44" s="6" t="str">
        <f t="shared" si="2"/>
        <v>0.006617771404</v>
      </c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3.5" customHeight="1">
      <c r="A45" s="1" t="s">
        <v>41</v>
      </c>
      <c r="B45" s="6" t="str">
        <f t="shared" si="2"/>
        <v>-0.02338670833</v>
      </c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3.5" customHeight="1">
      <c r="A46" s="1" t="s">
        <v>42</v>
      </c>
      <c r="B46" s="6" t="str">
        <f t="shared" si="2"/>
        <v>-355077.5328</v>
      </c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3.5" customHeight="1">
      <c r="A47" s="1" t="s">
        <v>43</v>
      </c>
      <c r="B47" s="8">
        <v>7547044.7</v>
      </c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4.25" customHeight="1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3.5" customHeight="1">
      <c r="A49" s="1" t="s">
        <v>44</v>
      </c>
      <c r="B49" s="8">
        <v>5000.0</v>
      </c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3.5" customHeight="1">
      <c r="A50" s="1" t="s">
        <v>45</v>
      </c>
      <c r="B50" s="8">
        <v>100.0</v>
      </c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4.25" customHeight="1"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4.25" customHeight="1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4.25" customHeight="1"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3.5" customHeight="1">
      <c r="A54" s="1" t="s">
        <v>46</v>
      </c>
      <c r="B54" s="6" t="str">
        <f>+(B42*B49)+(B44*B50)+B46</f>
        <v>-354953.0335</v>
      </c>
      <c r="C54" s="1" t="s">
        <v>47</v>
      </c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3.5" customHeight="1">
      <c r="A55" s="1" t="s">
        <v>48</v>
      </c>
      <c r="B55" s="6" t="str">
        <f>+(B43*B49)+(B45*B50)+B47</f>
        <v>7547077.404</v>
      </c>
      <c r="C55" s="1" t="s">
        <v>49</v>
      </c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4.25" customHeight="1"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4.25" customHeight="1">
      <c r="A57" s="9" t="s">
        <v>50</v>
      </c>
      <c r="B57" s="10" t="str">
        <f>(+B45*B54 -B44*B55 +B44*B47 - B45*B46) / (B42*B45 - B43*B44)</f>
        <v>5,000</v>
      </c>
      <c r="C57" s="8" t="s">
        <v>51</v>
      </c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4.25" customHeight="1">
      <c r="A58" s="9" t="s">
        <v>52</v>
      </c>
      <c r="B58" s="6" t="str">
        <f>(-B43*B54 + B42*B55 + B43*B46 - B42*B47 ) / (B42*B45 - B43*B44)</f>
        <v>100</v>
      </c>
      <c r="C58" s="8" t="s">
        <v>53</v>
      </c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4.25" customHeight="1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4.25" customHeight="1">
      <c r="A60" s="9" t="s">
        <v>54</v>
      </c>
      <c r="B60" s="8">
        <v>-354927.1</v>
      </c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4.25" customHeight="1">
      <c r="A61" s="9" t="s">
        <v>55</v>
      </c>
      <c r="B61" s="8">
        <v>7546992.67</v>
      </c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4.25" customHeight="1">
      <c r="A62" s="9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4.25" customHeight="1">
      <c r="A63" s="9" t="s">
        <v>56</v>
      </c>
      <c r="B63" s="6" t="str">
        <f>(+B45*B60 -B44*B61 +B44*B47 - B45*B46) / (B42*B45 - B43*B44)</f>
        <v>5073.129808</v>
      </c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4.25" customHeight="1">
      <c r="A64" s="9" t="s">
        <v>57</v>
      </c>
      <c r="B64" s="11" t="str">
        <f>(-B43*B60 + B42*B61 + B43*B46 - B42*B47 ) / (B42*B45 - B43*B44)</f>
        <v>3745.075892</v>
      </c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4.25" customHeight="1"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4.25" customHeight="1"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4.25" customHeight="1"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4.25" customHeight="1"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4.25" customHeight="1"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4.25" customHeight="1"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4.25" customHeight="1"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4.25" customHeight="1"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4.25" customHeight="1"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4.25" customHeight="1"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4.25" customHeight="1"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4.25" customHeight="1"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4.25" customHeight="1"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4.25" customHeight="1"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4.25" customHeight="1"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4.25" customHeight="1"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4.25" customHeight="1"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4.25" customHeight="1"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4.25" customHeight="1"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4.25" customHeight="1"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4.25" customHeight="1"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4.25" customHeight="1"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4.25" customHeight="1"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4.25" customHeight="1"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4.25" customHeight="1"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4.25" customHeight="1"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4.25" customHeight="1"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4.25" customHeight="1"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4.25" customHeight="1"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4.25" customHeight="1"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4.25" customHeight="1"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4.25" customHeight="1"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4.25" customHeight="1"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4.25" customHeight="1"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4.25" customHeight="1"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4.25" customHeight="1"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4.25" customHeight="1"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4.25" customHeight="1"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4.25" customHeight="1"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4.25" customHeight="1"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4.25" customHeight="1"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4.25" customHeight="1"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4.25" customHeight="1"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4.25" customHeight="1"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4.25" customHeight="1"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4.25" customHeight="1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4.25" customHeight="1"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4.25" customHeight="1"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4.25" customHeight="1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4.25" customHeight="1"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4.25" customHeight="1"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4.25" customHeight="1"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4.25" customHeight="1"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4.25" customHeight="1"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4.25" customHeight="1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4.25" customHeight="1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4.25" customHeight="1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4.25" customHeight="1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4.25" customHeight="1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4.25" customHeight="1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4.25" customHeight="1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4.25" customHeight="1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4.25" customHeight="1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4.25" customHeight="1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4.25" customHeight="1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4.25" customHeight="1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4.25" customHeight="1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4.25" customHeight="1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4.25" customHeight="1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4.25" customHeight="1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4.25" customHeight="1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4.25" customHeight="1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4.25" customHeight="1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4.25" customHeight="1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4.25" customHeight="1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4.25" customHeight="1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4.25" customHeight="1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4.25" customHeight="1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4.25" customHeight="1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4.25" customHeight="1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4.25" customHeight="1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4.25" customHeight="1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4.25" customHeight="1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4.25" customHeight="1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4.25" customHeight="1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4.25" customHeight="1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4.25" customHeight="1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4.25" customHeight="1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4.25" customHeight="1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4.25" customHeight="1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4.25" customHeight="1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4.25" customHeight="1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4.25" customHeight="1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4.25" customHeight="1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4.25" customHeight="1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4.25" customHeight="1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4.25" customHeight="1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4.25" customHeight="1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4.25" customHeight="1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4.25" customHeight="1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4.25" customHeight="1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4.25" customHeight="1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4.25" customHeight="1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4.25" customHeight="1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4.25" customHeight="1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4.25" customHeight="1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4.25" customHeight="1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4.25" customHeight="1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4.25" customHeight="1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4.25" customHeight="1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4.25" customHeight="1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4.25" customHeight="1"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4.25" customHeight="1"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4.25" customHeight="1"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4.25" customHeight="1"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4.25" customHeight="1"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4.25" customHeight="1"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4.25" customHeight="1"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4.25" customHeight="1"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4.25" customHeight="1"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4.25" customHeight="1"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4.25" customHeight="1"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4.25" customHeight="1"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4.25" customHeight="1"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4.25" customHeight="1"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4.25" customHeight="1"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4.25" customHeight="1"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4.25" customHeight="1"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4.25" customHeight="1"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4.25" customHeight="1"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4.25" customHeight="1"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4.25" customHeight="1"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4.25" customHeight="1"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4.25" customHeight="1"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4.25" customHeight="1"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4.25" customHeight="1"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4.25" customHeight="1"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4.25" customHeight="1"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4.25" customHeight="1"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4.25" customHeight="1"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4.25" customHeight="1"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4.25" customHeight="1"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4.25" customHeight="1"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4.25" customHeight="1"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4.25" customHeight="1"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4.25" customHeight="1"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4.25" customHeight="1"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4.25" customHeight="1"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4.25" customHeight="1"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4.25" customHeight="1"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4.25" customHeight="1"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4.25" customHeight="1"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4.25" customHeight="1"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4.25" customHeight="1"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4.25" customHeight="1"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4.25" customHeight="1"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4.25" customHeight="1"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4.25" customHeight="1"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4.25" customHeight="1"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4.25" customHeight="1"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4.25" customHeight="1"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4.25" customHeight="1"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4.25" customHeight="1"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4.25" customHeight="1"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4.25" customHeight="1"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4.25" customHeight="1"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4.25" customHeight="1"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4.25" customHeight="1"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4.25" customHeight="1"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4.25" customHeight="1"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4.25" customHeight="1"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4.25" customHeight="1"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4.25" customHeight="1"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4.25" customHeight="1"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4.25" customHeight="1"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4.25" customHeight="1"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4.25" customHeight="1"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4.25" customHeight="1"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4.25" customHeight="1"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4.25" customHeight="1"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4.25" customHeight="1"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4.25" customHeight="1"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4.25" customHeight="1"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4.25" customHeight="1"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4.25" customHeight="1"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4.25" customHeight="1"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4.25" customHeight="1"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4.25" customHeight="1"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4.25" customHeight="1"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4.25" customHeight="1"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4.25" customHeight="1"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4.25" customHeight="1"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4.25" customHeight="1"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4.25" customHeight="1"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4.25" customHeight="1"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4.25" customHeight="1"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4.25" customHeight="1"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4.25" customHeight="1"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4.25" customHeight="1"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4.25" customHeight="1"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4.25" customHeight="1"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4.25" customHeight="1"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4.25" customHeight="1"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4.25" customHeight="1"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4.25" customHeight="1"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4.25" customHeight="1"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4.25" customHeight="1"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4.25" customHeight="1"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4.25" customHeight="1"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4.25" customHeight="1"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4.25" customHeight="1"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4.25" customHeight="1"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4.25" customHeight="1"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4.25" customHeight="1"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4.25" customHeight="1"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4.25" customHeight="1"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4.25" customHeight="1"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4.25" customHeight="1"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4.25" customHeight="1"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4.25" customHeight="1"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4.25" customHeight="1"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4.25" customHeight="1"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4.25" customHeight="1"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4.25" customHeight="1"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4.25" customHeight="1"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4.25" customHeight="1"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4.25" customHeight="1"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4.25" customHeight="1"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4.25" customHeight="1"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4.25" customHeight="1"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4.25" customHeight="1"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4.25" customHeight="1"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4.25" customHeight="1"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4.25" customHeight="1"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4.25" customHeight="1"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4.25" customHeight="1"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4.25" customHeight="1"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4.25" customHeight="1"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4.25" customHeight="1"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4.25" customHeight="1"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4.25" customHeight="1"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4.25" customHeight="1"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4.25" customHeight="1"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4.25" customHeight="1"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4.25" customHeight="1"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4.25" customHeight="1"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4.25" customHeight="1"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4.25" customHeight="1"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4.25" customHeight="1"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4.25" customHeight="1"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4.25" customHeight="1"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4.25" customHeight="1"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4.25" customHeight="1"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4.25" customHeight="1"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4.25" customHeight="1"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4.25" customHeight="1"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4.25" customHeight="1"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4.25" customHeight="1"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4.25" customHeight="1"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4.25" customHeight="1"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4.25" customHeight="1"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4.25" customHeight="1"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4.25" customHeight="1"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4.25" customHeight="1"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4.25" customHeight="1"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4.25" customHeight="1"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4.25" customHeight="1"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4.25" customHeight="1"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4.25" customHeight="1"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4.25" customHeight="1"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4.25" customHeight="1"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4.25" customHeight="1"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4.25" customHeight="1"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4.25" customHeight="1"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4.25" customHeight="1"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4.25" customHeight="1"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4.25" customHeight="1"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4.25" customHeight="1"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4.25" customHeight="1"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4.25" customHeight="1"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4.25" customHeight="1"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4.25" customHeight="1"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4.25" customHeight="1"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4.25" customHeight="1"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4.25" customHeight="1"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4.25" customHeight="1"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4.25" customHeight="1"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4.25" customHeight="1"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4.25" customHeight="1"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4.25" customHeight="1"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4.25" customHeight="1"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4.25" customHeight="1"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4.25" customHeight="1"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4.25" customHeight="1"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4.25" customHeight="1"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4.25" customHeight="1"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4.25" customHeight="1"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4.25" customHeight="1"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4.25" customHeight="1"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4.25" customHeight="1"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4.25" customHeight="1"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4.25" customHeight="1"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4.25" customHeight="1"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4.25" customHeight="1"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4.25" customHeight="1"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4.25" customHeight="1"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4.25" customHeight="1"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4.25" customHeight="1"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4.25" customHeight="1"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4.25" customHeight="1"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4.25" customHeight="1"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4.25" customHeight="1"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4.25" customHeight="1"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4.25" customHeight="1"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4.25" customHeight="1"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4.25" customHeight="1"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4.25" customHeight="1"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4.25" customHeight="1"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4.25" customHeight="1"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4.25" customHeight="1"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4.25" customHeight="1"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4.25" customHeight="1"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4.25" customHeight="1"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4.25" customHeight="1"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4.25" customHeight="1"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4.25" customHeight="1"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4.25" customHeight="1"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4.25" customHeight="1"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4.25" customHeight="1"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4.25" customHeight="1"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4.25" customHeight="1"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4.25" customHeight="1"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4.25" customHeight="1"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4.25" customHeight="1"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4.25" customHeight="1"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4.25" customHeight="1"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4.25" customHeight="1"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4.25" customHeight="1"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4.25" customHeight="1"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4.25" customHeight="1"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4.25" customHeight="1"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4.25" customHeight="1"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4.25" customHeight="1"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4.25" customHeight="1"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4.25" customHeight="1"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4.25" customHeight="1"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4.25" customHeight="1"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4.25" customHeight="1"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4.25" customHeight="1"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4.25" customHeight="1"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4.25" customHeight="1"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4.25" customHeight="1"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4.25" customHeight="1"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4.25" customHeight="1"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4.25" customHeight="1"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4.25" customHeight="1"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4.25" customHeight="1"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4.25" customHeight="1"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4.25" customHeight="1"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4.25" customHeight="1"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4.25" customHeight="1"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4.25" customHeight="1"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4.25" customHeight="1"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4.25" customHeight="1"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4.25" customHeight="1"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4.25" customHeight="1"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4.25" customHeight="1"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4.25" customHeight="1"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4.25" customHeight="1"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4.25" customHeight="1"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4.25" customHeight="1"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4.25" customHeight="1"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4.25" customHeight="1"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4.25" customHeight="1"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4.25" customHeight="1"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4.25" customHeight="1"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4.25" customHeight="1"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4.25" customHeight="1"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4.25" customHeight="1"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4.25" customHeight="1"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4.25" customHeight="1"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4.25" customHeight="1"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4.25" customHeight="1"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4.25" customHeight="1"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4.25" customHeight="1"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4.25" customHeight="1"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4.25" customHeight="1"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4.25" customHeight="1"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4.25" customHeight="1"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4.25" customHeight="1"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4.25" customHeight="1"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4.25" customHeight="1"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4.25" customHeight="1"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4.25" customHeight="1"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4.25" customHeight="1"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4.25" customHeight="1"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4.25" customHeight="1"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4.25" customHeight="1"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4.25" customHeight="1"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4.25" customHeight="1"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4.25" customHeight="1"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4.25" customHeight="1"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4.25" customHeight="1"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4.25" customHeight="1"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4.25" customHeight="1"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4.25" customHeight="1"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4.25" customHeight="1"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4.25" customHeight="1"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4.25" customHeight="1"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4.25" customHeight="1"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4.25" customHeight="1"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4.25" customHeight="1"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4.25" customHeight="1"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4.25" customHeight="1"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4.25" customHeight="1"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4.25" customHeight="1"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4.25" customHeight="1"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4.25" customHeight="1"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4.25" customHeight="1"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4.25" customHeight="1"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4.25" customHeight="1"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4.25" customHeight="1"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4.25" customHeight="1"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4.25" customHeight="1"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4.25" customHeight="1"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4.25" customHeight="1"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4.25" customHeight="1"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4.25" customHeight="1"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4.25" customHeight="1"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4.25" customHeight="1"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4.25" customHeight="1"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4.25" customHeight="1"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4.25" customHeight="1"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4.25" customHeight="1"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4.25" customHeight="1"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4.25" customHeight="1"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4.25" customHeight="1"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4.25" customHeight="1"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4.25" customHeight="1"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4.25" customHeight="1"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4.25" customHeight="1"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4.25" customHeight="1"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4.25" customHeight="1"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4.25" customHeight="1"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4.25" customHeight="1"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4.25" customHeight="1"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4.25" customHeight="1"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4.25" customHeight="1"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4.25" customHeight="1"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4.25" customHeight="1"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4.25" customHeight="1"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4.25" customHeight="1"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4.25" customHeight="1"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4.25" customHeight="1"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4.25" customHeight="1"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4.25" customHeight="1"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4.25" customHeight="1"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4.25" customHeight="1"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4.25" customHeight="1"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4.25" customHeight="1"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4.25" customHeight="1"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4.25" customHeight="1"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4.25" customHeight="1"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4.25" customHeight="1"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4.25" customHeight="1"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4.25" customHeight="1"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4.25" customHeight="1"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4.25" customHeight="1"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4.25" customHeight="1"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4.25" customHeight="1"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4.25" customHeight="1"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4.25" customHeight="1"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4.25" customHeight="1"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4.25" customHeight="1"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4.25" customHeight="1"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4.25" customHeight="1"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4.25" customHeight="1"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4.25" customHeight="1"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4.25" customHeight="1"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4.25" customHeight="1"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4.25" customHeight="1"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4.25" customHeight="1"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4.25" customHeight="1"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4.25" customHeight="1"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4.25" customHeight="1"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4.25" customHeight="1"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4.25" customHeight="1"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4.25" customHeight="1"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4.25" customHeight="1"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4.25" customHeight="1"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4.25" customHeight="1"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4.25" customHeight="1"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4.25" customHeight="1"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4.25" customHeight="1"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4.25" customHeight="1"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4.25" customHeight="1"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4.25" customHeight="1"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4.25" customHeight="1"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4.25" customHeight="1"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4.25" customHeight="1"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4.25" customHeight="1"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4.25" customHeight="1"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4.25" customHeight="1"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4.25" customHeight="1"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4.25" customHeight="1"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4.25" customHeight="1"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4.25" customHeight="1"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4.25" customHeight="1"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4.25" customHeight="1"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4.25" customHeight="1"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4.25" customHeight="1"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4.25" customHeight="1"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4.25" customHeight="1"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4.25" customHeight="1"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4.25" customHeight="1"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4.25" customHeight="1"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4.25" customHeight="1"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4.25" customHeight="1"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4.25" customHeight="1"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4.25" customHeight="1"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4.25" customHeight="1"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4.25" customHeight="1"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4.25" customHeight="1"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4.25" customHeight="1"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4.25" customHeight="1"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4.25" customHeight="1"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4.25" customHeight="1"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4.25" customHeight="1"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4.25" customHeight="1"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4.25" customHeight="1"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4.25" customHeight="1"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4.25" customHeight="1"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4.25" customHeight="1"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4.25" customHeight="1"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4.25" customHeight="1"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4.25" customHeight="1"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4.25" customHeight="1"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4.25" customHeight="1"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4.25" customHeight="1"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4.25" customHeight="1"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4.25" customHeight="1"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4.25" customHeight="1"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4.25" customHeight="1"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4.25" customHeight="1"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4.25" customHeight="1"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4.25" customHeight="1"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4.25" customHeight="1"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4.25" customHeight="1"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4.25" customHeight="1"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4.25" customHeight="1"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4.25" customHeight="1"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4.25" customHeight="1"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4.25" customHeight="1"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4.25" customHeight="1"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4.25" customHeight="1"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4.25" customHeight="1"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4.25" customHeight="1"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4.25" customHeight="1"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4.25" customHeight="1"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4.25" customHeight="1"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4.25" customHeight="1"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4.25" customHeight="1"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4.25" customHeight="1"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4.25" customHeight="1"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4.25" customHeight="1"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4.25" customHeight="1"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4.25" customHeight="1"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4.25" customHeight="1"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4.25" customHeight="1"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4.25" customHeight="1"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4.25" customHeight="1"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4.25" customHeight="1"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4.25" customHeight="1"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4.25" customHeight="1"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4.25" customHeight="1"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4.25" customHeight="1"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4.25" customHeight="1"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4.25" customHeight="1"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4.25" customHeight="1"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4.25" customHeight="1"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4.25" customHeight="1"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4.25" customHeight="1"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4.25" customHeight="1"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4.25" customHeight="1"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4.25" customHeight="1"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4.25" customHeight="1"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4.25" customHeight="1"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4.25" customHeight="1"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4.25" customHeight="1"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4.25" customHeight="1"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4.25" customHeight="1"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4.25" customHeight="1"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4.25" customHeight="1"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4.25" customHeight="1"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4.25" customHeight="1"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4.25" customHeight="1"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4.25" customHeight="1"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4.25" customHeight="1"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4.25" customHeight="1"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4.25" customHeight="1"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4.25" customHeight="1"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4.25" customHeight="1"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4.25" customHeight="1"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4.25" customHeight="1"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4.25" customHeight="1"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4.25" customHeight="1"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4.25" customHeight="1"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4.25" customHeight="1"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4.25" customHeight="1"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4.25" customHeight="1"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4.25" customHeight="1"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4.25" customHeight="1"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4.25" customHeight="1"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4.25" customHeight="1"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4.25" customHeight="1"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4.25" customHeight="1"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4.25" customHeight="1"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4.25" customHeight="1"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4.25" customHeight="1"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4.25" customHeight="1"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4.25" customHeight="1"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4.25" customHeight="1"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4.25" customHeight="1"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4.25" customHeight="1"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4.25" customHeight="1"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4.25" customHeight="1"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4.25" customHeight="1"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4.25" customHeight="1"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4.25" customHeight="1"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4.25" customHeight="1"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4.25" customHeight="1"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4.25" customHeight="1"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4.25" customHeight="1"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4.25" customHeight="1"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4.25" customHeight="1"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4.25" customHeight="1"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4.25" customHeight="1"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4.25" customHeight="1"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4.25" customHeight="1"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4.25" customHeight="1"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4.25" customHeight="1"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4.25" customHeight="1"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4.25" customHeight="1"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4.25" customHeight="1"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4.25" customHeight="1"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4.25" customHeight="1"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4.25" customHeight="1"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4.25" customHeight="1"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4.25" customHeight="1"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4.25" customHeight="1"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4.25" customHeight="1"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4.25" customHeight="1"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4.25" customHeight="1"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4.25" customHeight="1"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4.25" customHeight="1"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4.25" customHeight="1"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4.25" customHeight="1"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4.25" customHeight="1"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4.25" customHeight="1"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4.25" customHeight="1"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4.25" customHeight="1"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4.25" customHeight="1"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4.25" customHeight="1"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4.25" customHeight="1"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4.25" customHeight="1"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4.25" customHeight="1"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4.25" customHeight="1"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4.25" customHeight="1"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4.25" customHeight="1"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4.25" customHeight="1"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4.25" customHeight="1"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4.25" customHeight="1"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4.25" customHeight="1"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4.25" customHeight="1"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4.25" customHeight="1"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4.25" customHeight="1"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4.25" customHeight="1"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4.25" customHeight="1"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4.25" customHeight="1"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4.25" customHeight="1"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4.25" customHeight="1"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4.25" customHeight="1"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4.25" customHeight="1"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4.25" customHeight="1"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4.25" customHeight="1"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4.25" customHeight="1"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4.25" customHeight="1"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4.25" customHeight="1"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4.25" customHeight="1"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4.25" customHeight="1"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4.25" customHeight="1"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4.25" customHeight="1"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4.25" customHeight="1"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4.25" customHeight="1"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4.25" customHeight="1"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4.25" customHeight="1"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4.25" customHeight="1"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4.25" customHeight="1"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4.25" customHeight="1"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4.25" customHeight="1"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4.25" customHeight="1"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4.25" customHeight="1"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4.25" customHeight="1"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4.25" customHeight="1"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4.25" customHeight="1"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4.25" customHeight="1"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4.25" customHeight="1"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4.25" customHeight="1"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4.25" customHeight="1"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4.25" customHeight="1"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4.25" customHeight="1"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4.25" customHeight="1"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4.25" customHeight="1"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4.25" customHeight="1"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4.25" customHeight="1"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4.25" customHeight="1"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4.25" customHeight="1"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4.25" customHeight="1"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4.25" customHeight="1"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4.25" customHeight="1"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4.25" customHeight="1"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4.25" customHeight="1"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4.25" customHeight="1"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4.25" customHeight="1"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4.25" customHeight="1"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4.25" customHeight="1"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4.25" customHeight="1"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4.25" customHeight="1"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4.25" customHeight="1"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4.25" customHeight="1"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4.25" customHeight="1"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4.25" customHeight="1"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4.25" customHeight="1"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4.25" customHeight="1"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4.25" customHeight="1"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4.25" customHeight="1"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4.25" customHeight="1"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4.25" customHeight="1"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4.25" customHeight="1"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4.25" customHeight="1"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4.25" customHeight="1"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4.25" customHeight="1"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4.25" customHeight="1"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4.25" customHeight="1"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4.25" customHeight="1"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4.25" customHeight="1"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4.25" customHeight="1"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4.25" customHeight="1"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4.25" customHeight="1"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4.25" customHeight="1"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4.25" customHeight="1"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4.25" customHeight="1"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4.25" customHeight="1"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4.25" customHeight="1"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4.25" customHeight="1"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4.25" customHeight="1"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4.25" customHeight="1"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4.25" customHeight="1"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4.25" customHeight="1"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4.25" customHeight="1"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4.25" customHeight="1"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4.25" customHeight="1"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4.25" customHeight="1"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4.25" customHeight="1"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4.25" customHeight="1"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4.25" customHeight="1"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4.25" customHeight="1"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4.25" customHeight="1"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4.25" customHeight="1"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4.25" customHeight="1"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4.25" customHeight="1"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4.25" customHeight="1"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4.25" customHeight="1"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4.25" customHeight="1"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4.25" customHeight="1"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4.25" customHeight="1"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4.25" customHeight="1"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4.25" customHeight="1"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4.25" customHeight="1"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4.25" customHeight="1"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4.25" customHeight="1"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4.25" customHeight="1"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4.25" customHeight="1"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4.25" customHeight="1"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4.25" customHeight="1"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4.25" customHeight="1"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4.25" customHeight="1"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4.25" customHeight="1"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4.25" customHeight="1"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4.25" customHeight="1"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4.25" customHeight="1"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4.25" customHeight="1"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4.25" customHeight="1"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4.25" customHeight="1"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4.25" customHeight="1"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4.25" customHeight="1"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4.25" customHeight="1"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4.25" customHeight="1"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4.25" customHeight="1"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4.25" customHeight="1"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4.25" customHeight="1"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4.25" customHeight="1"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4.25" customHeight="1"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4.25" customHeight="1"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4.25" customHeight="1"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4.25" customHeight="1"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4.25" customHeight="1"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4.25" customHeight="1"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4.25" customHeight="1"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4.25" customHeight="1"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4.25" customHeight="1"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4.25" customHeight="1"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4.25" customHeight="1"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4.25" customHeight="1"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4.25" customHeight="1"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4.25" customHeight="1"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4.25" customHeight="1"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4.25" customHeight="1"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4.25" customHeight="1"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4.25" customHeight="1"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4.25" customHeight="1"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4.25" customHeight="1"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4.25" customHeight="1"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4.25" customHeight="1"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4.25" customHeight="1"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4.25" customHeight="1"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4.25" customHeight="1"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4.25" customHeight="1"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4.25" customHeight="1"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4.25" customHeight="1"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4.25" customHeight="1"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4.25" customHeight="1"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4.25" customHeight="1"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4.25" customHeight="1"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4.25" customHeight="1"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4.25" customHeight="1"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4.25" customHeight="1"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4.25" customHeight="1"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4.25" customHeight="1"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4.25" customHeight="1"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4.25" customHeight="1"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4.25" customHeight="1"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4.25" customHeight="1"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4.25" customHeight="1"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4.25" customHeight="1"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4.25" customHeight="1"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4.25" customHeight="1"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4.25" customHeight="1"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4.25" customHeight="1"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4.25" customHeight="1"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4.25" customHeight="1"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4.25" customHeight="1"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4.25" customHeight="1"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4.25" customHeight="1"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4.25" customHeight="1"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4.25" customHeight="1"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4.25" customHeight="1"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4.25" customHeight="1"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4.25" customHeight="1"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4.25" customHeight="1"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4.25" customHeight="1"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4.25" customHeight="1"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4.25" customHeight="1"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4.25" customHeight="1"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4.25" customHeight="1"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4.25" customHeight="1"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4.25" customHeight="1"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4.25" customHeight="1"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4.25" customHeight="1"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4.25" customHeight="1"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4.25" customHeight="1"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4.25" customHeight="1"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4.25" customHeight="1"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4.25" customHeight="1"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4.25" customHeight="1"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4.25" customHeight="1"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4.25" customHeight="1"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4.25" customHeight="1"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4.25" customHeight="1"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4.25" customHeight="1"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4.25" customHeight="1"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4.25" customHeight="1"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4.25" customHeight="1"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4.25" customHeight="1"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4.25" customHeight="1"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4.25" customHeight="1"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4.25" customHeight="1"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4.25" customHeight="1"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4.25" customHeight="1"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4.25" customHeight="1"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4.25" customHeight="1"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4.25" customHeight="1"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4.25" customHeight="1"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4.25" customHeight="1"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4.25" customHeight="1"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4.25" customHeight="1"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4.25" customHeight="1"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4.25" customHeight="1"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4.25" customHeight="1"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4.25" customHeight="1"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4.25" customHeight="1"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4.25" customHeight="1"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4.25" customHeight="1"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4.25" customHeight="1"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4.25" customHeight="1"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4.25" customHeight="1"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4.25" customHeight="1"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4.25" customHeight="1"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4.25" customHeight="1"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4.25" customHeight="1"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4.25" customHeight="1"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4.25" customHeight="1"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4.25" customHeight="1"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4.25" customHeight="1"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4.25" customHeight="1"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4.25" customHeight="1"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4.25" customHeight="1"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4.25" customHeight="1"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4.25" customHeight="1"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4.25" customHeight="1"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4.25" customHeight="1"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4.25" customHeight="1"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4.25" customHeight="1"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4.25" customHeight="1"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4.25" customHeight="1"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4.25" customHeight="1"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4.25" customHeight="1"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4.25" customHeight="1"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4.25" customHeight="1"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4.25" customHeight="1"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4.25" customHeight="1"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4.25" customHeight="1"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4.25" customHeight="1"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4.25" customHeight="1"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4.25" customHeight="1"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4.25" customHeight="1"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drawing r:id="rId1"/>
</worksheet>
</file>