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inr\Downloads\"/>
    </mc:Choice>
  </mc:AlternateContent>
  <xr:revisionPtr revIDLastSave="0" documentId="13_ncr:1_{E5BBBC93-D42E-44CC-B39D-00B09A265F79}" xr6:coauthVersionLast="47" xr6:coauthVersionMax="47" xr10:uidLastSave="{00000000-0000-0000-0000-000000000000}"/>
  <bookViews>
    <workbookView xWindow="-120" yWindow="-120" windowWidth="20730" windowHeight="11040" xr2:uid="{EFB8CB8A-9579-41BA-A3CD-84D476AB71E8}"/>
  </bookViews>
  <sheets>
    <sheet name="Base" sheetId="1" r:id="rId1"/>
    <sheet name="Incisos" sheetId="2" r:id="rId2"/>
    <sheet name="Gráfci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I4" i="2"/>
  <c r="I3" i="2"/>
</calcChain>
</file>

<file path=xl/sharedStrings.xml><?xml version="1.0" encoding="utf-8"?>
<sst xmlns="http://schemas.openxmlformats.org/spreadsheetml/2006/main" count="100" uniqueCount="94">
  <si>
    <t>Fecha</t>
  </si>
  <si>
    <t>EXPOSICION TOTAL</t>
  </si>
  <si>
    <t>EXPOSICION Al día</t>
  </si>
  <si>
    <t>EXPOSICION 1 a 30</t>
  </si>
  <si>
    <t xml:space="preserve">EXPOSICION 31 a 60 </t>
  </si>
  <si>
    <t>Exposicion 61 a 90</t>
  </si>
  <si>
    <t xml:space="preserve">EXPOSICION 91 a 120 </t>
  </si>
  <si>
    <t xml:space="preserve">EXPOSICION 121 a 150 </t>
  </si>
  <si>
    <t xml:space="preserve">EXPOSICION 151 a 180 </t>
  </si>
  <si>
    <t>EXPOSICION 180+</t>
  </si>
  <si>
    <t>ENE. 19</t>
  </si>
  <si>
    <t>FEB. 19</t>
  </si>
  <si>
    <t>MAR. 19</t>
  </si>
  <si>
    <t>ABR. 19</t>
  </si>
  <si>
    <t>MAY.19</t>
  </si>
  <si>
    <t>JUN. 19</t>
  </si>
  <si>
    <t>JUL. 19</t>
  </si>
  <si>
    <t>AGO. 19</t>
  </si>
  <si>
    <t>SEP. 19</t>
  </si>
  <si>
    <t>OCT. 19</t>
  </si>
  <si>
    <t>NOV. 19</t>
  </si>
  <si>
    <t>DIC. 19</t>
  </si>
  <si>
    <t>ENE. 20</t>
  </si>
  <si>
    <t>FEB. 20</t>
  </si>
  <si>
    <t>MAR. 20</t>
  </si>
  <si>
    <t>ABR. 20</t>
  </si>
  <si>
    <t>MAY. 20</t>
  </si>
  <si>
    <t>JUN. 20</t>
  </si>
  <si>
    <t>JUL. 20</t>
  </si>
  <si>
    <t>AGO. 20</t>
  </si>
  <si>
    <t>SEP. 20</t>
  </si>
  <si>
    <t>OCT. 20</t>
  </si>
  <si>
    <t>NOV. 20</t>
  </si>
  <si>
    <t>DIC. 20</t>
  </si>
  <si>
    <t>ENE. 21</t>
  </si>
  <si>
    <t>FEB. 21</t>
  </si>
  <si>
    <t>MAR. 21</t>
  </si>
  <si>
    <t>ABR. 21</t>
  </si>
  <si>
    <t>MAY. 21</t>
  </si>
  <si>
    <t>JUN. 21</t>
  </si>
  <si>
    <t>JUL. 21</t>
  </si>
  <si>
    <t>AGO. 21</t>
  </si>
  <si>
    <t>SEP. 21</t>
  </si>
  <si>
    <t>OCT. 21</t>
  </si>
  <si>
    <t>NOV. 21</t>
  </si>
  <si>
    <t>DIC. 21</t>
  </si>
  <si>
    <t>ENE. 22</t>
  </si>
  <si>
    <t>FEB. 22</t>
  </si>
  <si>
    <t>MAR. 22</t>
  </si>
  <si>
    <t>ABR. 22</t>
  </si>
  <si>
    <t>MAY. 22</t>
  </si>
  <si>
    <t>JUN. 22</t>
  </si>
  <si>
    <t>JUL. 22</t>
  </si>
  <si>
    <t>AGO. 22</t>
  </si>
  <si>
    <t>SEP. 22</t>
  </si>
  <si>
    <t>OCT. 22</t>
  </si>
  <si>
    <t>NOV. 22</t>
  </si>
  <si>
    <t>DIC. 22</t>
  </si>
  <si>
    <t>ENE. 23</t>
  </si>
  <si>
    <t>FEB. 23</t>
  </si>
  <si>
    <t>MAR. 23</t>
  </si>
  <si>
    <t>ABR. 23</t>
  </si>
  <si>
    <t>MAY. 23</t>
  </si>
  <si>
    <t>JUN. 23</t>
  </si>
  <si>
    <t>JUL. 23</t>
  </si>
  <si>
    <t>AGO. 23</t>
  </si>
  <si>
    <t>SEP. 23</t>
  </si>
  <si>
    <t>OCT. 23</t>
  </si>
  <si>
    <t>NOV. 23</t>
  </si>
  <si>
    <t>DIC. 23</t>
  </si>
  <si>
    <t>ENE. 24</t>
  </si>
  <si>
    <t>FEB. 24</t>
  </si>
  <si>
    <t>MAR. 24</t>
  </si>
  <si>
    <t>ABR. 24</t>
  </si>
  <si>
    <t>MAY. 24</t>
  </si>
  <si>
    <t>JUN. 24</t>
  </si>
  <si>
    <t>JUL. 24</t>
  </si>
  <si>
    <t>AGO. 24</t>
  </si>
  <si>
    <t>SEP. 24</t>
  </si>
  <si>
    <t>OCT. 24</t>
  </si>
  <si>
    <t>NOV. 24</t>
  </si>
  <si>
    <t>DIC. 24</t>
  </si>
  <si>
    <t>Indicar el promedio de cartera en saldos 1-30 días del año 2020 del segundo semestre</t>
  </si>
  <si>
    <t>Indicar el máximo valor de cartera que se obtuvo durante el año 2024 en moras 180+</t>
  </si>
  <si>
    <t>Rodamiento</t>
  </si>
  <si>
    <t>Indicar con un "SI", si la cartera 1-30 disminuyó en comparación a su estado al día (en una segunda columna)</t>
  </si>
  <si>
    <t>Graficar todas cartera en una gráfica que pueda ver el 100% de todas las moras</t>
  </si>
  <si>
    <t>Indicar cómo rodó la cartera en forma de " Cascada" desde el mes de originación de enero 2020</t>
  </si>
  <si>
    <t>Graficar la cartera al día del año 22 al 23, y agergar el índece de Cartera Vencida de la mora 1-30</t>
  </si>
  <si>
    <t>ICV30</t>
  </si>
  <si>
    <t>Congelar las columnas fechas y flas meses para su facilidad de visualizar</t>
  </si>
  <si>
    <t>Agregar un mapa de calor para visualizar la tendencia de los saldos en cada mora</t>
  </si>
  <si>
    <t>1-30&lt;al dia</t>
  </si>
  <si>
    <t xml:space="preserve">Listo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</si>
</sst>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-[$$-45C]* #,##0_-;\-[$$-45C]* #,##0_-;_-[$$-45C]* &quot;-&quot;??_-;_-@_-"/>
    <numFmt numFmtId="165" formatCode="_-[$$-45C]* #,##0.0000_-;\-[$$-45C]* #,##0.0000_-;_-[$$-45C]* &quot;-&quot;??_-;_-@_-"/>
    <numFmt numFmtId="166" formatCode="_-[$$-540A]* #,##0_ ;_-[$$-540A]* \-#,##0\ ;_-[$$-540A]* &quot;-&quot;??_ ;_-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2" applyNumberFormat="1" applyFont="1"/>
    <xf numFmtId="0" fontId="2" fillId="0" borderId="0" xfId="0" applyFont="1" applyAlignment="1">
      <alignment horizontal="center"/>
    </xf>
    <xf numFmtId="10" fontId="0" fillId="0" borderId="0" xfId="0" applyNumberFormat="1"/>
    <xf numFmtId="10" fontId="0" fillId="0" borderId="0" xfId="3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Base!$C$1</c:f>
              <c:strCache>
                <c:ptCount val="1"/>
                <c:pt idx="0">
                  <c:v>EXPOSICION Al día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Base!$A$2:$A$73</c15:sqref>
                  </c15:fullRef>
                </c:ext>
              </c:extLst>
              <c:f>Base!$A$62:$A$73</c:f>
              <c:strCache>
                <c:ptCount val="12"/>
                <c:pt idx="0">
                  <c:v>ENE. 24</c:v>
                </c:pt>
                <c:pt idx="1">
                  <c:v>FEB. 24</c:v>
                </c:pt>
                <c:pt idx="2">
                  <c:v>MAR. 24</c:v>
                </c:pt>
                <c:pt idx="3">
                  <c:v>ABR. 24</c:v>
                </c:pt>
                <c:pt idx="4">
                  <c:v>MAY. 24</c:v>
                </c:pt>
                <c:pt idx="5">
                  <c:v>JUN. 24</c:v>
                </c:pt>
                <c:pt idx="6">
                  <c:v>JUL. 24</c:v>
                </c:pt>
                <c:pt idx="7">
                  <c:v>AGO. 24</c:v>
                </c:pt>
                <c:pt idx="8">
                  <c:v>SEP. 24</c:v>
                </c:pt>
                <c:pt idx="9">
                  <c:v>OCT. 24</c:v>
                </c:pt>
                <c:pt idx="10">
                  <c:v>NOV. 24</c:v>
                </c:pt>
                <c:pt idx="11">
                  <c:v>DIC.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Base!$C$2:$C$73</c15:sqref>
                  </c15:fullRef>
                </c:ext>
              </c:extLst>
              <c:f>Base!$C$62:$C$73</c:f>
              <c:numCache>
                <c:formatCode>_-[$$-45C]* #,##0_-;\-[$$-45C]* #,##0_-;_-[$$-45C]* "-"??_-;_-@_-</c:formatCode>
                <c:ptCount val="12"/>
                <c:pt idx="0">
                  <c:v>274509289.89979851</c:v>
                </c:pt>
                <c:pt idx="1">
                  <c:v>265427784.59099954</c:v>
                </c:pt>
                <c:pt idx="2">
                  <c:v>241129837.6245001</c:v>
                </c:pt>
                <c:pt idx="3">
                  <c:v>251125461.80950013</c:v>
                </c:pt>
                <c:pt idx="4">
                  <c:v>253852505.98719969</c:v>
                </c:pt>
                <c:pt idx="5">
                  <c:v>240740334.55049992</c:v>
                </c:pt>
                <c:pt idx="6">
                  <c:v>255183708.22510031</c:v>
                </c:pt>
                <c:pt idx="7">
                  <c:v>262418979.55030003</c:v>
                </c:pt>
                <c:pt idx="8">
                  <c:v>257049693.9614999</c:v>
                </c:pt>
                <c:pt idx="9">
                  <c:v>263246615.1500991</c:v>
                </c:pt>
                <c:pt idx="10">
                  <c:v>256108928.31220099</c:v>
                </c:pt>
                <c:pt idx="11">
                  <c:v>261437330.96780071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9-4135-9DDF-B1DEF6413AF0}"/>
            </c:ext>
          </c:extLst>
        </c:ser>
        <c:ser>
          <c:idx val="1"/>
          <c:order val="1"/>
          <c:tx>
            <c:strRef>
              <c:f>Base!$D$1</c:f>
              <c:strCache>
                <c:ptCount val="1"/>
                <c:pt idx="0">
                  <c:v>EXPOSICION 1 a 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Base!$A$2:$A$73</c15:sqref>
                  </c15:fullRef>
                </c:ext>
              </c:extLst>
              <c:f>Base!$A$62:$A$73</c:f>
              <c:strCache>
                <c:ptCount val="12"/>
                <c:pt idx="0">
                  <c:v>ENE. 24</c:v>
                </c:pt>
                <c:pt idx="1">
                  <c:v>FEB. 24</c:v>
                </c:pt>
                <c:pt idx="2">
                  <c:v>MAR. 24</c:v>
                </c:pt>
                <c:pt idx="3">
                  <c:v>ABR. 24</c:v>
                </c:pt>
                <c:pt idx="4">
                  <c:v>MAY. 24</c:v>
                </c:pt>
                <c:pt idx="5">
                  <c:v>JUN. 24</c:v>
                </c:pt>
                <c:pt idx="6">
                  <c:v>JUL. 24</c:v>
                </c:pt>
                <c:pt idx="7">
                  <c:v>AGO. 24</c:v>
                </c:pt>
                <c:pt idx="8">
                  <c:v>SEP. 24</c:v>
                </c:pt>
                <c:pt idx="9">
                  <c:v>OCT. 24</c:v>
                </c:pt>
                <c:pt idx="10">
                  <c:v>NOV. 24</c:v>
                </c:pt>
                <c:pt idx="11">
                  <c:v>DIC.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Base!$D$2:$D$73</c15:sqref>
                  </c15:fullRef>
                </c:ext>
              </c:extLst>
              <c:f>Base!$D$62:$D$73</c:f>
              <c:numCache>
                <c:formatCode>_-[$$-45C]* #,##0_-;\-[$$-45C]* #,##0_-;_-[$$-45C]* "-"??_-;_-@_-</c:formatCode>
                <c:ptCount val="12"/>
                <c:pt idx="0">
                  <c:v>67653413.798299983</c:v>
                </c:pt>
                <c:pt idx="1">
                  <c:v>81139227.022599965</c:v>
                </c:pt>
                <c:pt idx="2">
                  <c:v>84840472.417299986</c:v>
                </c:pt>
                <c:pt idx="3">
                  <c:v>77279918.644000009</c:v>
                </c:pt>
                <c:pt idx="4">
                  <c:v>57502656.872500107</c:v>
                </c:pt>
                <c:pt idx="5">
                  <c:v>82652677.584700018</c:v>
                </c:pt>
                <c:pt idx="6">
                  <c:v>53814295.309700087</c:v>
                </c:pt>
                <c:pt idx="7">
                  <c:v>51763195.956500016</c:v>
                </c:pt>
                <c:pt idx="8">
                  <c:v>66928939.230099902</c:v>
                </c:pt>
                <c:pt idx="9">
                  <c:v>47845400.577600002</c:v>
                </c:pt>
                <c:pt idx="10">
                  <c:v>62463134.048100002</c:v>
                </c:pt>
                <c:pt idx="11">
                  <c:v>44215430.196700007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9-4135-9DDF-B1DEF6413AF0}"/>
            </c:ext>
          </c:extLst>
        </c:ser>
        <c:ser>
          <c:idx val="2"/>
          <c:order val="2"/>
          <c:tx>
            <c:strRef>
              <c:f>Base!$E$1</c:f>
              <c:strCache>
                <c:ptCount val="1"/>
                <c:pt idx="0">
                  <c:v>EXPOSICION 31 a 60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Base!$A$2:$A$73</c15:sqref>
                  </c15:fullRef>
                </c:ext>
              </c:extLst>
              <c:f>Base!$A$62:$A$73</c:f>
              <c:strCache>
                <c:ptCount val="12"/>
                <c:pt idx="0">
                  <c:v>ENE. 24</c:v>
                </c:pt>
                <c:pt idx="1">
                  <c:v>FEB. 24</c:v>
                </c:pt>
                <c:pt idx="2">
                  <c:v>MAR. 24</c:v>
                </c:pt>
                <c:pt idx="3">
                  <c:v>ABR. 24</c:v>
                </c:pt>
                <c:pt idx="4">
                  <c:v>MAY. 24</c:v>
                </c:pt>
                <c:pt idx="5">
                  <c:v>JUN. 24</c:v>
                </c:pt>
                <c:pt idx="6">
                  <c:v>JUL. 24</c:v>
                </c:pt>
                <c:pt idx="7">
                  <c:v>AGO. 24</c:v>
                </c:pt>
                <c:pt idx="8">
                  <c:v>SEP. 24</c:v>
                </c:pt>
                <c:pt idx="9">
                  <c:v>OCT. 24</c:v>
                </c:pt>
                <c:pt idx="10">
                  <c:v>NOV. 24</c:v>
                </c:pt>
                <c:pt idx="11">
                  <c:v>DIC.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Base!$E$2:$E$73</c15:sqref>
                  </c15:fullRef>
                </c:ext>
              </c:extLst>
              <c:f>Base!$E$62:$E$73</c:f>
              <c:numCache>
                <c:formatCode>_-[$$-45C]* #,##0_-;\-[$$-45C]* #,##0_-;_-[$$-45C]* "-"??_-;_-@_-</c:formatCode>
                <c:ptCount val="12"/>
                <c:pt idx="0">
                  <c:v>15728989.048899999</c:v>
                </c:pt>
                <c:pt idx="1">
                  <c:v>12247121.0887</c:v>
                </c:pt>
                <c:pt idx="2">
                  <c:v>26361257.788500018</c:v>
                </c:pt>
                <c:pt idx="3">
                  <c:v>1502189.7244000004</c:v>
                </c:pt>
                <c:pt idx="4">
                  <c:v>14251146.59009999</c:v>
                </c:pt>
                <c:pt idx="5">
                  <c:v>1279929.2847</c:v>
                </c:pt>
                <c:pt idx="6">
                  <c:v>12702003.827399999</c:v>
                </c:pt>
                <c:pt idx="7">
                  <c:v>12467847.163000001</c:v>
                </c:pt>
                <c:pt idx="8">
                  <c:v>2529423.6296000006</c:v>
                </c:pt>
                <c:pt idx="9">
                  <c:v>13566608.377899999</c:v>
                </c:pt>
                <c:pt idx="10">
                  <c:v>3852206.9805999999</c:v>
                </c:pt>
                <c:pt idx="11">
                  <c:v>12159084.405099999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9-4135-9DDF-B1DEF6413AF0}"/>
            </c:ext>
          </c:extLst>
        </c:ser>
        <c:ser>
          <c:idx val="3"/>
          <c:order val="3"/>
          <c:tx>
            <c:strRef>
              <c:f>Base!$F$1</c:f>
              <c:strCache>
                <c:ptCount val="1"/>
                <c:pt idx="0">
                  <c:v>Exposicion 61 a 90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Base!$A$2:$A$73</c15:sqref>
                  </c15:fullRef>
                </c:ext>
              </c:extLst>
              <c:f>Base!$A$62:$A$73</c:f>
              <c:strCache>
                <c:ptCount val="12"/>
                <c:pt idx="0">
                  <c:v>ENE. 24</c:v>
                </c:pt>
                <c:pt idx="1">
                  <c:v>FEB. 24</c:v>
                </c:pt>
                <c:pt idx="2">
                  <c:v>MAR. 24</c:v>
                </c:pt>
                <c:pt idx="3">
                  <c:v>ABR. 24</c:v>
                </c:pt>
                <c:pt idx="4">
                  <c:v>MAY. 24</c:v>
                </c:pt>
                <c:pt idx="5">
                  <c:v>JUN. 24</c:v>
                </c:pt>
                <c:pt idx="6">
                  <c:v>JUL. 24</c:v>
                </c:pt>
                <c:pt idx="7">
                  <c:v>AGO. 24</c:v>
                </c:pt>
                <c:pt idx="8">
                  <c:v>SEP. 24</c:v>
                </c:pt>
                <c:pt idx="9">
                  <c:v>OCT. 24</c:v>
                </c:pt>
                <c:pt idx="10">
                  <c:v>NOV. 24</c:v>
                </c:pt>
                <c:pt idx="11">
                  <c:v>DIC.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Base!$F$2:$F$73</c15:sqref>
                  </c15:fullRef>
                </c:ext>
              </c:extLst>
              <c:f>Base!$F$62:$F$73</c:f>
              <c:numCache>
                <c:formatCode>_-[$$-45C]* #,##0_-;\-[$$-45C]* #,##0_-;_-[$$-45C]* "-"??_-;_-@_-</c:formatCode>
                <c:ptCount val="12"/>
                <c:pt idx="0">
                  <c:v>10335368.364599999</c:v>
                </c:pt>
                <c:pt idx="1">
                  <c:v>1135235.0063</c:v>
                </c:pt>
                <c:pt idx="2">
                  <c:v>1287959.4480000003</c:v>
                </c:pt>
                <c:pt idx="3">
                  <c:v>19988000.377799999</c:v>
                </c:pt>
                <c:pt idx="4">
                  <c:v>10001007.3081</c:v>
                </c:pt>
                <c:pt idx="5">
                  <c:v>10316385.685199998</c:v>
                </c:pt>
                <c:pt idx="6">
                  <c:v>10018445.837400001</c:v>
                </c:pt>
                <c:pt idx="7">
                  <c:v>8924414.8339999989</c:v>
                </c:pt>
                <c:pt idx="8">
                  <c:v>9329541.911799999</c:v>
                </c:pt>
                <c:pt idx="9">
                  <c:v>9885617.6508999988</c:v>
                </c:pt>
                <c:pt idx="10">
                  <c:v>9462520.0091999993</c:v>
                </c:pt>
                <c:pt idx="11">
                  <c:v>8616767.5778000001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9-4135-9DDF-B1DEF6413AF0}"/>
            </c:ext>
          </c:extLst>
        </c:ser>
        <c:ser>
          <c:idx val="4"/>
          <c:order val="4"/>
          <c:tx>
            <c:strRef>
              <c:f>Base!$G$1</c:f>
              <c:strCache>
                <c:ptCount val="1"/>
                <c:pt idx="0">
                  <c:v>EXPOSICION 91 a 120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Base!$A$2:$A$73</c15:sqref>
                  </c15:fullRef>
                </c:ext>
              </c:extLst>
              <c:f>Base!$A$62:$A$73</c:f>
              <c:strCache>
                <c:ptCount val="12"/>
                <c:pt idx="0">
                  <c:v>ENE. 24</c:v>
                </c:pt>
                <c:pt idx="1">
                  <c:v>FEB. 24</c:v>
                </c:pt>
                <c:pt idx="2">
                  <c:v>MAR. 24</c:v>
                </c:pt>
                <c:pt idx="3">
                  <c:v>ABR. 24</c:v>
                </c:pt>
                <c:pt idx="4">
                  <c:v>MAY. 24</c:v>
                </c:pt>
                <c:pt idx="5">
                  <c:v>JUN. 24</c:v>
                </c:pt>
                <c:pt idx="6">
                  <c:v>JUL. 24</c:v>
                </c:pt>
                <c:pt idx="7">
                  <c:v>AGO. 24</c:v>
                </c:pt>
                <c:pt idx="8">
                  <c:v>SEP. 24</c:v>
                </c:pt>
                <c:pt idx="9">
                  <c:v>OCT. 24</c:v>
                </c:pt>
                <c:pt idx="10">
                  <c:v>NOV. 24</c:v>
                </c:pt>
                <c:pt idx="11">
                  <c:v>DIC.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Base!$G$2:$G$73</c15:sqref>
                  </c15:fullRef>
                </c:ext>
              </c:extLst>
              <c:f>Base!$G$62:$G$73</c:f>
              <c:numCache>
                <c:formatCode>_-[$$-45C]* #,##0_-;\-[$$-45C]* #,##0_-;_-[$$-45C]* "-"??_-;_-@_-</c:formatCode>
                <c:ptCount val="12"/>
                <c:pt idx="0">
                  <c:v>7925943.3021999998</c:v>
                </c:pt>
                <c:pt idx="1">
                  <c:v>8472137.4422000013</c:v>
                </c:pt>
                <c:pt idx="2">
                  <c:v>9588523.1607000008</c:v>
                </c:pt>
                <c:pt idx="3">
                  <c:v>1119703.7379999999</c:v>
                </c:pt>
                <c:pt idx="4">
                  <c:v>9435948.6371999998</c:v>
                </c:pt>
                <c:pt idx="5">
                  <c:v>7963580.0914000003</c:v>
                </c:pt>
                <c:pt idx="6">
                  <c:v>8354456.8047999991</c:v>
                </c:pt>
                <c:pt idx="7">
                  <c:v>7968740.5268000001</c:v>
                </c:pt>
                <c:pt idx="8">
                  <c:v>7672623.0945999995</c:v>
                </c:pt>
                <c:pt idx="9">
                  <c:v>7753003.8675000006</c:v>
                </c:pt>
                <c:pt idx="10">
                  <c:v>7725577.7364000008</c:v>
                </c:pt>
                <c:pt idx="11">
                  <c:v>7949250.1771999998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9-4135-9DDF-B1DEF6413AF0}"/>
            </c:ext>
          </c:extLst>
        </c:ser>
        <c:ser>
          <c:idx val="5"/>
          <c:order val="5"/>
          <c:tx>
            <c:strRef>
              <c:f>Base!$H$1</c:f>
              <c:strCache>
                <c:ptCount val="1"/>
                <c:pt idx="0">
                  <c:v>EXPOSICION 121 a 150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Base!$A$2:$A$73</c15:sqref>
                  </c15:fullRef>
                </c:ext>
              </c:extLst>
              <c:f>Base!$A$62:$A$73</c:f>
              <c:strCache>
                <c:ptCount val="12"/>
                <c:pt idx="0">
                  <c:v>ENE. 24</c:v>
                </c:pt>
                <c:pt idx="1">
                  <c:v>FEB. 24</c:v>
                </c:pt>
                <c:pt idx="2">
                  <c:v>MAR. 24</c:v>
                </c:pt>
                <c:pt idx="3">
                  <c:v>ABR. 24</c:v>
                </c:pt>
                <c:pt idx="4">
                  <c:v>MAY. 24</c:v>
                </c:pt>
                <c:pt idx="5">
                  <c:v>JUN. 24</c:v>
                </c:pt>
                <c:pt idx="6">
                  <c:v>JUL. 24</c:v>
                </c:pt>
                <c:pt idx="7">
                  <c:v>AGO. 24</c:v>
                </c:pt>
                <c:pt idx="8">
                  <c:v>SEP. 24</c:v>
                </c:pt>
                <c:pt idx="9">
                  <c:v>OCT. 24</c:v>
                </c:pt>
                <c:pt idx="10">
                  <c:v>NOV. 24</c:v>
                </c:pt>
                <c:pt idx="11">
                  <c:v>DIC.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Base!$H$2:$H$73</c15:sqref>
                  </c15:fullRef>
                </c:ext>
              </c:extLst>
              <c:f>Base!$H$62:$H$73</c:f>
              <c:numCache>
                <c:formatCode>_-[$$-45C]* #,##0_-;\-[$$-45C]* #,##0_-;_-[$$-45C]* "-"??_-;_-@_-</c:formatCode>
                <c:ptCount val="12"/>
                <c:pt idx="0">
                  <c:v>7522368.5345999999</c:v>
                </c:pt>
                <c:pt idx="1">
                  <c:v>7487088.7184000015</c:v>
                </c:pt>
                <c:pt idx="2">
                  <c:v>7413796.0530000003</c:v>
                </c:pt>
                <c:pt idx="3">
                  <c:v>8555647.6744000018</c:v>
                </c:pt>
                <c:pt idx="4">
                  <c:v>8362951.5730999997</c:v>
                </c:pt>
                <c:pt idx="5">
                  <c:v>8625796.4754999988</c:v>
                </c:pt>
                <c:pt idx="6">
                  <c:v>7174688.4372000005</c:v>
                </c:pt>
                <c:pt idx="7">
                  <c:v>7523013.4468999999</c:v>
                </c:pt>
                <c:pt idx="8">
                  <c:v>7417381.7265999997</c:v>
                </c:pt>
                <c:pt idx="9">
                  <c:v>6690025.1276000012</c:v>
                </c:pt>
                <c:pt idx="10">
                  <c:v>6947925.1422000006</c:v>
                </c:pt>
                <c:pt idx="11">
                  <c:v>6813571.2445999999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19-4135-9DDF-B1DEF6413AF0}"/>
            </c:ext>
          </c:extLst>
        </c:ser>
        <c:ser>
          <c:idx val="6"/>
          <c:order val="6"/>
          <c:tx>
            <c:strRef>
              <c:f>Base!$I$1</c:f>
              <c:strCache>
                <c:ptCount val="1"/>
                <c:pt idx="0">
                  <c:v>EXPOSICION 151 a 180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Base!$A$2:$A$73</c15:sqref>
                  </c15:fullRef>
                </c:ext>
              </c:extLst>
              <c:f>Base!$A$62:$A$73</c:f>
              <c:strCache>
                <c:ptCount val="12"/>
                <c:pt idx="0">
                  <c:v>ENE. 24</c:v>
                </c:pt>
                <c:pt idx="1">
                  <c:v>FEB. 24</c:v>
                </c:pt>
                <c:pt idx="2">
                  <c:v>MAR. 24</c:v>
                </c:pt>
                <c:pt idx="3">
                  <c:v>ABR. 24</c:v>
                </c:pt>
                <c:pt idx="4">
                  <c:v>MAY. 24</c:v>
                </c:pt>
                <c:pt idx="5">
                  <c:v>JUN. 24</c:v>
                </c:pt>
                <c:pt idx="6">
                  <c:v>JUL. 24</c:v>
                </c:pt>
                <c:pt idx="7">
                  <c:v>AGO. 24</c:v>
                </c:pt>
                <c:pt idx="8">
                  <c:v>SEP. 24</c:v>
                </c:pt>
                <c:pt idx="9">
                  <c:v>OCT. 24</c:v>
                </c:pt>
                <c:pt idx="10">
                  <c:v>NOV. 24</c:v>
                </c:pt>
                <c:pt idx="11">
                  <c:v>DIC.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Base!$I$2:$I$73</c15:sqref>
                  </c15:fullRef>
                </c:ext>
              </c:extLst>
              <c:f>Base!$I$62:$I$73</c:f>
              <c:numCache>
                <c:formatCode>_-[$$-45C]* #,##0_-;\-[$$-45C]* #,##0_-;_-[$$-45C]* "-"??_-;_-@_-</c:formatCode>
                <c:ptCount val="12"/>
                <c:pt idx="0">
                  <c:v>8047910.3424999993</c:v>
                </c:pt>
                <c:pt idx="1">
                  <c:v>6787674.2930000005</c:v>
                </c:pt>
                <c:pt idx="2">
                  <c:v>6897341.1984000001</c:v>
                </c:pt>
                <c:pt idx="3">
                  <c:v>7129667.2008999996</c:v>
                </c:pt>
                <c:pt idx="4">
                  <c:v>7979865.0011999998</c:v>
                </c:pt>
                <c:pt idx="5">
                  <c:v>7605747.824</c:v>
                </c:pt>
                <c:pt idx="6">
                  <c:v>7632376.9641000004</c:v>
                </c:pt>
                <c:pt idx="7">
                  <c:v>7000129.442400001</c:v>
                </c:pt>
                <c:pt idx="8">
                  <c:v>7178085.0889999988</c:v>
                </c:pt>
                <c:pt idx="9">
                  <c:v>6790437.6658999994</c:v>
                </c:pt>
                <c:pt idx="10">
                  <c:v>6160240.4049000004</c:v>
                </c:pt>
                <c:pt idx="11">
                  <c:v>6171500.4926999994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19-4135-9DDF-B1DEF6413AF0}"/>
            </c:ext>
          </c:extLst>
        </c:ser>
        <c:ser>
          <c:idx val="7"/>
          <c:order val="7"/>
          <c:tx>
            <c:strRef>
              <c:f>Base!$J$1</c:f>
              <c:strCache>
                <c:ptCount val="1"/>
                <c:pt idx="0">
                  <c:v>EXPOSICION 180+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Base!$A$2:$A$73</c15:sqref>
                  </c15:fullRef>
                </c:ext>
              </c:extLst>
              <c:f>Base!$A$62:$A$73</c:f>
              <c:strCache>
                <c:ptCount val="12"/>
                <c:pt idx="0">
                  <c:v>ENE. 24</c:v>
                </c:pt>
                <c:pt idx="1">
                  <c:v>FEB. 24</c:v>
                </c:pt>
                <c:pt idx="2">
                  <c:v>MAR. 24</c:v>
                </c:pt>
                <c:pt idx="3">
                  <c:v>ABR. 24</c:v>
                </c:pt>
                <c:pt idx="4">
                  <c:v>MAY. 24</c:v>
                </c:pt>
                <c:pt idx="5">
                  <c:v>JUN. 24</c:v>
                </c:pt>
                <c:pt idx="6">
                  <c:v>JUL. 24</c:v>
                </c:pt>
                <c:pt idx="7">
                  <c:v>AGO. 24</c:v>
                </c:pt>
                <c:pt idx="8">
                  <c:v>SEP. 24</c:v>
                </c:pt>
                <c:pt idx="9">
                  <c:v>OCT. 24</c:v>
                </c:pt>
                <c:pt idx="10">
                  <c:v>NOV. 24</c:v>
                </c:pt>
                <c:pt idx="11">
                  <c:v>DIC.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Base!$J$2:$J$73</c15:sqref>
                  </c15:fullRef>
                </c:ext>
              </c:extLst>
              <c:f>Base!$J$62:$J$73</c:f>
              <c:numCache>
                <c:formatCode>_-[$$-45C]* #,##0_-;\-[$$-45C]* #,##0_-;_-[$$-45C]* "-"??_-;_-@_-</c:formatCode>
                <c:ptCount val="12"/>
                <c:pt idx="0">
                  <c:v>8035307.8078000005</c:v>
                </c:pt>
                <c:pt idx="1">
                  <c:v>10499626.876899999</c:v>
                </c:pt>
                <c:pt idx="2">
                  <c:v>10100533.177800002</c:v>
                </c:pt>
                <c:pt idx="3">
                  <c:v>9827449.9058000017</c:v>
                </c:pt>
                <c:pt idx="4">
                  <c:v>10554923.447699999</c:v>
                </c:pt>
                <c:pt idx="5">
                  <c:v>10437554.246299997</c:v>
                </c:pt>
                <c:pt idx="6">
                  <c:v>10775452.726399999</c:v>
                </c:pt>
                <c:pt idx="7">
                  <c:v>9142746.3432</c:v>
                </c:pt>
                <c:pt idx="8">
                  <c:v>8322463.6446000021</c:v>
                </c:pt>
                <c:pt idx="9">
                  <c:v>10027965.722700002</c:v>
                </c:pt>
                <c:pt idx="10">
                  <c:v>11617073.96729999</c:v>
                </c:pt>
                <c:pt idx="11">
                  <c:v>12367885.088200001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19-4135-9DDF-B1DEF64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796576"/>
        <c:axId val="1466818656"/>
      </c:barChart>
      <c:catAx>
        <c:axId val="14667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6818656"/>
        <c:crosses val="autoZero"/>
        <c:auto val="1"/>
        <c:lblAlgn val="ctr"/>
        <c:lblOffset val="100"/>
        <c:noMultiLvlLbl val="0"/>
      </c:catAx>
      <c:valAx>
        <c:axId val="14668186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67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Base!$C$1</c:f>
              <c:strCache>
                <c:ptCount val="1"/>
                <c:pt idx="0">
                  <c:v>EXPOSICION Al día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Base!$A$2:$A$73</c:f>
              <c:strCache>
                <c:ptCount val="72"/>
                <c:pt idx="0">
                  <c:v>ENE. 19</c:v>
                </c:pt>
                <c:pt idx="1">
                  <c:v>FEB. 19</c:v>
                </c:pt>
                <c:pt idx="2">
                  <c:v>MAR. 19</c:v>
                </c:pt>
                <c:pt idx="3">
                  <c:v>ABR. 19</c:v>
                </c:pt>
                <c:pt idx="4">
                  <c:v>MAY.19</c:v>
                </c:pt>
                <c:pt idx="5">
                  <c:v>JUN. 19</c:v>
                </c:pt>
                <c:pt idx="6">
                  <c:v>JUL. 19</c:v>
                </c:pt>
                <c:pt idx="7">
                  <c:v>AGO. 19</c:v>
                </c:pt>
                <c:pt idx="8">
                  <c:v>SEP. 19</c:v>
                </c:pt>
                <c:pt idx="9">
                  <c:v>OCT. 19</c:v>
                </c:pt>
                <c:pt idx="10">
                  <c:v>NOV. 19</c:v>
                </c:pt>
                <c:pt idx="11">
                  <c:v>DIC. 19</c:v>
                </c:pt>
                <c:pt idx="12">
                  <c:v>ENE. 20</c:v>
                </c:pt>
                <c:pt idx="13">
                  <c:v>FEB. 20</c:v>
                </c:pt>
                <c:pt idx="14">
                  <c:v>MAR. 20</c:v>
                </c:pt>
                <c:pt idx="15">
                  <c:v>ABR. 20</c:v>
                </c:pt>
                <c:pt idx="16">
                  <c:v>MAY. 20</c:v>
                </c:pt>
                <c:pt idx="17">
                  <c:v>JUN. 20</c:v>
                </c:pt>
                <c:pt idx="18">
                  <c:v>JUL. 20</c:v>
                </c:pt>
                <c:pt idx="19">
                  <c:v>AGO. 20</c:v>
                </c:pt>
                <c:pt idx="20">
                  <c:v>SEP. 20</c:v>
                </c:pt>
                <c:pt idx="21">
                  <c:v>OCT. 20</c:v>
                </c:pt>
                <c:pt idx="22">
                  <c:v>NOV. 20</c:v>
                </c:pt>
                <c:pt idx="23">
                  <c:v>DIC. 20</c:v>
                </c:pt>
                <c:pt idx="24">
                  <c:v>ENE. 21</c:v>
                </c:pt>
                <c:pt idx="25">
                  <c:v>FEB. 21</c:v>
                </c:pt>
                <c:pt idx="26">
                  <c:v>MAR. 21</c:v>
                </c:pt>
                <c:pt idx="27">
                  <c:v>ABR. 21</c:v>
                </c:pt>
                <c:pt idx="28">
                  <c:v>MAY. 21</c:v>
                </c:pt>
                <c:pt idx="29">
                  <c:v>JUN. 21</c:v>
                </c:pt>
                <c:pt idx="30">
                  <c:v>JUL. 21</c:v>
                </c:pt>
                <c:pt idx="31">
                  <c:v>AGO. 21</c:v>
                </c:pt>
                <c:pt idx="32">
                  <c:v>SEP. 21</c:v>
                </c:pt>
                <c:pt idx="33">
                  <c:v>OCT. 21</c:v>
                </c:pt>
                <c:pt idx="34">
                  <c:v>NOV. 21</c:v>
                </c:pt>
                <c:pt idx="35">
                  <c:v>DIC. 21</c:v>
                </c:pt>
                <c:pt idx="36">
                  <c:v>ENE. 22</c:v>
                </c:pt>
                <c:pt idx="37">
                  <c:v>FEB. 22</c:v>
                </c:pt>
                <c:pt idx="38">
                  <c:v>MAR. 22</c:v>
                </c:pt>
                <c:pt idx="39">
                  <c:v>ABR. 22</c:v>
                </c:pt>
                <c:pt idx="40">
                  <c:v>MAY. 22</c:v>
                </c:pt>
                <c:pt idx="41">
                  <c:v>JUN. 22</c:v>
                </c:pt>
                <c:pt idx="42">
                  <c:v>JUL. 22</c:v>
                </c:pt>
                <c:pt idx="43">
                  <c:v>AGO. 22</c:v>
                </c:pt>
                <c:pt idx="44">
                  <c:v>SEP. 22</c:v>
                </c:pt>
                <c:pt idx="45">
                  <c:v>OCT. 22</c:v>
                </c:pt>
                <c:pt idx="46">
                  <c:v>NOV. 22</c:v>
                </c:pt>
                <c:pt idx="47">
                  <c:v>DIC. 22</c:v>
                </c:pt>
                <c:pt idx="48">
                  <c:v>ENE. 23</c:v>
                </c:pt>
                <c:pt idx="49">
                  <c:v>FEB. 23</c:v>
                </c:pt>
                <c:pt idx="50">
                  <c:v>MAR. 23</c:v>
                </c:pt>
                <c:pt idx="51">
                  <c:v>ABR. 23</c:v>
                </c:pt>
                <c:pt idx="52">
                  <c:v>MAY. 23</c:v>
                </c:pt>
                <c:pt idx="53">
                  <c:v>JUN. 23</c:v>
                </c:pt>
                <c:pt idx="54">
                  <c:v>JUL. 23</c:v>
                </c:pt>
                <c:pt idx="55">
                  <c:v>AGO. 23</c:v>
                </c:pt>
                <c:pt idx="56">
                  <c:v>SEP. 23</c:v>
                </c:pt>
                <c:pt idx="57">
                  <c:v>OCT. 23</c:v>
                </c:pt>
                <c:pt idx="58">
                  <c:v>NOV. 23</c:v>
                </c:pt>
                <c:pt idx="59">
                  <c:v>DIC. 23</c:v>
                </c:pt>
                <c:pt idx="60">
                  <c:v>ENE. 24</c:v>
                </c:pt>
                <c:pt idx="61">
                  <c:v>FEB. 24</c:v>
                </c:pt>
                <c:pt idx="62">
                  <c:v>MAR. 24</c:v>
                </c:pt>
                <c:pt idx="63">
                  <c:v>ABR. 24</c:v>
                </c:pt>
                <c:pt idx="64">
                  <c:v>MAY. 24</c:v>
                </c:pt>
                <c:pt idx="65">
                  <c:v>JUN. 24</c:v>
                </c:pt>
                <c:pt idx="66">
                  <c:v>JUL. 24</c:v>
                </c:pt>
                <c:pt idx="67">
                  <c:v>AGO. 24</c:v>
                </c:pt>
                <c:pt idx="68">
                  <c:v>SEP. 24</c:v>
                </c:pt>
                <c:pt idx="69">
                  <c:v>OCT. 24</c:v>
                </c:pt>
                <c:pt idx="70">
                  <c:v>NOV. 24</c:v>
                </c:pt>
                <c:pt idx="71">
                  <c:v>DIC. 24</c:v>
                </c:pt>
              </c:strCache>
            </c:strRef>
          </c:cat>
          <c:val>
            <c:numRef>
              <c:f>Base!$C$2:$C$73</c:f>
              <c:numCache>
                <c:formatCode>_-[$$-45C]* #,##0_-;\-[$$-45C]* #,##0_-;_-[$$-45C]* "-"??_-;_-@_-</c:formatCode>
                <c:ptCount val="72"/>
                <c:pt idx="0">
                  <c:v>87559495.366500005</c:v>
                </c:pt>
                <c:pt idx="1">
                  <c:v>87635474.497199968</c:v>
                </c:pt>
                <c:pt idx="2">
                  <c:v>93030200.223099947</c:v>
                </c:pt>
                <c:pt idx="3">
                  <c:v>92866826.471699968</c:v>
                </c:pt>
                <c:pt idx="4">
                  <c:v>99332021.535600036</c:v>
                </c:pt>
                <c:pt idx="5">
                  <c:v>94450667.289299995</c:v>
                </c:pt>
                <c:pt idx="6">
                  <c:v>100893834.2931001</c:v>
                </c:pt>
                <c:pt idx="7">
                  <c:v>102524808.47939998</c:v>
                </c:pt>
                <c:pt idx="8">
                  <c:v>99338926.208299905</c:v>
                </c:pt>
                <c:pt idx="9">
                  <c:v>105431234.4444</c:v>
                </c:pt>
                <c:pt idx="10">
                  <c:v>101883370.50220017</c:v>
                </c:pt>
                <c:pt idx="11">
                  <c:v>103763087.57989998</c:v>
                </c:pt>
                <c:pt idx="12">
                  <c:v>107022584.95919992</c:v>
                </c:pt>
                <c:pt idx="13">
                  <c:v>105468531.22370005</c:v>
                </c:pt>
                <c:pt idx="14">
                  <c:v>136707724.39549989</c:v>
                </c:pt>
                <c:pt idx="15">
                  <c:v>144569613.39609995</c:v>
                </c:pt>
                <c:pt idx="16">
                  <c:v>115764615.63339995</c:v>
                </c:pt>
                <c:pt idx="17">
                  <c:v>109116231.8689</c:v>
                </c:pt>
                <c:pt idx="18">
                  <c:v>113212184.59309995</c:v>
                </c:pt>
                <c:pt idx="19">
                  <c:v>105143806.93489993</c:v>
                </c:pt>
                <c:pt idx="20">
                  <c:v>104058665.23499995</c:v>
                </c:pt>
                <c:pt idx="21">
                  <c:v>104175738.62819993</c:v>
                </c:pt>
                <c:pt idx="22">
                  <c:v>108813171.81550004</c:v>
                </c:pt>
                <c:pt idx="23">
                  <c:v>116003762.43830004</c:v>
                </c:pt>
                <c:pt idx="24">
                  <c:v>113894473.08760004</c:v>
                </c:pt>
                <c:pt idx="25">
                  <c:v>112289961.5507001</c:v>
                </c:pt>
                <c:pt idx="26">
                  <c:v>136587863.59560007</c:v>
                </c:pt>
                <c:pt idx="27">
                  <c:v>140080750.32579994</c:v>
                </c:pt>
                <c:pt idx="28">
                  <c:v>149731725.0262</c:v>
                </c:pt>
                <c:pt idx="29">
                  <c:v>151209840.48729992</c:v>
                </c:pt>
                <c:pt idx="30">
                  <c:v>158835946.07130009</c:v>
                </c:pt>
                <c:pt idx="31">
                  <c:v>162338853.61029986</c:v>
                </c:pt>
                <c:pt idx="32">
                  <c:v>178043908.28339994</c:v>
                </c:pt>
                <c:pt idx="33">
                  <c:v>182219484.16929981</c:v>
                </c:pt>
                <c:pt idx="34">
                  <c:v>206659994.15980002</c:v>
                </c:pt>
                <c:pt idx="35">
                  <c:v>217671825.22090003</c:v>
                </c:pt>
                <c:pt idx="36">
                  <c:v>242516105.30160025</c:v>
                </c:pt>
                <c:pt idx="37">
                  <c:v>245074512.11789992</c:v>
                </c:pt>
                <c:pt idx="38">
                  <c:v>267051569.94149995</c:v>
                </c:pt>
                <c:pt idx="39">
                  <c:v>268296115.59900001</c:v>
                </c:pt>
                <c:pt idx="40">
                  <c:v>290175898.28969997</c:v>
                </c:pt>
                <c:pt idx="41">
                  <c:v>286484472.40929985</c:v>
                </c:pt>
                <c:pt idx="42">
                  <c:v>296275890.77169991</c:v>
                </c:pt>
                <c:pt idx="43">
                  <c:v>308783697.03549969</c:v>
                </c:pt>
                <c:pt idx="44">
                  <c:v>326387764.21939999</c:v>
                </c:pt>
                <c:pt idx="45">
                  <c:v>340789626.45890009</c:v>
                </c:pt>
                <c:pt idx="46">
                  <c:v>346878966.00409991</c:v>
                </c:pt>
                <c:pt idx="47">
                  <c:v>351400564.22989988</c:v>
                </c:pt>
                <c:pt idx="48">
                  <c:v>355227531.91070026</c:v>
                </c:pt>
                <c:pt idx="49">
                  <c:v>338897262.15359968</c:v>
                </c:pt>
                <c:pt idx="50">
                  <c:v>352801349.18009984</c:v>
                </c:pt>
                <c:pt idx="51">
                  <c:v>332920647.34539986</c:v>
                </c:pt>
                <c:pt idx="52">
                  <c:v>347971657.35699975</c:v>
                </c:pt>
                <c:pt idx="53">
                  <c:v>333692572.74629962</c:v>
                </c:pt>
                <c:pt idx="54">
                  <c:v>333114169.88489991</c:v>
                </c:pt>
                <c:pt idx="55">
                  <c:v>313782492.64100039</c:v>
                </c:pt>
                <c:pt idx="56">
                  <c:v>302643287.57980007</c:v>
                </c:pt>
                <c:pt idx="57">
                  <c:v>292573598.08330047</c:v>
                </c:pt>
                <c:pt idx="58">
                  <c:v>281409534.26080006</c:v>
                </c:pt>
                <c:pt idx="59">
                  <c:v>274242239.08500057</c:v>
                </c:pt>
                <c:pt idx="60">
                  <c:v>274509289.89979851</c:v>
                </c:pt>
                <c:pt idx="61">
                  <c:v>265427784.59099954</c:v>
                </c:pt>
                <c:pt idx="62">
                  <c:v>241129837.6245001</c:v>
                </c:pt>
                <c:pt idx="63">
                  <c:v>251125461.80950013</c:v>
                </c:pt>
                <c:pt idx="64">
                  <c:v>253852505.98719969</c:v>
                </c:pt>
                <c:pt idx="65">
                  <c:v>240740334.55049992</c:v>
                </c:pt>
                <c:pt idx="66">
                  <c:v>255183708.22510031</c:v>
                </c:pt>
                <c:pt idx="67">
                  <c:v>262418979.55030003</c:v>
                </c:pt>
                <c:pt idx="68">
                  <c:v>257049693.9614999</c:v>
                </c:pt>
                <c:pt idx="69">
                  <c:v>263246615.1500991</c:v>
                </c:pt>
                <c:pt idx="70">
                  <c:v>256108928.31220099</c:v>
                </c:pt>
                <c:pt idx="71">
                  <c:v>261437330.96780071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8-4851-BA83-5C61E49F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89157040"/>
        <c:axId val="389158000"/>
      </c:barChart>
      <c:lineChart>
        <c:grouping val="standard"/>
        <c:varyColors val="0"/>
        <c:ser>
          <c:idx val="1"/>
          <c:order val="1"/>
          <c:tx>
            <c:strRef>
              <c:f>Base!$N$1</c:f>
              <c:strCache>
                <c:ptCount val="1"/>
                <c:pt idx="0">
                  <c:v>ICV30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Base!$N$2:$N$73</c:f>
              <c:numCache>
                <c:formatCode>0.00%</c:formatCode>
                <c:ptCount val="72"/>
                <c:pt idx="0">
                  <c:v>0.18044732158641544</c:v>
                </c:pt>
                <c:pt idx="1">
                  <c:v>0.24393647492925888</c:v>
                </c:pt>
                <c:pt idx="2">
                  <c:v>0.20888315520720793</c:v>
                </c:pt>
                <c:pt idx="3">
                  <c:v>0.25942030624928808</c:v>
                </c:pt>
                <c:pt idx="4">
                  <c:v>0.18355250876245752</c:v>
                </c:pt>
                <c:pt idx="5">
                  <c:v>0.25498938436461915</c:v>
                </c:pt>
                <c:pt idx="6">
                  <c:v>0.18924596965854346</c:v>
                </c:pt>
                <c:pt idx="7">
                  <c:v>0.18642720924659367</c:v>
                </c:pt>
                <c:pt idx="8">
                  <c:v>0.24517642424979252</c:v>
                </c:pt>
                <c:pt idx="9">
                  <c:v>0.18038786731515702</c:v>
                </c:pt>
                <c:pt idx="10">
                  <c:v>0.23970668726599056</c:v>
                </c:pt>
                <c:pt idx="11">
                  <c:v>0.20191704536763788</c:v>
                </c:pt>
                <c:pt idx="12">
                  <c:v>0.19198277571327582</c:v>
                </c:pt>
                <c:pt idx="13">
                  <c:v>0.24692830488008868</c:v>
                </c:pt>
                <c:pt idx="14">
                  <c:v>2.1135600978437422E-2</c:v>
                </c:pt>
                <c:pt idx="15">
                  <c:v>3.4169280670362256E-3</c:v>
                </c:pt>
                <c:pt idx="16">
                  <c:v>0.22113353077960946</c:v>
                </c:pt>
                <c:pt idx="17">
                  <c:v>0.27150686901709559</c:v>
                </c:pt>
                <c:pt idx="18">
                  <c:v>0.14983892903049698</c:v>
                </c:pt>
                <c:pt idx="19">
                  <c:v>0.18393237152408035</c:v>
                </c:pt>
                <c:pt idx="20">
                  <c:v>0.22148955289778111</c:v>
                </c:pt>
                <c:pt idx="21">
                  <c:v>0.17904736957263742</c:v>
                </c:pt>
                <c:pt idx="22">
                  <c:v>0.21517966597128954</c:v>
                </c:pt>
                <c:pt idx="23">
                  <c:v>0.16637950923754699</c:v>
                </c:pt>
                <c:pt idx="24">
                  <c:v>0.19471031389699636</c:v>
                </c:pt>
                <c:pt idx="25">
                  <c:v>0.24122045541254905</c:v>
                </c:pt>
                <c:pt idx="26">
                  <c:v>0.14766611991725967</c:v>
                </c:pt>
                <c:pt idx="27">
                  <c:v>0.18285381516746643</c:v>
                </c:pt>
                <c:pt idx="28">
                  <c:v>0.15465405797135037</c:v>
                </c:pt>
                <c:pt idx="29">
                  <c:v>0.18288280025320472</c:v>
                </c:pt>
                <c:pt idx="30">
                  <c:v>0.16586875459519204</c:v>
                </c:pt>
                <c:pt idx="31">
                  <c:v>0.15841405100329276</c:v>
                </c:pt>
                <c:pt idx="32">
                  <c:v>0.17856915957463018</c:v>
                </c:pt>
                <c:pt idx="33">
                  <c:v>0.17002056893034317</c:v>
                </c:pt>
                <c:pt idx="34">
                  <c:v>0.17490250594074297</c:v>
                </c:pt>
                <c:pt idx="35">
                  <c:v>0.15401574253838424</c:v>
                </c:pt>
                <c:pt idx="36">
                  <c:v>0.15087809388403478</c:v>
                </c:pt>
                <c:pt idx="37">
                  <c:v>0.18987962970671479</c:v>
                </c:pt>
                <c:pt idx="38">
                  <c:v>0.15960125358824298</c:v>
                </c:pt>
                <c:pt idx="39">
                  <c:v>0.20090507588231848</c:v>
                </c:pt>
                <c:pt idx="40">
                  <c:v>0.16184122060183681</c:v>
                </c:pt>
                <c:pt idx="41">
                  <c:v>0.19928970892497</c:v>
                </c:pt>
                <c:pt idx="42">
                  <c:v>0.1854243327284488</c:v>
                </c:pt>
                <c:pt idx="43">
                  <c:v>0.18129108799641389</c:v>
                </c:pt>
                <c:pt idx="44">
                  <c:v>0.20583623742371257</c:v>
                </c:pt>
                <c:pt idx="45">
                  <c:v>0.1727698124126345</c:v>
                </c:pt>
                <c:pt idx="46">
                  <c:v>0.20654069497833263</c:v>
                </c:pt>
                <c:pt idx="47">
                  <c:v>0.17421675215968005</c:v>
                </c:pt>
                <c:pt idx="48">
                  <c:v>0.15700950836050248</c:v>
                </c:pt>
                <c:pt idx="49">
                  <c:v>0.21946969793519908</c:v>
                </c:pt>
                <c:pt idx="50">
                  <c:v>0.15626594497349058</c:v>
                </c:pt>
                <c:pt idx="51">
                  <c:v>0.22666096754476375</c:v>
                </c:pt>
                <c:pt idx="52">
                  <c:v>0.15423845703461667</c:v>
                </c:pt>
                <c:pt idx="53">
                  <c:v>0.19462732839537772</c:v>
                </c:pt>
                <c:pt idx="54">
                  <c:v>0.15675721237765458</c:v>
                </c:pt>
                <c:pt idx="55">
                  <c:v>0.17007413393786155</c:v>
                </c:pt>
                <c:pt idx="56">
                  <c:v>0.2069826185915084</c:v>
                </c:pt>
                <c:pt idx="57">
                  <c:v>0.17284735179041735</c:v>
                </c:pt>
                <c:pt idx="58">
                  <c:v>0.21326160000172578</c:v>
                </c:pt>
                <c:pt idx="59">
                  <c:v>0.1827516762532248</c:v>
                </c:pt>
                <c:pt idx="60">
                  <c:v>0.16923567198984013</c:v>
                </c:pt>
                <c:pt idx="61">
                  <c:v>0.20635827597979231</c:v>
                </c:pt>
                <c:pt idx="62">
                  <c:v>0.21887553148036995</c:v>
                </c:pt>
                <c:pt idx="63">
                  <c:v>0.20524346296730317</c:v>
                </c:pt>
                <c:pt idx="64">
                  <c:v>0.15460155249087373</c:v>
                </c:pt>
                <c:pt idx="65">
                  <c:v>0.22361406058254377</c:v>
                </c:pt>
                <c:pt idx="66">
                  <c:v>0.1471721494320565</c:v>
                </c:pt>
                <c:pt idx="67">
                  <c:v>0.14096382843240748</c:v>
                </c:pt>
                <c:pt idx="68">
                  <c:v>0.18265228479915652</c:v>
                </c:pt>
                <c:pt idx="69">
                  <c:v>0.13079458291634569</c:v>
                </c:pt>
                <c:pt idx="70">
                  <c:v>0.1714430048296462</c:v>
                </c:pt>
                <c:pt idx="71">
                  <c:v>0.12291254382443727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E8-4851-BA83-5C61E49F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77552"/>
        <c:axId val="387580880"/>
      </c:lineChart>
      <c:catAx>
        <c:axId val="3891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9158000"/>
        <c:crosses val="autoZero"/>
        <c:auto val="1"/>
        <c:lblAlgn val="ctr"/>
        <c:lblOffset val="100"/>
        <c:noMultiLvlLbl val="0"/>
      </c:catAx>
      <c:valAx>
        <c:axId val="389158000"/>
        <c:scaling>
          <c:orientation val="minMax"/>
        </c:scaling>
        <c:delete val="0"/>
        <c:axPos val="l"/>
        <c:numFmt formatCode="_-[$$-45C]* #,##0_-;\-[$$-45C]* #,##0_-;_-[$$-45C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9157040"/>
        <c:crosses val="autoZero"/>
        <c:crossBetween val="between"/>
      </c:valAx>
      <c:valAx>
        <c:axId val="3875808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9177552"/>
        <c:crosses val="max"/>
        <c:crossBetween val="between"/>
      </c:valAx>
      <c:catAx>
        <c:axId val="38917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38758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8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173F8-5505-438B-8687-1E2D662EC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115957</xdr:colOff>
      <xdr:row>2</xdr:row>
      <xdr:rowOff>8283</xdr:rowOff>
    </xdr:from>
    <xdr:to>
      <xdr:col>5</xdr:col>
      <xdr:colOff>505239</xdr:colOff>
      <xdr:row>3</xdr:row>
      <xdr:rowOff>115957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EFB3338-341B-6798-C95D-971ADCF366FB}"/>
            </a:ext>
          </a:extLst>
        </xdr:cNvPr>
        <xdr:cNvSpPr txBox="1"/>
      </xdr:nvSpPr>
      <xdr:spPr>
        <a:xfrm>
          <a:off x="1639957" y="389283"/>
          <a:ext cx="2675282" cy="2981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 b="1" kern="1200"/>
            <a:t>Composición</a:t>
          </a:r>
          <a:r>
            <a:rPr lang="es-GT" sz="1600" b="1" kern="1200" baseline="0"/>
            <a:t> de Cart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15</xdr:col>
      <xdr:colOff>0</xdr:colOff>
      <xdr:row>18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1D8676-3FFF-4EF7-976D-0799AAF06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6AA2-31F3-41A1-A28A-36A96A341108}">
  <dimension ref="A1:N7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baseColWidth="10" defaultRowHeight="15" x14ac:dyDescent="0.25"/>
  <cols>
    <col min="1" max="1" width="8" bestFit="1" customWidth="1"/>
    <col min="2" max="2" width="18.5703125" bestFit="1" customWidth="1"/>
    <col min="3" max="4" width="17.85546875" bestFit="1" customWidth="1"/>
    <col min="5" max="5" width="19.28515625" bestFit="1" customWidth="1"/>
    <col min="6" max="6" width="17.28515625" bestFit="1" customWidth="1"/>
    <col min="7" max="7" width="20.28515625" bestFit="1" customWidth="1"/>
    <col min="8" max="9" width="21.42578125" bestFit="1" customWidth="1"/>
    <col min="10" max="10" width="17" bestFit="1" customWidth="1"/>
    <col min="11" max="11" width="12" bestFit="1" customWidth="1"/>
    <col min="12" max="12" width="7.140625" bestFit="1" customWidth="1"/>
    <col min="13" max="13" width="10.42578125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84</v>
      </c>
      <c r="L1" s="5" t="s">
        <v>89</v>
      </c>
      <c r="M1" s="5" t="s">
        <v>92</v>
      </c>
      <c r="N1" s="5" t="s">
        <v>89</v>
      </c>
    </row>
    <row r="2" spans="1:14" x14ac:dyDescent="0.25">
      <c r="A2" s="6" t="s">
        <v>10</v>
      </c>
      <c r="B2" s="1">
        <v>126819884.37130001</v>
      </c>
      <c r="C2" s="2">
        <v>87559495.366500005</v>
      </c>
      <c r="D2" s="3">
        <v>22884308.458699994</v>
      </c>
      <c r="E2" s="2">
        <v>5670071.1404000008</v>
      </c>
      <c r="F2" s="2">
        <v>3316758.1474000006</v>
      </c>
      <c r="G2" s="2">
        <v>2441998.920299999</v>
      </c>
      <c r="H2" s="2">
        <v>2083290.7356</v>
      </c>
      <c r="I2" s="2">
        <v>1583109.0374999999</v>
      </c>
      <c r="J2" s="2">
        <v>1280852.5648999999</v>
      </c>
      <c r="K2" t="str">
        <f>IF(D3&lt;C2,"Si","No")</f>
        <v>Si</v>
      </c>
      <c r="L2" s="10">
        <f>D2/B2</f>
        <v>0.18044732158641544</v>
      </c>
      <c r="M2" t="str">
        <f>+IF(D3 &lt;C2,"Si","No")</f>
        <v>Si</v>
      </c>
      <c r="N2" s="11">
        <f>+Base!D2/Base!B2</f>
        <v>0.18044732158641544</v>
      </c>
    </row>
    <row r="3" spans="1:14" x14ac:dyDescent="0.25">
      <c r="A3" s="6" t="s">
        <v>11</v>
      </c>
      <c r="B3" s="1">
        <v>131736994.34830001</v>
      </c>
      <c r="C3" s="4">
        <v>87635474.497199968</v>
      </c>
      <c r="D3" s="4">
        <v>32135458.019100003</v>
      </c>
      <c r="E3" s="4">
        <v>3838415.1975999991</v>
      </c>
      <c r="F3" s="4">
        <v>2452019.1137999999</v>
      </c>
      <c r="G3" s="4">
        <v>2166918.2700999989</v>
      </c>
      <c r="H3" s="4">
        <v>209998.11820000003</v>
      </c>
      <c r="I3" s="4">
        <v>1732146.7128000003</v>
      </c>
      <c r="J3" s="4">
        <v>1579106.5480999998</v>
      </c>
      <c r="K3" t="str">
        <f t="shared" ref="K3:K66" si="0">IF(D4&lt;C3,"Si","No")</f>
        <v>Si</v>
      </c>
      <c r="L3" s="10">
        <f t="shared" ref="L3:L66" si="1">D3/B3</f>
        <v>0.24393647492925888</v>
      </c>
      <c r="M3" t="str">
        <f t="shared" ref="M3:M66" si="2">+IF(D4 &lt;C3,"Si","No")</f>
        <v>Si</v>
      </c>
      <c r="N3" s="11">
        <f>+Base!D3/Base!B3</f>
        <v>0.24393647492925888</v>
      </c>
    </row>
    <row r="4" spans="1:14" x14ac:dyDescent="0.25">
      <c r="A4" s="6" t="s">
        <v>12</v>
      </c>
      <c r="B4" s="1">
        <v>139092706.79380015</v>
      </c>
      <c r="C4" s="4">
        <v>93030200.223099947</v>
      </c>
      <c r="D4" s="4">
        <v>29054123.461400021</v>
      </c>
      <c r="E4" s="4">
        <v>8593207.6917000003</v>
      </c>
      <c r="F4" s="4">
        <v>2698049.0079000001</v>
      </c>
      <c r="G4" s="4">
        <v>229242.18280000001</v>
      </c>
      <c r="H4" s="4">
        <v>1932315.889</v>
      </c>
      <c r="I4" s="4">
        <v>1841932.4013</v>
      </c>
      <c r="J4" s="4">
        <v>1713634.6084999999</v>
      </c>
      <c r="K4" t="str">
        <f t="shared" si="0"/>
        <v>Si</v>
      </c>
      <c r="L4" s="10">
        <f t="shared" si="1"/>
        <v>0.20888315520720793</v>
      </c>
      <c r="M4" t="str">
        <f t="shared" si="2"/>
        <v>Si</v>
      </c>
      <c r="N4" s="11">
        <f>+Base!D4/Base!B4</f>
        <v>0.20888315520720793</v>
      </c>
    </row>
    <row r="5" spans="1:14" x14ac:dyDescent="0.25">
      <c r="A5" s="6" t="s">
        <v>13</v>
      </c>
      <c r="B5" s="1">
        <v>142514943.41029996</v>
      </c>
      <c r="C5" s="4">
        <v>92866826.471699968</v>
      </c>
      <c r="D5" s="4">
        <v>36971270.264599971</v>
      </c>
      <c r="E5" s="4">
        <v>615634.69810000015</v>
      </c>
      <c r="F5" s="4">
        <v>5983239.0665999968</v>
      </c>
      <c r="G5" s="4">
        <v>2363703.4855000009</v>
      </c>
      <c r="H5" s="4">
        <v>192313.2562</v>
      </c>
      <c r="I5" s="4">
        <v>1765127.4992000002</v>
      </c>
      <c r="J5" s="4">
        <v>1756825.6687000003</v>
      </c>
      <c r="K5" t="str">
        <f t="shared" si="0"/>
        <v>Si</v>
      </c>
      <c r="L5" s="10">
        <f t="shared" si="1"/>
        <v>0.25942030624928808</v>
      </c>
      <c r="M5" t="str">
        <f t="shared" si="2"/>
        <v>Si</v>
      </c>
      <c r="N5" s="11">
        <f>+Base!D5/Base!B5</f>
        <v>0.25942030624928808</v>
      </c>
    </row>
    <row r="6" spans="1:14" x14ac:dyDescent="0.25">
      <c r="A6" s="6" t="s">
        <v>14</v>
      </c>
      <c r="B6" s="1">
        <v>143554728.97840008</v>
      </c>
      <c r="C6" s="4">
        <v>99332021.535600036</v>
      </c>
      <c r="D6" s="4">
        <v>26349830.648699995</v>
      </c>
      <c r="E6" s="4">
        <v>5741117.7056000018</v>
      </c>
      <c r="F6" s="4">
        <v>3946062.7996999989</v>
      </c>
      <c r="G6" s="4">
        <v>4599000.2282999987</v>
      </c>
      <c r="H6" s="4">
        <v>241899.23069999999</v>
      </c>
      <c r="I6" s="4">
        <v>1864728.7741999996</v>
      </c>
      <c r="J6" s="4">
        <v>1480068.0024999992</v>
      </c>
      <c r="K6" t="str">
        <f t="shared" si="0"/>
        <v>Si</v>
      </c>
      <c r="L6" s="10">
        <f t="shared" si="1"/>
        <v>0.18355250876245752</v>
      </c>
      <c r="M6" t="str">
        <f t="shared" si="2"/>
        <v>Si</v>
      </c>
      <c r="N6" s="11">
        <f>+Base!D6/Base!B6</f>
        <v>0.18355250876245752</v>
      </c>
    </row>
    <row r="7" spans="1:14" x14ac:dyDescent="0.25">
      <c r="A7" s="6" t="s">
        <v>15</v>
      </c>
      <c r="B7" s="1">
        <v>145385853.19139996</v>
      </c>
      <c r="C7" s="4">
        <v>94450667.289299995</v>
      </c>
      <c r="D7" s="4">
        <v>37071849.200599976</v>
      </c>
      <c r="E7" s="4">
        <v>663428.6484000003</v>
      </c>
      <c r="F7" s="4">
        <v>4130159.9312999989</v>
      </c>
      <c r="G7" s="4">
        <v>2997941.4765999988</v>
      </c>
      <c r="H7" s="4">
        <v>3843556.9983999999</v>
      </c>
      <c r="I7" s="4">
        <v>229745.522</v>
      </c>
      <c r="J7" s="4">
        <v>1998500.8520000002</v>
      </c>
      <c r="K7" t="str">
        <f t="shared" si="0"/>
        <v>Si</v>
      </c>
      <c r="L7" s="10">
        <f t="shared" si="1"/>
        <v>0.25498938436461915</v>
      </c>
      <c r="M7" t="str">
        <f t="shared" si="2"/>
        <v>Si</v>
      </c>
      <c r="N7" s="11">
        <f>+Base!D7/Base!B7</f>
        <v>0.25498938436461915</v>
      </c>
    </row>
    <row r="8" spans="1:14" x14ac:dyDescent="0.25">
      <c r="A8" s="6" t="s">
        <v>16</v>
      </c>
      <c r="B8" s="1">
        <v>147168125.55929995</v>
      </c>
      <c r="C8" s="4">
        <v>100893834.2931001</v>
      </c>
      <c r="D8" s="4">
        <v>27850974.624299992</v>
      </c>
      <c r="E8" s="4">
        <v>5267062.4203000003</v>
      </c>
      <c r="F8" s="4">
        <v>3742380.9170000004</v>
      </c>
      <c r="G8" s="4">
        <v>3030897.4474999998</v>
      </c>
      <c r="H8" s="4">
        <v>2401886.9355000006</v>
      </c>
      <c r="I8" s="4">
        <v>1967122.1376000002</v>
      </c>
      <c r="J8" s="4">
        <v>2013963.6031000004</v>
      </c>
      <c r="K8" t="str">
        <f t="shared" si="0"/>
        <v>Si</v>
      </c>
      <c r="L8" s="10">
        <f t="shared" si="1"/>
        <v>0.18924596965854346</v>
      </c>
      <c r="M8" t="str">
        <f t="shared" si="2"/>
        <v>Si</v>
      </c>
      <c r="N8" s="11">
        <f>+Base!D8/Base!B8</f>
        <v>0.18924596965854346</v>
      </c>
    </row>
    <row r="9" spans="1:14" x14ac:dyDescent="0.25">
      <c r="A9" s="6" t="s">
        <v>17</v>
      </c>
      <c r="B9" s="1">
        <v>149811761.64449984</v>
      </c>
      <c r="C9" s="4">
        <v>102524808.47939998</v>
      </c>
      <c r="D9" s="4">
        <v>27928988.635699987</v>
      </c>
      <c r="E9" s="4">
        <v>5737990.9554000022</v>
      </c>
      <c r="F9" s="4">
        <v>3836016.7822999987</v>
      </c>
      <c r="G9" s="4">
        <v>2855824.3185000005</v>
      </c>
      <c r="H9" s="4">
        <v>2488066.2546999999</v>
      </c>
      <c r="I9" s="4">
        <v>2150224.0897999997</v>
      </c>
      <c r="J9" s="4">
        <v>2289841.7753999992</v>
      </c>
      <c r="K9" t="str">
        <f t="shared" si="0"/>
        <v>Si</v>
      </c>
      <c r="L9" s="10">
        <f t="shared" si="1"/>
        <v>0.18642720924659367</v>
      </c>
      <c r="M9" t="str">
        <f t="shared" si="2"/>
        <v>Si</v>
      </c>
      <c r="N9" s="11">
        <f>+Base!D9/Base!B9</f>
        <v>0.18642720924659367</v>
      </c>
    </row>
    <row r="10" spans="1:14" x14ac:dyDescent="0.25">
      <c r="A10" s="6" t="s">
        <v>18</v>
      </c>
      <c r="B10" s="1">
        <v>152059349.15469989</v>
      </c>
      <c r="C10" s="4">
        <v>99338926.208299905</v>
      </c>
      <c r="D10" s="4">
        <v>37281367.499500029</v>
      </c>
      <c r="E10" s="4">
        <v>825336.60200000007</v>
      </c>
      <c r="F10" s="4">
        <v>4261952.8100000005</v>
      </c>
      <c r="G10" s="4">
        <v>2917180.8365000002</v>
      </c>
      <c r="H10" s="4">
        <v>2415616.5261000008</v>
      </c>
      <c r="I10" s="4">
        <v>2246663.6130000008</v>
      </c>
      <c r="J10" s="4">
        <v>2772303.3406999996</v>
      </c>
      <c r="K10" t="str">
        <f t="shared" si="0"/>
        <v>Si</v>
      </c>
      <c r="L10" s="10">
        <f t="shared" si="1"/>
        <v>0.24517642424979252</v>
      </c>
      <c r="M10" t="str">
        <f t="shared" si="2"/>
        <v>Si</v>
      </c>
      <c r="N10" s="11">
        <f>+Base!D10/Base!B10</f>
        <v>0.24517642424979252</v>
      </c>
    </row>
    <row r="11" spans="1:14" x14ac:dyDescent="0.25">
      <c r="A11" s="6" t="s">
        <v>19</v>
      </c>
      <c r="B11" s="1">
        <v>154363167.88839999</v>
      </c>
      <c r="C11" s="4">
        <v>105431234.4444</v>
      </c>
      <c r="D11" s="4">
        <v>27845242.647400003</v>
      </c>
      <c r="E11" s="4">
        <v>6208082.9589000009</v>
      </c>
      <c r="F11" s="4">
        <v>4069621.4413999999</v>
      </c>
      <c r="G11" s="4">
        <v>3174158.1381999999</v>
      </c>
      <c r="H11" s="4">
        <v>2455327.9261999996</v>
      </c>
      <c r="I11" s="4">
        <v>2336897.4915000005</v>
      </c>
      <c r="J11" s="4">
        <v>2842602.4778999984</v>
      </c>
      <c r="K11" t="str">
        <f t="shared" si="0"/>
        <v>Si</v>
      </c>
      <c r="L11" s="10">
        <f t="shared" si="1"/>
        <v>0.18038786731515702</v>
      </c>
      <c r="M11" t="str">
        <f t="shared" si="2"/>
        <v>Si</v>
      </c>
      <c r="N11" s="11">
        <f>+Base!D11/Base!B11</f>
        <v>0.18038786731515702</v>
      </c>
    </row>
    <row r="12" spans="1:14" x14ac:dyDescent="0.25">
      <c r="A12" s="6" t="s">
        <v>20</v>
      </c>
      <c r="B12" s="1">
        <v>155897528.78079993</v>
      </c>
      <c r="C12" s="4">
        <v>101883370.50220017</v>
      </c>
      <c r="D12" s="4">
        <v>37369680.176999971</v>
      </c>
      <c r="E12" s="4">
        <v>967743.68579999986</v>
      </c>
      <c r="F12" s="4">
        <v>4241691.2241999991</v>
      </c>
      <c r="G12" s="4">
        <v>3246091.0746999984</v>
      </c>
      <c r="H12" s="4">
        <v>2779429.1504000011</v>
      </c>
      <c r="I12" s="4">
        <v>2175383.0692000003</v>
      </c>
      <c r="J12" s="4">
        <v>3234138.4123999998</v>
      </c>
      <c r="K12" t="str">
        <f t="shared" si="0"/>
        <v>Si</v>
      </c>
      <c r="L12" s="10">
        <f t="shared" si="1"/>
        <v>0.23970668726599056</v>
      </c>
      <c r="M12" t="str">
        <f t="shared" si="2"/>
        <v>Si</v>
      </c>
      <c r="N12" s="11">
        <f>+Base!D12/Base!B12</f>
        <v>0.23970668726599056</v>
      </c>
    </row>
    <row r="13" spans="1:14" x14ac:dyDescent="0.25">
      <c r="A13" s="6" t="s">
        <v>21</v>
      </c>
      <c r="B13" s="1">
        <v>154805089.54550004</v>
      </c>
      <c r="C13" s="4">
        <v>103763087.57989998</v>
      </c>
      <c r="D13" s="4">
        <v>31257786.288899977</v>
      </c>
      <c r="E13" s="4">
        <v>5183381.6778000006</v>
      </c>
      <c r="F13" s="4">
        <v>3499368.3262999998</v>
      </c>
      <c r="G13" s="4">
        <v>3015288.5569999996</v>
      </c>
      <c r="H13" s="4">
        <v>2640943.5268000001</v>
      </c>
      <c r="I13" s="4">
        <v>2438672.1396000008</v>
      </c>
      <c r="J13" s="4">
        <v>3006560.3381000003</v>
      </c>
      <c r="K13" t="str">
        <f t="shared" si="0"/>
        <v>Si</v>
      </c>
      <c r="L13" s="10">
        <f t="shared" si="1"/>
        <v>0.20191704536763788</v>
      </c>
      <c r="M13" t="str">
        <f t="shared" si="2"/>
        <v>Si</v>
      </c>
      <c r="N13" s="11">
        <f>+Base!D13/Base!B13</f>
        <v>0.20191704536763788</v>
      </c>
    </row>
    <row r="14" spans="1:14" x14ac:dyDescent="0.25">
      <c r="A14" s="6" t="s">
        <v>22</v>
      </c>
      <c r="B14" s="1">
        <v>156936384.82130015</v>
      </c>
      <c r="C14" s="4">
        <v>107022584.95919992</v>
      </c>
      <c r="D14" s="4">
        <v>30129082.76840001</v>
      </c>
      <c r="E14" s="4">
        <v>6141767.5314000007</v>
      </c>
      <c r="F14" s="4">
        <v>3444858.3233999992</v>
      </c>
      <c r="G14" s="4">
        <v>2755280.9404000002</v>
      </c>
      <c r="H14" s="4">
        <v>2548309.9277999997</v>
      </c>
      <c r="I14" s="4">
        <v>2385857.1061999998</v>
      </c>
      <c r="J14" s="4">
        <v>2508643.5880000009</v>
      </c>
      <c r="K14" t="str">
        <f t="shared" si="0"/>
        <v>Si</v>
      </c>
      <c r="L14" s="10">
        <f t="shared" si="1"/>
        <v>0.19198277571327582</v>
      </c>
      <c r="M14" t="str">
        <f t="shared" si="2"/>
        <v>Si</v>
      </c>
      <c r="N14" s="11">
        <f>+Base!D14/Base!B14</f>
        <v>0.19198277571327582</v>
      </c>
    </row>
    <row r="15" spans="1:14" x14ac:dyDescent="0.25">
      <c r="A15" s="6" t="s">
        <v>23</v>
      </c>
      <c r="B15" s="1">
        <v>159975438.69659996</v>
      </c>
      <c r="C15" s="4">
        <v>105468531.22370005</v>
      </c>
      <c r="D15" s="4">
        <v>39502463.899799973</v>
      </c>
      <c r="E15" s="4">
        <v>4120042.109600001</v>
      </c>
      <c r="F15" s="4">
        <v>547664.1605</v>
      </c>
      <c r="G15" s="4">
        <v>2798449.8067999971</v>
      </c>
      <c r="H15" s="4">
        <v>2308122.4289999995</v>
      </c>
      <c r="I15" s="4">
        <v>2401045.7344</v>
      </c>
      <c r="J15" s="4">
        <v>2829115.815299999</v>
      </c>
      <c r="K15" t="str">
        <f t="shared" si="0"/>
        <v>Si</v>
      </c>
      <c r="L15" s="10">
        <f t="shared" si="1"/>
        <v>0.24692830488008868</v>
      </c>
      <c r="M15" t="str">
        <f t="shared" si="2"/>
        <v>Si</v>
      </c>
      <c r="N15" s="11">
        <f>+Base!D15/Base!B15</f>
        <v>0.24692830488008868</v>
      </c>
    </row>
    <row r="16" spans="1:14" x14ac:dyDescent="0.25">
      <c r="A16" s="6" t="s">
        <v>24</v>
      </c>
      <c r="B16" s="1">
        <v>163219758.09059981</v>
      </c>
      <c r="C16" s="4">
        <v>136707724.39549989</v>
      </c>
      <c r="D16" s="4">
        <v>3449747.6788000003</v>
      </c>
      <c r="E16" s="4">
        <v>10944529.971800005</v>
      </c>
      <c r="F16" s="4">
        <v>716069.00300000003</v>
      </c>
      <c r="G16" s="4">
        <v>3156253.9545999998</v>
      </c>
      <c r="H16" s="4">
        <v>2449104.4176999996</v>
      </c>
      <c r="I16" s="4">
        <v>2167050.4614999993</v>
      </c>
      <c r="J16" s="4">
        <v>3629278.2077000001</v>
      </c>
      <c r="K16" t="str">
        <f t="shared" si="0"/>
        <v>Si</v>
      </c>
      <c r="L16" s="10">
        <f t="shared" si="1"/>
        <v>2.1135600978437422E-2</v>
      </c>
      <c r="M16" t="str">
        <f t="shared" si="2"/>
        <v>Si</v>
      </c>
      <c r="N16" s="11">
        <f>+Base!D16/Base!B16</f>
        <v>2.1135600978437422E-2</v>
      </c>
    </row>
    <row r="17" spans="1:14" x14ac:dyDescent="0.25">
      <c r="A17" s="6" t="s">
        <v>25</v>
      </c>
      <c r="B17" s="1">
        <v>164737571.80619991</v>
      </c>
      <c r="C17" s="4">
        <v>144569613.39609995</v>
      </c>
      <c r="D17" s="4">
        <v>562896.43280000007</v>
      </c>
      <c r="E17" s="4">
        <v>1617825.2866</v>
      </c>
      <c r="F17" s="4">
        <v>8832820.4603999984</v>
      </c>
      <c r="G17" s="4">
        <v>628790.44170000008</v>
      </c>
      <c r="H17" s="4">
        <v>2926086.2038000003</v>
      </c>
      <c r="I17" s="4">
        <v>2322473.3231000002</v>
      </c>
      <c r="J17" s="4">
        <v>3277064.2453999985</v>
      </c>
      <c r="K17" t="str">
        <f t="shared" si="0"/>
        <v>Si</v>
      </c>
      <c r="L17" s="10">
        <f t="shared" si="1"/>
        <v>3.4169280670362256E-3</v>
      </c>
      <c r="M17" t="str">
        <f t="shared" si="2"/>
        <v>Si</v>
      </c>
      <c r="N17" s="11">
        <f>+Base!D17/Base!B17</f>
        <v>3.4169280670362256E-3</v>
      </c>
    </row>
    <row r="18" spans="1:14" x14ac:dyDescent="0.25">
      <c r="A18" s="6" t="s">
        <v>26</v>
      </c>
      <c r="B18" s="1">
        <v>169083300.03179994</v>
      </c>
      <c r="C18" s="4">
        <v>115764615.63339995</v>
      </c>
      <c r="D18" s="4">
        <v>37389987.131899975</v>
      </c>
      <c r="E18" s="4">
        <v>249569.45420000004</v>
      </c>
      <c r="F18" s="4">
        <v>1468272.0953999998</v>
      </c>
      <c r="G18" s="4">
        <v>4559176.0798999993</v>
      </c>
      <c r="H18" s="4">
        <v>3429493.5191000002</v>
      </c>
      <c r="I18" s="4">
        <v>2741887.1700999998</v>
      </c>
      <c r="J18" s="4">
        <v>3480297.3973999997</v>
      </c>
      <c r="K18" t="str">
        <f t="shared" si="0"/>
        <v>Si</v>
      </c>
      <c r="L18" s="10">
        <f t="shared" si="1"/>
        <v>0.22113353077960946</v>
      </c>
      <c r="M18" t="str">
        <f t="shared" si="2"/>
        <v>Si</v>
      </c>
      <c r="N18" s="11">
        <f>+Base!D18/Base!B18</f>
        <v>0.22113353077960946</v>
      </c>
    </row>
    <row r="19" spans="1:14" x14ac:dyDescent="0.25">
      <c r="A19" s="6" t="s">
        <v>27</v>
      </c>
      <c r="B19" s="1">
        <v>166934553.67660004</v>
      </c>
      <c r="C19" s="4">
        <v>109116231.8689</v>
      </c>
      <c r="D19" s="4">
        <v>45323877.999499962</v>
      </c>
      <c r="E19" s="4">
        <v>127316.05499999999</v>
      </c>
      <c r="F19" s="4">
        <v>281561.6859000001</v>
      </c>
      <c r="G19" s="4">
        <v>1325491.3158</v>
      </c>
      <c r="H19" s="4">
        <v>3952910.4514999981</v>
      </c>
      <c r="I19" s="4">
        <v>3027228.3479999993</v>
      </c>
      <c r="J19" s="4">
        <v>3779932.6367999986</v>
      </c>
      <c r="K19" t="str">
        <f t="shared" si="0"/>
        <v>Si</v>
      </c>
      <c r="L19" s="10">
        <f t="shared" si="1"/>
        <v>0.27150686901709559</v>
      </c>
      <c r="M19" t="str">
        <f t="shared" si="2"/>
        <v>Si</v>
      </c>
      <c r="N19" s="11">
        <f>+Base!D19/Base!B19</f>
        <v>0.27150686901709559</v>
      </c>
    </row>
    <row r="20" spans="1:14" x14ac:dyDescent="0.25">
      <c r="A20" s="6" t="s">
        <v>28</v>
      </c>
      <c r="B20" s="1">
        <v>166379267.64629999</v>
      </c>
      <c r="C20" s="4">
        <v>113212184.59309995</v>
      </c>
      <c r="D20" s="4">
        <v>24930091.277000006</v>
      </c>
      <c r="E20" s="4">
        <v>10155026.270800004</v>
      </c>
      <c r="F20" s="4">
        <v>9171769.8455000073</v>
      </c>
      <c r="G20" s="4">
        <v>312431.81180000002</v>
      </c>
      <c r="H20" s="4">
        <v>1271789.2618</v>
      </c>
      <c r="I20" s="4">
        <v>3347442.4766000006</v>
      </c>
      <c r="J20" s="4">
        <v>3978531.4957000003</v>
      </c>
      <c r="K20" t="str">
        <f t="shared" si="0"/>
        <v>Si</v>
      </c>
      <c r="L20" s="10">
        <f t="shared" si="1"/>
        <v>0.14983892903049698</v>
      </c>
      <c r="M20" t="str">
        <f t="shared" si="2"/>
        <v>Si</v>
      </c>
      <c r="N20" s="11">
        <f>+Base!D20/Base!B20</f>
        <v>0.14983892903049698</v>
      </c>
    </row>
    <row r="21" spans="1:14" x14ac:dyDescent="0.25">
      <c r="A21" s="6" t="s">
        <v>29</v>
      </c>
      <c r="B21" s="1">
        <v>165135680.98219988</v>
      </c>
      <c r="C21" s="4">
        <v>105143806.93489993</v>
      </c>
      <c r="D21" s="4">
        <v>30373797.426299997</v>
      </c>
      <c r="E21" s="4">
        <v>9091579.6850000024</v>
      </c>
      <c r="F21" s="4">
        <v>7427356.8908999944</v>
      </c>
      <c r="G21" s="4">
        <v>7305075.2359000053</v>
      </c>
      <c r="H21" s="4">
        <v>337423.68500000011</v>
      </c>
      <c r="I21" s="4">
        <v>1056847.5579999997</v>
      </c>
      <c r="J21" s="4">
        <v>4399791.8784000007</v>
      </c>
      <c r="K21" t="str">
        <f t="shared" si="0"/>
        <v>Si</v>
      </c>
      <c r="L21" s="10">
        <f t="shared" si="1"/>
        <v>0.18393237152408035</v>
      </c>
      <c r="M21" t="str">
        <f t="shared" si="2"/>
        <v>Si</v>
      </c>
      <c r="N21" s="11">
        <f>+Base!D21/Base!B21</f>
        <v>0.18393237152408035</v>
      </c>
    </row>
    <row r="22" spans="1:14" x14ac:dyDescent="0.25">
      <c r="A22" s="6" t="s">
        <v>30</v>
      </c>
      <c r="B22" s="1">
        <v>162426179.49210006</v>
      </c>
      <c r="C22" s="4">
        <v>104058665.23499995</v>
      </c>
      <c r="D22" s="4">
        <v>35975701.874599986</v>
      </c>
      <c r="E22" s="4">
        <v>1515628.5523000003</v>
      </c>
      <c r="F22" s="4">
        <v>6365346.0448999982</v>
      </c>
      <c r="G22" s="4">
        <v>5671957.753899998</v>
      </c>
      <c r="H22" s="4">
        <v>5794308.2552999984</v>
      </c>
      <c r="I22" s="4">
        <v>316179.54850000015</v>
      </c>
      <c r="J22" s="4">
        <v>2728393.5057000006</v>
      </c>
      <c r="K22" t="str">
        <f t="shared" si="0"/>
        <v>Si</v>
      </c>
      <c r="L22" s="10">
        <f t="shared" si="1"/>
        <v>0.22148955289778111</v>
      </c>
      <c r="M22" t="str">
        <f t="shared" si="2"/>
        <v>Si</v>
      </c>
      <c r="N22" s="11">
        <f>+Base!D22/Base!B22</f>
        <v>0.22148955289778111</v>
      </c>
    </row>
    <row r="23" spans="1:14" x14ac:dyDescent="0.25">
      <c r="A23" s="6" t="s">
        <v>31</v>
      </c>
      <c r="B23" s="1">
        <v>163469507.56250006</v>
      </c>
      <c r="C23" s="4">
        <v>104175738.62819993</v>
      </c>
      <c r="D23" s="4">
        <v>29268785.334399994</v>
      </c>
      <c r="E23" s="4">
        <v>7298603.6738000019</v>
      </c>
      <c r="F23" s="4">
        <v>6129473.5765999975</v>
      </c>
      <c r="G23" s="4">
        <v>4860540.4056000011</v>
      </c>
      <c r="H23" s="4">
        <v>4474111.1470000008</v>
      </c>
      <c r="I23" s="4">
        <v>5239898.5336000016</v>
      </c>
      <c r="J23" s="4">
        <v>2022355.6621999997</v>
      </c>
      <c r="K23" t="str">
        <f t="shared" si="0"/>
        <v>Si</v>
      </c>
      <c r="L23" s="10">
        <f t="shared" si="1"/>
        <v>0.17904736957263742</v>
      </c>
      <c r="M23" t="str">
        <f t="shared" si="2"/>
        <v>Si</v>
      </c>
      <c r="N23" s="11">
        <f>+Base!D23/Base!B23</f>
        <v>0.17904736957263742</v>
      </c>
    </row>
    <row r="24" spans="1:14" x14ac:dyDescent="0.25">
      <c r="A24" s="6" t="s">
        <v>32</v>
      </c>
      <c r="B24" s="1">
        <v>170934912.18500009</v>
      </c>
      <c r="C24" s="4">
        <v>108813171.81550004</v>
      </c>
      <c r="D24" s="4">
        <v>36781717.30680003</v>
      </c>
      <c r="E24" s="4">
        <v>1130288.5361000001</v>
      </c>
      <c r="F24" s="4">
        <v>4938263.8006999986</v>
      </c>
      <c r="G24" s="4">
        <v>4951191.6287000002</v>
      </c>
      <c r="H24" s="4">
        <v>4215523.4493000004</v>
      </c>
      <c r="I24" s="4">
        <v>3976708.4097999991</v>
      </c>
      <c r="J24" s="4">
        <v>6128047.2380999969</v>
      </c>
      <c r="K24" t="str">
        <f t="shared" si="0"/>
        <v>Si</v>
      </c>
      <c r="L24" s="10">
        <f t="shared" si="1"/>
        <v>0.21517966597128954</v>
      </c>
      <c r="M24" t="str">
        <f t="shared" si="2"/>
        <v>Si</v>
      </c>
      <c r="N24" s="11">
        <f>+Base!D24/Base!B24</f>
        <v>0.21517966597128954</v>
      </c>
    </row>
    <row r="25" spans="1:14" x14ac:dyDescent="0.25">
      <c r="A25" s="6" t="s">
        <v>33</v>
      </c>
      <c r="B25" s="1">
        <v>175786083.39709994</v>
      </c>
      <c r="C25" s="4">
        <v>116003762.43830004</v>
      </c>
      <c r="D25" s="4">
        <v>29247202.286399998</v>
      </c>
      <c r="E25" s="4">
        <v>5658734.5007999986</v>
      </c>
      <c r="F25" s="4">
        <v>4121633.0977999987</v>
      </c>
      <c r="G25" s="4">
        <v>3923090.4006000017</v>
      </c>
      <c r="H25" s="4">
        <v>4060023.067100001</v>
      </c>
      <c r="I25" s="4">
        <v>3646123.5246999995</v>
      </c>
      <c r="J25" s="4">
        <v>9125514.0813999996</v>
      </c>
      <c r="K25" t="str">
        <f t="shared" si="0"/>
        <v>Si</v>
      </c>
      <c r="L25" s="10">
        <f t="shared" si="1"/>
        <v>0.16637950923754699</v>
      </c>
      <c r="M25" t="str">
        <f t="shared" si="2"/>
        <v>Si</v>
      </c>
      <c r="N25" s="11">
        <f>+Base!D25/Base!B25</f>
        <v>0.16637950923754699</v>
      </c>
    </row>
    <row r="26" spans="1:14" x14ac:dyDescent="0.25">
      <c r="A26" s="6" t="s">
        <v>34</v>
      </c>
      <c r="B26" s="1">
        <v>177318559.92880008</v>
      </c>
      <c r="C26" s="4">
        <v>113894473.08760004</v>
      </c>
      <c r="D26" s="4">
        <v>34525752.463500023</v>
      </c>
      <c r="E26" s="4">
        <v>6092304.6615999984</v>
      </c>
      <c r="F26" s="4">
        <v>3859365.9589000009</v>
      </c>
      <c r="G26" s="4">
        <v>3387280.8389999983</v>
      </c>
      <c r="H26" s="4">
        <v>3238214.4153</v>
      </c>
      <c r="I26" s="4">
        <v>3604219.5421000002</v>
      </c>
      <c r="J26" s="4">
        <v>8716948.9607999995</v>
      </c>
      <c r="K26" t="str">
        <f t="shared" si="0"/>
        <v>Si</v>
      </c>
      <c r="L26" s="10">
        <f t="shared" si="1"/>
        <v>0.19471031389699636</v>
      </c>
      <c r="M26" t="str">
        <f t="shared" si="2"/>
        <v>Si</v>
      </c>
      <c r="N26" s="11">
        <f>+Base!D26/Base!B26</f>
        <v>0.19471031389699636</v>
      </c>
    </row>
    <row r="27" spans="1:14" x14ac:dyDescent="0.25">
      <c r="A27" s="6" t="s">
        <v>35</v>
      </c>
      <c r="B27" s="1">
        <v>180574266.08619997</v>
      </c>
      <c r="C27" s="4">
        <v>112289961.5507001</v>
      </c>
      <c r="D27" s="4">
        <v>43558206.701099969</v>
      </c>
      <c r="E27" s="4">
        <v>4213753.8043999989</v>
      </c>
      <c r="F27" s="4">
        <v>3225719.0607999982</v>
      </c>
      <c r="G27" s="4">
        <v>2783921.9637999982</v>
      </c>
      <c r="H27" s="4">
        <v>564098.18200000026</v>
      </c>
      <c r="I27" s="4">
        <v>2887958.0607000007</v>
      </c>
      <c r="J27" s="4">
        <v>11050646.762699993</v>
      </c>
      <c r="K27" t="str">
        <f t="shared" si="0"/>
        <v>Si</v>
      </c>
      <c r="L27" s="10">
        <f t="shared" si="1"/>
        <v>0.24122045541254905</v>
      </c>
      <c r="M27" t="str">
        <f t="shared" si="2"/>
        <v>Si</v>
      </c>
      <c r="N27" s="11">
        <f>+Base!D27/Base!B27</f>
        <v>0.24122045541254905</v>
      </c>
    </row>
    <row r="28" spans="1:14" x14ac:dyDescent="0.25">
      <c r="A28" s="6" t="s">
        <v>36</v>
      </c>
      <c r="B28" s="1">
        <v>194566545.63279992</v>
      </c>
      <c r="C28" s="4">
        <v>136587863.59560007</v>
      </c>
      <c r="D28" s="4">
        <v>28730886.85930001</v>
      </c>
      <c r="E28" s="4">
        <v>8103706.3705000039</v>
      </c>
      <c r="F28" s="4">
        <v>2997747.2367000007</v>
      </c>
      <c r="G28" s="4">
        <v>580277.40240000002</v>
      </c>
      <c r="H28" s="4">
        <v>2567275.6315000015</v>
      </c>
      <c r="I28" s="4">
        <v>2372698.9356</v>
      </c>
      <c r="J28" s="4">
        <v>12626089.601199999</v>
      </c>
      <c r="K28" t="str">
        <f t="shared" si="0"/>
        <v>Si</v>
      </c>
      <c r="L28" s="10">
        <f t="shared" si="1"/>
        <v>0.14766611991725967</v>
      </c>
      <c r="M28" t="str">
        <f t="shared" si="2"/>
        <v>Si</v>
      </c>
      <c r="N28" s="11">
        <f>+Base!D28/Base!B28</f>
        <v>0.14766611991725967</v>
      </c>
    </row>
    <row r="29" spans="1:14" x14ac:dyDescent="0.25">
      <c r="A29" s="6" t="s">
        <v>37</v>
      </c>
      <c r="B29" s="1">
        <v>193431271.29290003</v>
      </c>
      <c r="C29" s="4">
        <v>140080750.32579994</v>
      </c>
      <c r="D29" s="4">
        <v>35369645.928599998</v>
      </c>
      <c r="E29" s="4">
        <v>896997.16529999999</v>
      </c>
      <c r="F29" s="4">
        <v>5749700.6490999963</v>
      </c>
      <c r="G29" s="4">
        <v>2435375.2644999996</v>
      </c>
      <c r="H29" s="4">
        <v>492437.62880000006</v>
      </c>
      <c r="I29" s="4">
        <v>2246954.4686999996</v>
      </c>
      <c r="J29" s="4">
        <v>6159409.8621000005</v>
      </c>
      <c r="K29" t="str">
        <f t="shared" si="0"/>
        <v>Si</v>
      </c>
      <c r="L29" s="10">
        <f t="shared" si="1"/>
        <v>0.18285381516746643</v>
      </c>
      <c r="M29" t="str">
        <f t="shared" si="2"/>
        <v>Si</v>
      </c>
      <c r="N29" s="11">
        <f>+Base!D29/Base!B29</f>
        <v>0.18285381516746643</v>
      </c>
    </row>
    <row r="30" spans="1:14" x14ac:dyDescent="0.25">
      <c r="A30" s="6" t="s">
        <v>38</v>
      </c>
      <c r="B30" s="1">
        <v>201858871.31900004</v>
      </c>
      <c r="C30" s="4">
        <v>149731725.0262</v>
      </c>
      <c r="D30" s="4">
        <v>31218293.586999986</v>
      </c>
      <c r="E30" s="4">
        <v>4835215.5598999998</v>
      </c>
      <c r="F30" s="4">
        <v>3747495.4649000014</v>
      </c>
      <c r="G30" s="4">
        <v>4637880.0019999985</v>
      </c>
      <c r="H30" s="4">
        <v>387324.24419999996</v>
      </c>
      <c r="I30" s="4">
        <v>2175820.5266</v>
      </c>
      <c r="J30" s="4">
        <v>5125116.9081999986</v>
      </c>
      <c r="K30" t="str">
        <f t="shared" si="0"/>
        <v>Si</v>
      </c>
      <c r="L30" s="10">
        <f t="shared" si="1"/>
        <v>0.15465405797135037</v>
      </c>
      <c r="M30" t="str">
        <f t="shared" si="2"/>
        <v>Si</v>
      </c>
      <c r="N30" s="11">
        <f>+Base!D30/Base!B30</f>
        <v>0.15465405797135037</v>
      </c>
    </row>
    <row r="31" spans="1:14" x14ac:dyDescent="0.25">
      <c r="A31" s="6" t="s">
        <v>39</v>
      </c>
      <c r="B31" s="1">
        <v>205089209.76149991</v>
      </c>
      <c r="C31" s="4">
        <v>151209840.48729992</v>
      </c>
      <c r="D31" s="4">
        <v>37507288.982899994</v>
      </c>
      <c r="E31" s="4">
        <v>805224.82899999979</v>
      </c>
      <c r="F31" s="4">
        <v>3374504.6266000029</v>
      </c>
      <c r="G31" s="4">
        <v>2880419.6884000003</v>
      </c>
      <c r="H31" s="4">
        <v>4114291.4493000004</v>
      </c>
      <c r="I31" s="4">
        <v>349757.74429999996</v>
      </c>
      <c r="J31" s="4">
        <v>4847881.9536999995</v>
      </c>
      <c r="K31" t="str">
        <f t="shared" si="0"/>
        <v>Si</v>
      </c>
      <c r="L31" s="10">
        <f t="shared" si="1"/>
        <v>0.18288280025320472</v>
      </c>
      <c r="M31" t="str">
        <f t="shared" si="2"/>
        <v>Si</v>
      </c>
      <c r="N31" s="11">
        <f>+Base!D31/Base!B31</f>
        <v>0.18288280025320472</v>
      </c>
    </row>
    <row r="32" spans="1:14" x14ac:dyDescent="0.25">
      <c r="A32" s="6" t="s">
        <v>40</v>
      </c>
      <c r="B32" s="1">
        <v>214447884.02619994</v>
      </c>
      <c r="C32" s="4">
        <v>158835946.07130009</v>
      </c>
      <c r="D32" s="4">
        <v>35570203.448999964</v>
      </c>
      <c r="E32" s="4">
        <v>4785980.674399999</v>
      </c>
      <c r="F32" s="4">
        <v>3617150.0918999994</v>
      </c>
      <c r="G32" s="4">
        <v>2550210.8022999996</v>
      </c>
      <c r="H32" s="4">
        <v>2291877.0253999992</v>
      </c>
      <c r="I32" s="4">
        <v>1977248.5256000003</v>
      </c>
      <c r="J32" s="4">
        <v>4819267.3863000013</v>
      </c>
      <c r="K32" t="str">
        <f t="shared" si="0"/>
        <v>Si</v>
      </c>
      <c r="L32" s="10">
        <f t="shared" si="1"/>
        <v>0.16586875459519204</v>
      </c>
      <c r="M32" t="str">
        <f t="shared" si="2"/>
        <v>Si</v>
      </c>
      <c r="N32" s="11">
        <f>+Base!D32/Base!B32</f>
        <v>0.16586875459519204</v>
      </c>
    </row>
    <row r="33" spans="1:14" x14ac:dyDescent="0.25">
      <c r="A33" s="6" t="s">
        <v>41</v>
      </c>
      <c r="B33" s="1">
        <v>216491555.37589994</v>
      </c>
      <c r="C33" s="4">
        <v>162338853.61029986</v>
      </c>
      <c r="D33" s="4">
        <v>34295304.295099989</v>
      </c>
      <c r="E33" s="4">
        <v>5646251.126500003</v>
      </c>
      <c r="F33" s="4">
        <v>3213090.7937000003</v>
      </c>
      <c r="G33" s="4">
        <v>2879514.1187999994</v>
      </c>
      <c r="H33" s="4">
        <v>2155611.3296999992</v>
      </c>
      <c r="I33" s="4">
        <v>2159456.0178999985</v>
      </c>
      <c r="J33" s="4">
        <v>3803474.0839</v>
      </c>
      <c r="K33" t="str">
        <f t="shared" si="0"/>
        <v>Si</v>
      </c>
      <c r="L33" s="10">
        <f t="shared" si="1"/>
        <v>0.15841405100329276</v>
      </c>
      <c r="M33" t="str">
        <f t="shared" si="2"/>
        <v>Si</v>
      </c>
      <c r="N33" s="11">
        <f>+Base!D33/Base!B33</f>
        <v>0.15841405100329276</v>
      </c>
    </row>
    <row r="34" spans="1:14" x14ac:dyDescent="0.25">
      <c r="A34" s="6" t="s">
        <v>42</v>
      </c>
      <c r="B34" s="1">
        <v>235442992.59989986</v>
      </c>
      <c r="C34" s="4">
        <v>178043908.28339994</v>
      </c>
      <c r="D34" s="4">
        <v>42042857.31629999</v>
      </c>
      <c r="E34" s="4">
        <v>912081.24470000016</v>
      </c>
      <c r="F34" s="4">
        <v>4035115.2746999981</v>
      </c>
      <c r="G34" s="4">
        <v>2651917.1288999994</v>
      </c>
      <c r="H34" s="4">
        <v>2409770.3442000011</v>
      </c>
      <c r="I34" s="4">
        <v>1917091.761699999</v>
      </c>
      <c r="J34" s="4">
        <v>3430251.2459999989</v>
      </c>
      <c r="K34" t="str">
        <f t="shared" si="0"/>
        <v>Si</v>
      </c>
      <c r="L34" s="10">
        <f t="shared" si="1"/>
        <v>0.17856915957463018</v>
      </c>
      <c r="M34" t="str">
        <f t="shared" si="2"/>
        <v>Si</v>
      </c>
      <c r="N34" s="11">
        <f>+Base!D34/Base!B34</f>
        <v>0.17856915957463018</v>
      </c>
    </row>
    <row r="35" spans="1:14" x14ac:dyDescent="0.25">
      <c r="A35" s="6" t="s">
        <v>43</v>
      </c>
      <c r="B35" s="1">
        <v>244334268.24679992</v>
      </c>
      <c r="C35" s="4">
        <v>182219484.16929981</v>
      </c>
      <c r="D35" s="4">
        <v>41541851.296500005</v>
      </c>
      <c r="E35" s="4">
        <v>5738824.0084999995</v>
      </c>
      <c r="F35" s="4">
        <v>3862642.2583000017</v>
      </c>
      <c r="G35" s="4">
        <v>3231457.4259000015</v>
      </c>
      <c r="H35" s="4">
        <v>2298470.6209000004</v>
      </c>
      <c r="I35" s="4">
        <v>2124120.2421999997</v>
      </c>
      <c r="J35" s="4">
        <v>3317418.2251999998</v>
      </c>
      <c r="K35" t="str">
        <f t="shared" si="0"/>
        <v>Si</v>
      </c>
      <c r="L35" s="10">
        <f t="shared" si="1"/>
        <v>0.17002056893034317</v>
      </c>
      <c r="M35" t="str">
        <f t="shared" si="2"/>
        <v>Si</v>
      </c>
      <c r="N35" s="11">
        <f>+Base!D35/Base!B35</f>
        <v>0.17002056893034317</v>
      </c>
    </row>
    <row r="36" spans="1:14" x14ac:dyDescent="0.25">
      <c r="A36" s="6" t="s">
        <v>44</v>
      </c>
      <c r="B36" s="1">
        <v>269540634.45249999</v>
      </c>
      <c r="C36" s="4">
        <v>206659994.15980002</v>
      </c>
      <c r="D36" s="4">
        <v>47143332.418600008</v>
      </c>
      <c r="E36" s="4">
        <v>1098062.0609999998</v>
      </c>
      <c r="F36" s="4">
        <v>3967372.5436999979</v>
      </c>
      <c r="G36" s="4">
        <v>2998799.9134000009</v>
      </c>
      <c r="H36" s="4">
        <v>2909091.3070000005</v>
      </c>
      <c r="I36" s="4">
        <v>1896452.2583999995</v>
      </c>
      <c r="J36" s="4">
        <v>2867529.7905999995</v>
      </c>
      <c r="K36" t="str">
        <f t="shared" si="0"/>
        <v>Si</v>
      </c>
      <c r="L36" s="10">
        <f t="shared" si="1"/>
        <v>0.17490250594074297</v>
      </c>
      <c r="M36" t="str">
        <f t="shared" si="2"/>
        <v>Si</v>
      </c>
      <c r="N36" s="11">
        <f>+Base!D36/Base!B36</f>
        <v>0.17490250594074297</v>
      </c>
    </row>
    <row r="37" spans="1:14" x14ac:dyDescent="0.25">
      <c r="A37" s="6" t="s">
        <v>45</v>
      </c>
      <c r="B37" s="1">
        <v>281347380.41860014</v>
      </c>
      <c r="C37" s="4">
        <v>217671825.22090003</v>
      </c>
      <c r="D37" s="4">
        <v>43331925.70639997</v>
      </c>
      <c r="E37" s="4">
        <v>5361569.4606000045</v>
      </c>
      <c r="F37" s="4">
        <v>3965707.6021000012</v>
      </c>
      <c r="G37" s="4">
        <v>3179983.7082000012</v>
      </c>
      <c r="H37" s="4">
        <v>2530263.7360999999</v>
      </c>
      <c r="I37" s="4">
        <v>2524329.0497000008</v>
      </c>
      <c r="J37" s="4">
        <v>2781775.9345999993</v>
      </c>
      <c r="K37" t="str">
        <f t="shared" si="0"/>
        <v>Si</v>
      </c>
      <c r="L37" s="10">
        <f t="shared" si="1"/>
        <v>0.15401574253838424</v>
      </c>
      <c r="M37" t="str">
        <f t="shared" si="2"/>
        <v>Si</v>
      </c>
      <c r="N37" s="11">
        <f>+Base!D37/Base!B37</f>
        <v>0.15401574253838424</v>
      </c>
    </row>
    <row r="38" spans="1:14" x14ac:dyDescent="0.25">
      <c r="A38" s="6" t="s">
        <v>46</v>
      </c>
      <c r="B38" s="1">
        <v>310928587.65339988</v>
      </c>
      <c r="C38" s="4">
        <v>242516105.30160025</v>
      </c>
      <c r="D38" s="4">
        <v>46912312.639200002</v>
      </c>
      <c r="E38" s="4">
        <v>6434941.6386000011</v>
      </c>
      <c r="F38" s="4">
        <v>3685725.8142000008</v>
      </c>
      <c r="G38" s="4">
        <v>3231761.8201000025</v>
      </c>
      <c r="H38" s="4">
        <v>2688625.8079999988</v>
      </c>
      <c r="I38" s="4">
        <v>2041358.3895000003</v>
      </c>
      <c r="J38" s="4">
        <v>3417756.2421999993</v>
      </c>
      <c r="K38" t="str">
        <f t="shared" si="0"/>
        <v>Si</v>
      </c>
      <c r="L38" s="10">
        <f t="shared" si="1"/>
        <v>0.15087809388403478</v>
      </c>
      <c r="M38" t="str">
        <f t="shared" si="2"/>
        <v>Si</v>
      </c>
      <c r="N38" s="11">
        <f>+Base!D38/Base!B38</f>
        <v>0.15087809388403478</v>
      </c>
    </row>
    <row r="39" spans="1:14" x14ac:dyDescent="0.25">
      <c r="A39" s="6" t="s">
        <v>47</v>
      </c>
      <c r="B39" s="1">
        <v>322519481.48040009</v>
      </c>
      <c r="C39" s="4">
        <v>245074512.11789992</v>
      </c>
      <c r="D39" s="4">
        <v>61239879.716700025</v>
      </c>
      <c r="E39" s="4">
        <v>4567374.9296000013</v>
      </c>
      <c r="F39" s="4">
        <v>3407171.9443999981</v>
      </c>
      <c r="G39" s="4">
        <v>2787006.7458000006</v>
      </c>
      <c r="H39" s="4">
        <v>500112.86889999988</v>
      </c>
      <c r="I39" s="4">
        <v>2294940.4605</v>
      </c>
      <c r="J39" s="4">
        <v>2648482.696599999</v>
      </c>
      <c r="K39" t="str">
        <f t="shared" si="0"/>
        <v>Si</v>
      </c>
      <c r="L39" s="10">
        <f t="shared" si="1"/>
        <v>0.18987962970671479</v>
      </c>
      <c r="M39" t="str">
        <f t="shared" si="2"/>
        <v>Si</v>
      </c>
      <c r="N39" s="11">
        <f>+Base!D39/Base!B39</f>
        <v>0.18987962970671479</v>
      </c>
    </row>
    <row r="40" spans="1:14" x14ac:dyDescent="0.25">
      <c r="A40" s="6" t="s">
        <v>48</v>
      </c>
      <c r="B40" s="1">
        <v>346043929.28319997</v>
      </c>
      <c r="C40" s="4">
        <v>267051569.94149995</v>
      </c>
      <c r="D40" s="4">
        <v>55229044.910200015</v>
      </c>
      <c r="E40" s="4">
        <v>11610118.418700015</v>
      </c>
      <c r="F40" s="4">
        <v>3589619.4246999994</v>
      </c>
      <c r="G40" s="4">
        <v>471246.58029999991</v>
      </c>
      <c r="H40" s="4">
        <v>2443344.5016000005</v>
      </c>
      <c r="I40" s="4">
        <v>2549212.0937000001</v>
      </c>
      <c r="J40" s="4">
        <v>3099773.4125000024</v>
      </c>
      <c r="K40" t="str">
        <f t="shared" si="0"/>
        <v>Si</v>
      </c>
      <c r="L40" s="10">
        <f t="shared" si="1"/>
        <v>0.15960125358824298</v>
      </c>
      <c r="M40" t="str">
        <f t="shared" si="2"/>
        <v>Si</v>
      </c>
      <c r="N40" s="11">
        <f>+Base!D40/Base!B40</f>
        <v>0.15960125358824298</v>
      </c>
    </row>
    <row r="41" spans="1:14" x14ac:dyDescent="0.25">
      <c r="A41" s="6" t="s">
        <v>49</v>
      </c>
      <c r="B41" s="1">
        <v>359165317.59439981</v>
      </c>
      <c r="C41" s="4">
        <v>268296115.59900001</v>
      </c>
      <c r="D41" s="4">
        <v>72158135.385599911</v>
      </c>
      <c r="E41" s="4">
        <v>1101575.3958999999</v>
      </c>
      <c r="F41" s="4">
        <v>8519831.001699999</v>
      </c>
      <c r="G41" s="4">
        <v>2996600.3309000013</v>
      </c>
      <c r="H41" s="4">
        <v>463335.07419999997</v>
      </c>
      <c r="I41" s="4">
        <v>2293254.2998000002</v>
      </c>
      <c r="J41" s="4">
        <v>3336470.5073000016</v>
      </c>
      <c r="K41" t="str">
        <f t="shared" si="0"/>
        <v>Si</v>
      </c>
      <c r="L41" s="10">
        <f t="shared" si="1"/>
        <v>0.20090507588231848</v>
      </c>
      <c r="M41" t="str">
        <f t="shared" si="2"/>
        <v>Si</v>
      </c>
      <c r="N41" s="11">
        <f>+Base!D41/Base!B41</f>
        <v>0.20090507588231848</v>
      </c>
    </row>
    <row r="42" spans="1:14" x14ac:dyDescent="0.25">
      <c r="A42" s="6" t="s">
        <v>50</v>
      </c>
      <c r="B42" s="1">
        <v>380106018.95819986</v>
      </c>
      <c r="C42" s="4">
        <v>290175898.28969997</v>
      </c>
      <c r="D42" s="4">
        <v>61516822.06629999</v>
      </c>
      <c r="E42" s="4">
        <v>9330187.1336999964</v>
      </c>
      <c r="F42" s="4">
        <v>5931070.2946000006</v>
      </c>
      <c r="G42" s="4">
        <v>6937482.3220999995</v>
      </c>
      <c r="H42" s="4">
        <v>560093.46629999997</v>
      </c>
      <c r="I42" s="4">
        <v>2422168.4205000009</v>
      </c>
      <c r="J42" s="4">
        <v>3232296.9649999985</v>
      </c>
      <c r="K42" t="str">
        <f t="shared" si="0"/>
        <v>Si</v>
      </c>
      <c r="L42" s="10">
        <f t="shared" si="1"/>
        <v>0.16184122060183681</v>
      </c>
      <c r="M42" t="str">
        <f t="shared" si="2"/>
        <v>Si</v>
      </c>
      <c r="N42" s="11">
        <f>+Base!D42/Base!B42</f>
        <v>0.16184122060183681</v>
      </c>
    </row>
    <row r="43" spans="1:14" x14ac:dyDescent="0.25">
      <c r="A43" s="6" t="s">
        <v>51</v>
      </c>
      <c r="B43" s="1">
        <v>385035270.57329988</v>
      </c>
      <c r="C43" s="4">
        <v>286484472.40929985</v>
      </c>
      <c r="D43" s="4">
        <v>76733566.998400003</v>
      </c>
      <c r="E43" s="4">
        <v>1251106.2871999997</v>
      </c>
      <c r="F43" s="4">
        <v>6210825.111200002</v>
      </c>
      <c r="G43" s="4">
        <v>4548962.5379999988</v>
      </c>
      <c r="H43" s="4">
        <v>5983875.2169999965</v>
      </c>
      <c r="I43" s="4">
        <v>524005.07910000015</v>
      </c>
      <c r="J43" s="4">
        <v>3298456.9330999996</v>
      </c>
      <c r="K43" t="str">
        <f t="shared" si="0"/>
        <v>Si</v>
      </c>
      <c r="L43" s="10">
        <f t="shared" si="1"/>
        <v>0.19928970892497</v>
      </c>
      <c r="M43" t="str">
        <f t="shared" si="2"/>
        <v>Si</v>
      </c>
      <c r="N43" s="11">
        <f>+Base!D43/Base!B43</f>
        <v>0.19928970892497</v>
      </c>
    </row>
    <row r="44" spans="1:14" x14ac:dyDescent="0.25">
      <c r="A44" s="6" t="s">
        <v>52</v>
      </c>
      <c r="B44" s="1">
        <v>401939425.85219991</v>
      </c>
      <c r="C44" s="4">
        <v>296275890.77169991</v>
      </c>
      <c r="D44" s="4">
        <v>74529349.835899994</v>
      </c>
      <c r="E44" s="4">
        <v>9246330.1441000011</v>
      </c>
      <c r="F44" s="4">
        <v>6267299.0564000001</v>
      </c>
      <c r="G44" s="4">
        <v>4580065.0088000018</v>
      </c>
      <c r="H44" s="4">
        <v>3866281.8602999998</v>
      </c>
      <c r="I44" s="4">
        <v>3404042.7434999985</v>
      </c>
      <c r="J44" s="4">
        <v>3770166.4315000009</v>
      </c>
      <c r="K44" t="str">
        <f t="shared" si="0"/>
        <v>Si</v>
      </c>
      <c r="L44" s="10">
        <f t="shared" si="1"/>
        <v>0.1854243327284488</v>
      </c>
      <c r="M44" t="str">
        <f t="shared" si="2"/>
        <v>Si</v>
      </c>
      <c r="N44" s="11">
        <f>+Base!D44/Base!B44</f>
        <v>0.1854243327284488</v>
      </c>
    </row>
    <row r="45" spans="1:14" x14ac:dyDescent="0.25">
      <c r="A45" s="6" t="s">
        <v>53</v>
      </c>
      <c r="B45" s="1">
        <v>419918785.05250019</v>
      </c>
      <c r="C45" s="4">
        <v>308783697.03549969</v>
      </c>
      <c r="D45" s="4">
        <v>76127533.41230002</v>
      </c>
      <c r="E45" s="4">
        <v>11152866.5063</v>
      </c>
      <c r="F45" s="4">
        <v>6589156.0053000003</v>
      </c>
      <c r="G45" s="4">
        <v>4967423.5190000003</v>
      </c>
      <c r="H45" s="4">
        <v>4176648.0306999995</v>
      </c>
      <c r="I45" s="4">
        <v>3387253.1438999991</v>
      </c>
      <c r="J45" s="4">
        <v>4734207.3995000003</v>
      </c>
      <c r="K45" t="str">
        <f t="shared" si="0"/>
        <v>Si</v>
      </c>
      <c r="L45" s="10">
        <f t="shared" si="1"/>
        <v>0.18129108799641389</v>
      </c>
      <c r="M45" t="str">
        <f t="shared" si="2"/>
        <v>Si</v>
      </c>
      <c r="N45" s="11">
        <f>+Base!D45/Base!B45</f>
        <v>0.18129108799641389</v>
      </c>
    </row>
    <row r="46" spans="1:14" x14ac:dyDescent="0.25">
      <c r="A46" s="6" t="s">
        <v>54</v>
      </c>
      <c r="B46" s="1">
        <v>445357090.70699996</v>
      </c>
      <c r="C46" s="4">
        <v>326387764.21939999</v>
      </c>
      <c r="D46" s="4">
        <v>91670627.861099944</v>
      </c>
      <c r="E46" s="4">
        <v>1483170.1687000005</v>
      </c>
      <c r="F46" s="4">
        <v>7751590.509300001</v>
      </c>
      <c r="G46" s="4">
        <v>5375103.5999000007</v>
      </c>
      <c r="H46" s="4">
        <v>4386431.7449999992</v>
      </c>
      <c r="I46" s="4">
        <v>3706295.5355000016</v>
      </c>
      <c r="J46" s="4">
        <v>4596107.0681000007</v>
      </c>
      <c r="K46" t="str">
        <f t="shared" si="0"/>
        <v>Si</v>
      </c>
      <c r="L46" s="10">
        <f t="shared" si="1"/>
        <v>0.20583623742371257</v>
      </c>
      <c r="M46" t="str">
        <f t="shared" si="2"/>
        <v>Si</v>
      </c>
      <c r="N46" s="11">
        <f>+Base!D46/Base!B46</f>
        <v>0.20583623742371257</v>
      </c>
    </row>
    <row r="47" spans="1:14" x14ac:dyDescent="0.25">
      <c r="A47" s="6" t="s">
        <v>55</v>
      </c>
      <c r="B47" s="1">
        <v>462110287.71459997</v>
      </c>
      <c r="C47" s="2">
        <v>340789626.45890009</v>
      </c>
      <c r="D47" s="2">
        <v>79838707.722399995</v>
      </c>
      <c r="E47" s="2">
        <v>13836366.269200001</v>
      </c>
      <c r="F47" s="2">
        <v>7876233.3716999991</v>
      </c>
      <c r="G47" s="2">
        <v>5847486.1455999985</v>
      </c>
      <c r="H47" s="2">
        <v>4846023.604100001</v>
      </c>
      <c r="I47" s="2">
        <v>4010236.6687999992</v>
      </c>
      <c r="J47" s="2">
        <v>5065607.4738999968</v>
      </c>
      <c r="K47" t="str">
        <f t="shared" si="0"/>
        <v>Si</v>
      </c>
      <c r="L47" s="10">
        <f t="shared" si="1"/>
        <v>0.1727698124126345</v>
      </c>
      <c r="M47" t="str">
        <f t="shared" si="2"/>
        <v>Si</v>
      </c>
      <c r="N47" s="11">
        <f>+Base!D47/Base!B47</f>
        <v>0.1727698124126345</v>
      </c>
    </row>
    <row r="48" spans="1:14" x14ac:dyDescent="0.25">
      <c r="A48" s="6" t="s">
        <v>56</v>
      </c>
      <c r="B48" s="1">
        <v>477705305.60600001</v>
      </c>
      <c r="C48" s="4">
        <v>346878966.00409991</v>
      </c>
      <c r="D48" s="4">
        <v>98665585.814700022</v>
      </c>
      <c r="E48" s="4">
        <v>1897009.2575000003</v>
      </c>
      <c r="F48" s="4">
        <v>9215481.6197999939</v>
      </c>
      <c r="G48" s="4">
        <v>6379842.0672999956</v>
      </c>
      <c r="H48" s="4">
        <v>5470454.006500002</v>
      </c>
      <c r="I48" s="4">
        <v>4327203.1415000018</v>
      </c>
      <c r="J48" s="4">
        <v>4870763.6945999991</v>
      </c>
      <c r="K48" t="str">
        <f t="shared" si="0"/>
        <v>Si</v>
      </c>
      <c r="L48" s="10">
        <f t="shared" si="1"/>
        <v>0.20654069497833263</v>
      </c>
      <c r="M48" t="str">
        <f t="shared" si="2"/>
        <v>Si</v>
      </c>
      <c r="N48" s="11">
        <f>+Base!D48/Base!B48</f>
        <v>0.20654069497833263</v>
      </c>
    </row>
    <row r="49" spans="1:14" x14ac:dyDescent="0.25">
      <c r="A49" s="6" t="s">
        <v>57</v>
      </c>
      <c r="B49" s="1">
        <v>477488757.16300011</v>
      </c>
      <c r="C49" s="4">
        <v>351400564.22989988</v>
      </c>
      <c r="D49" s="4">
        <v>83186540.465700045</v>
      </c>
      <c r="E49" s="4">
        <v>11330679.098300006</v>
      </c>
      <c r="F49" s="4">
        <v>8322161.7768000001</v>
      </c>
      <c r="G49" s="4">
        <v>7423645.0725000026</v>
      </c>
      <c r="H49" s="4">
        <v>5622567.7226000037</v>
      </c>
      <c r="I49" s="4">
        <v>4839387.8292000014</v>
      </c>
      <c r="J49" s="4">
        <v>5363210.9679999966</v>
      </c>
      <c r="K49" t="str">
        <f t="shared" si="0"/>
        <v>Si</v>
      </c>
      <c r="L49" s="10">
        <f t="shared" si="1"/>
        <v>0.17421675215968005</v>
      </c>
      <c r="M49" t="str">
        <f t="shared" si="2"/>
        <v>Si</v>
      </c>
      <c r="N49" s="11">
        <f>+Base!D49/Base!B49</f>
        <v>0.17421675215968005</v>
      </c>
    </row>
    <row r="50" spans="1:14" x14ac:dyDescent="0.25">
      <c r="A50" s="6" t="s">
        <v>58</v>
      </c>
      <c r="B50" s="1">
        <v>478974084.27220011</v>
      </c>
      <c r="C50" s="4">
        <v>355227531.91070026</v>
      </c>
      <c r="D50" s="4">
        <v>75203485.489000022</v>
      </c>
      <c r="E50" s="4">
        <v>15997364.532300003</v>
      </c>
      <c r="F50" s="4">
        <v>8539577.4605999961</v>
      </c>
      <c r="G50" s="4">
        <v>7309944.2176000001</v>
      </c>
      <c r="H50" s="4">
        <v>6620007.8420000002</v>
      </c>
      <c r="I50" s="4">
        <v>5199323.9466999965</v>
      </c>
      <c r="J50" s="4">
        <v>4876848.8733000001</v>
      </c>
      <c r="K50" t="str">
        <f t="shared" si="0"/>
        <v>Si</v>
      </c>
      <c r="L50" s="10">
        <f t="shared" si="1"/>
        <v>0.15700950836050248</v>
      </c>
      <c r="M50" t="str">
        <f t="shared" si="2"/>
        <v>Si</v>
      </c>
      <c r="N50" s="11">
        <f>+Base!D50/Base!B50</f>
        <v>0.15700950836050248</v>
      </c>
    </row>
    <row r="51" spans="1:14" x14ac:dyDescent="0.25">
      <c r="A51" s="6" t="s">
        <v>59</v>
      </c>
      <c r="B51" s="1">
        <v>484144162.42270023</v>
      </c>
      <c r="C51" s="4">
        <v>338897262.15359968</v>
      </c>
      <c r="D51" s="4">
        <v>106254973.08399998</v>
      </c>
      <c r="E51" s="4">
        <v>11921604.517600002</v>
      </c>
      <c r="F51" s="4">
        <v>7936550.9240999995</v>
      </c>
      <c r="G51" s="4">
        <v>6508248.7312000003</v>
      </c>
      <c r="H51" s="4">
        <v>1029192.9176999998</v>
      </c>
      <c r="I51" s="4">
        <v>6329700.6755999988</v>
      </c>
      <c r="J51" s="4">
        <v>5266629.4188999999</v>
      </c>
      <c r="K51" t="str">
        <f t="shared" si="0"/>
        <v>Si</v>
      </c>
      <c r="L51" s="10">
        <f t="shared" si="1"/>
        <v>0.21946969793519908</v>
      </c>
      <c r="M51" t="str">
        <f t="shared" si="2"/>
        <v>Si</v>
      </c>
      <c r="N51" s="11">
        <f>+Base!D51/Base!B51</f>
        <v>0.21946969793519908</v>
      </c>
    </row>
    <row r="52" spans="1:14" x14ac:dyDescent="0.25">
      <c r="A52" s="6" t="s">
        <v>60</v>
      </c>
      <c r="B52" s="1">
        <v>481438714.53669977</v>
      </c>
      <c r="C52" s="4">
        <v>352801349.18009984</v>
      </c>
      <c r="D52" s="4">
        <v>75232475.673899963</v>
      </c>
      <c r="E52" s="4">
        <v>23366122.976299986</v>
      </c>
      <c r="F52" s="4">
        <v>9421967.5263</v>
      </c>
      <c r="G52" s="4">
        <v>1250989.4502000003</v>
      </c>
      <c r="H52" s="4">
        <v>6748732.3121000025</v>
      </c>
      <c r="I52" s="4">
        <v>5977882.7275999989</v>
      </c>
      <c r="J52" s="4">
        <v>6639194.6901999973</v>
      </c>
      <c r="K52" t="str">
        <f t="shared" si="0"/>
        <v>Si</v>
      </c>
      <c r="L52" s="10">
        <f t="shared" si="1"/>
        <v>0.15626594497349058</v>
      </c>
      <c r="M52" t="str">
        <f t="shared" si="2"/>
        <v>Si</v>
      </c>
      <c r="N52" s="11">
        <f>+Base!D52/Base!B52</f>
        <v>0.15626594497349058</v>
      </c>
    </row>
    <row r="53" spans="1:14" x14ac:dyDescent="0.25">
      <c r="A53" s="6" t="s">
        <v>61</v>
      </c>
      <c r="B53" s="1">
        <v>484901411.89039981</v>
      </c>
      <c r="C53" s="4">
        <v>332920647.34539986</v>
      </c>
      <c r="D53" s="4">
        <v>109908223.18290003</v>
      </c>
      <c r="E53" s="4">
        <v>1639370.816300001</v>
      </c>
      <c r="F53" s="4">
        <v>17551869.223399997</v>
      </c>
      <c r="G53" s="4">
        <v>8124758.4466999983</v>
      </c>
      <c r="H53" s="4">
        <v>1198097.4979999999</v>
      </c>
      <c r="I53" s="4">
        <v>6497827.5462999996</v>
      </c>
      <c r="J53" s="4">
        <v>7060617.8314000005</v>
      </c>
      <c r="K53" t="str">
        <f t="shared" si="0"/>
        <v>Si</v>
      </c>
      <c r="L53" s="10">
        <f t="shared" si="1"/>
        <v>0.22666096754476375</v>
      </c>
      <c r="M53" t="str">
        <f t="shared" si="2"/>
        <v>Si</v>
      </c>
      <c r="N53" s="11">
        <f>+Base!D53/Base!B53</f>
        <v>0.22666096754476375</v>
      </c>
    </row>
    <row r="54" spans="1:14" x14ac:dyDescent="0.25">
      <c r="A54" s="6" t="s">
        <v>62</v>
      </c>
      <c r="B54" s="1">
        <v>479334385.92559975</v>
      </c>
      <c r="C54" s="4">
        <v>347971657.35699975</v>
      </c>
      <c r="D54" s="4">
        <v>73931796.088799983</v>
      </c>
      <c r="E54" s="4">
        <v>15572667.171300003</v>
      </c>
      <c r="F54" s="4">
        <v>10165453.584600007</v>
      </c>
      <c r="G54" s="4">
        <v>14979697.937899988</v>
      </c>
      <c r="H54" s="4">
        <v>1139027.5334999999</v>
      </c>
      <c r="I54" s="4">
        <v>7633986.752799999</v>
      </c>
      <c r="J54" s="4">
        <v>7940099.4997000024</v>
      </c>
      <c r="K54" t="str">
        <f t="shared" si="0"/>
        <v>Si</v>
      </c>
      <c r="L54" s="10">
        <f t="shared" si="1"/>
        <v>0.15423845703461667</v>
      </c>
      <c r="M54" t="str">
        <f t="shared" si="2"/>
        <v>Si</v>
      </c>
      <c r="N54" s="11">
        <f>+Base!D54/Base!B54</f>
        <v>0.15423845703461667</v>
      </c>
    </row>
    <row r="55" spans="1:14" x14ac:dyDescent="0.25">
      <c r="A55" s="6" t="s">
        <v>63</v>
      </c>
      <c r="B55" s="1">
        <v>471834672.41119957</v>
      </c>
      <c r="C55" s="4">
        <v>333692572.74629962</v>
      </c>
      <c r="D55" s="4">
        <v>91831921.735700011</v>
      </c>
      <c r="E55" s="4">
        <v>1784981.7083000003</v>
      </c>
      <c r="F55" s="4">
        <v>11513218.60909999</v>
      </c>
      <c r="G55" s="4">
        <v>8676618.2981000077</v>
      </c>
      <c r="H55" s="4">
        <v>13532313.626699992</v>
      </c>
      <c r="I55" s="4">
        <v>1096629.8444000003</v>
      </c>
      <c r="J55" s="4">
        <v>9706415.842600001</v>
      </c>
      <c r="K55" t="str">
        <f t="shared" si="0"/>
        <v>Si</v>
      </c>
      <c r="L55" s="10">
        <f t="shared" si="1"/>
        <v>0.19462732839537772</v>
      </c>
      <c r="M55" t="str">
        <f t="shared" si="2"/>
        <v>Si</v>
      </c>
      <c r="N55" s="11">
        <f>+Base!D55/Base!B55</f>
        <v>0.19462732839537772</v>
      </c>
    </row>
    <row r="56" spans="1:14" x14ac:dyDescent="0.25">
      <c r="A56" s="6" t="s">
        <v>64</v>
      </c>
      <c r="B56" s="1">
        <v>461339242.84499997</v>
      </c>
      <c r="C56" s="4">
        <v>333114169.88489991</v>
      </c>
      <c r="D56" s="4">
        <v>72318253.668800026</v>
      </c>
      <c r="E56" s="4">
        <v>13427092.332799997</v>
      </c>
      <c r="F56" s="4">
        <v>10801621.076900002</v>
      </c>
      <c r="G56" s="4">
        <v>8570298.9016000032</v>
      </c>
      <c r="H56" s="4">
        <v>7558091.3231000034</v>
      </c>
      <c r="I56" s="4">
        <v>6655863.327999997</v>
      </c>
      <c r="J56" s="4">
        <v>8893852.3288999982</v>
      </c>
      <c r="K56" t="str">
        <f t="shared" si="0"/>
        <v>Si</v>
      </c>
      <c r="L56" s="10">
        <f t="shared" si="1"/>
        <v>0.15675721237765458</v>
      </c>
      <c r="M56" t="str">
        <f t="shared" si="2"/>
        <v>Si</v>
      </c>
      <c r="N56" s="11">
        <f>+Base!D56/Base!B56</f>
        <v>0.15675721237765458</v>
      </c>
    </row>
    <row r="57" spans="1:14" x14ac:dyDescent="0.25">
      <c r="A57" s="6" t="s">
        <v>65</v>
      </c>
      <c r="B57" s="1">
        <v>443669263.41350043</v>
      </c>
      <c r="C57" s="4">
        <v>313782492.64100039</v>
      </c>
      <c r="D57" s="4">
        <v>75456665.729900047</v>
      </c>
      <c r="E57" s="4">
        <v>12970421.627300004</v>
      </c>
      <c r="F57" s="4">
        <v>9840038.3516000025</v>
      </c>
      <c r="G57" s="4">
        <v>8200277.9298999924</v>
      </c>
      <c r="H57" s="4">
        <v>8024131.921199997</v>
      </c>
      <c r="I57" s="4">
        <v>7178929.9053999977</v>
      </c>
      <c r="J57" s="4">
        <v>8216305.3071999997</v>
      </c>
      <c r="K57" t="str">
        <f t="shared" si="0"/>
        <v>Si</v>
      </c>
      <c r="L57" s="10">
        <f t="shared" si="1"/>
        <v>0.17007413393786155</v>
      </c>
      <c r="M57" t="str">
        <f t="shared" si="2"/>
        <v>Si</v>
      </c>
      <c r="N57" s="11">
        <f>+Base!D57/Base!B57</f>
        <v>0.17007413393786155</v>
      </c>
    </row>
    <row r="58" spans="1:14" x14ac:dyDescent="0.25">
      <c r="A58" s="6" t="s">
        <v>66</v>
      </c>
      <c r="B58" s="1">
        <v>435858192.16320002</v>
      </c>
      <c r="C58" s="4">
        <v>302643287.57980007</v>
      </c>
      <c r="D58" s="4">
        <v>90215069.948500007</v>
      </c>
      <c r="E58" s="4">
        <v>1578583.5285999998</v>
      </c>
      <c r="F58" s="4">
        <v>9067671.5865999982</v>
      </c>
      <c r="G58" s="4">
        <v>8145775.078300002</v>
      </c>
      <c r="H58" s="4">
        <v>7424754.3271999974</v>
      </c>
      <c r="I58" s="4">
        <v>7504470.5140999993</v>
      </c>
      <c r="J58" s="4">
        <v>9278579.6001000013</v>
      </c>
      <c r="K58" t="str">
        <f t="shared" si="0"/>
        <v>Si</v>
      </c>
      <c r="L58" s="10">
        <f t="shared" si="1"/>
        <v>0.2069826185915084</v>
      </c>
      <c r="M58" t="str">
        <f t="shared" si="2"/>
        <v>Si</v>
      </c>
      <c r="N58" s="11">
        <f>+Base!D58/Base!B58</f>
        <v>0.2069826185915084</v>
      </c>
    </row>
    <row r="59" spans="1:14" x14ac:dyDescent="0.25">
      <c r="A59" s="6" t="s">
        <v>67</v>
      </c>
      <c r="B59" s="1">
        <v>426741830.91470051</v>
      </c>
      <c r="C59" s="4">
        <v>292573598.08330047</v>
      </c>
      <c r="D59" s="4">
        <v>73761195.371800035</v>
      </c>
      <c r="E59" s="4">
        <v>15924899.826300001</v>
      </c>
      <c r="F59" s="4">
        <v>11963909.627899997</v>
      </c>
      <c r="G59" s="4">
        <v>6980305.6756000044</v>
      </c>
      <c r="H59" s="4">
        <v>7870889.843299998</v>
      </c>
      <c r="I59" s="4">
        <v>7218745.5713999989</v>
      </c>
      <c r="J59" s="4">
        <v>10448286.915100001</v>
      </c>
      <c r="K59" t="str">
        <f t="shared" si="0"/>
        <v>Si</v>
      </c>
      <c r="L59" s="10">
        <f t="shared" si="1"/>
        <v>0.17284735179041735</v>
      </c>
      <c r="M59" t="str">
        <f t="shared" si="2"/>
        <v>Si</v>
      </c>
      <c r="N59" s="11">
        <f>+Base!D59/Base!B59</f>
        <v>0.17284735179041735</v>
      </c>
    </row>
    <row r="60" spans="1:14" x14ac:dyDescent="0.25">
      <c r="A60" s="6" t="s">
        <v>68</v>
      </c>
      <c r="B60" s="1">
        <v>415676194.61020011</v>
      </c>
      <c r="C60" s="4">
        <v>281409534.26080006</v>
      </c>
      <c r="D60" s="4">
        <v>88647770.345200017</v>
      </c>
      <c r="E60" s="4">
        <v>1480120.5294999999</v>
      </c>
      <c r="F60" s="4">
        <v>10777455.293000001</v>
      </c>
      <c r="G60" s="4">
        <v>9649359.6688999981</v>
      </c>
      <c r="H60" s="4">
        <v>6506286.5975000001</v>
      </c>
      <c r="I60" s="4">
        <v>7495706.9039000021</v>
      </c>
      <c r="J60" s="4">
        <v>9709961.0113999993</v>
      </c>
      <c r="K60" t="str">
        <f t="shared" si="0"/>
        <v>Si</v>
      </c>
      <c r="L60" s="10">
        <f t="shared" si="1"/>
        <v>0.21326160000172578</v>
      </c>
      <c r="M60" t="str">
        <f t="shared" si="2"/>
        <v>Si</v>
      </c>
      <c r="N60" s="11">
        <f>+Base!D60/Base!B60</f>
        <v>0.21326160000172578</v>
      </c>
    </row>
    <row r="61" spans="1:14" x14ac:dyDescent="0.25">
      <c r="A61" s="6" t="s">
        <v>69</v>
      </c>
      <c r="B61" s="1">
        <v>406032440.16970062</v>
      </c>
      <c r="C61" s="4">
        <v>274242239.08500057</v>
      </c>
      <c r="D61" s="4">
        <v>74203109.054199994</v>
      </c>
      <c r="E61" s="4">
        <v>14447931.990300002</v>
      </c>
      <c r="F61" s="4">
        <v>9333199.6841000021</v>
      </c>
      <c r="G61" s="4">
        <v>8535025.2372999992</v>
      </c>
      <c r="H61" s="4">
        <v>8530052.1330999993</v>
      </c>
      <c r="I61" s="4">
        <v>6190150.3084999984</v>
      </c>
      <c r="J61" s="4">
        <v>10550732.677200001</v>
      </c>
      <c r="K61" t="str">
        <f t="shared" si="0"/>
        <v>Si</v>
      </c>
      <c r="L61" s="10">
        <f t="shared" si="1"/>
        <v>0.1827516762532248</v>
      </c>
      <c r="M61" t="str">
        <f t="shared" si="2"/>
        <v>Si</v>
      </c>
      <c r="N61" s="11">
        <f>+Base!D61/Base!B61</f>
        <v>0.1827516762532248</v>
      </c>
    </row>
    <row r="62" spans="1:14" x14ac:dyDescent="0.25">
      <c r="A62" s="6" t="s">
        <v>70</v>
      </c>
      <c r="B62" s="1">
        <v>399758591.09869862</v>
      </c>
      <c r="C62" s="4">
        <v>274509289.89979851</v>
      </c>
      <c r="D62" s="4">
        <v>67653413.798299983</v>
      </c>
      <c r="E62" s="4">
        <v>15728989.048899999</v>
      </c>
      <c r="F62" s="4">
        <v>10335368.364599999</v>
      </c>
      <c r="G62" s="4">
        <v>7925943.3021999998</v>
      </c>
      <c r="H62" s="4">
        <v>7522368.5345999999</v>
      </c>
      <c r="I62" s="4">
        <v>8047910.3424999993</v>
      </c>
      <c r="J62" s="4">
        <v>8035307.8078000005</v>
      </c>
      <c r="K62" t="str">
        <f t="shared" si="0"/>
        <v>Si</v>
      </c>
      <c r="L62" s="10">
        <f t="shared" si="1"/>
        <v>0.16923567198984013</v>
      </c>
      <c r="M62" t="str">
        <f t="shared" si="2"/>
        <v>Si</v>
      </c>
      <c r="N62" s="11">
        <f>+Base!D62/Base!B62</f>
        <v>0.16923567198984013</v>
      </c>
    </row>
    <row r="63" spans="1:14" x14ac:dyDescent="0.25">
      <c r="A63" s="6" t="s">
        <v>71</v>
      </c>
      <c r="B63" s="1">
        <v>393195895.03909957</v>
      </c>
      <c r="C63" s="4">
        <v>265427784.59099954</v>
      </c>
      <c r="D63" s="4">
        <v>81139227.022599965</v>
      </c>
      <c r="E63" s="4">
        <v>12247121.0887</v>
      </c>
      <c r="F63" s="4">
        <v>1135235.0063</v>
      </c>
      <c r="G63" s="4">
        <v>8472137.4422000013</v>
      </c>
      <c r="H63" s="4">
        <v>7487088.7184000015</v>
      </c>
      <c r="I63" s="4">
        <v>6787674.2930000005</v>
      </c>
      <c r="J63" s="4">
        <v>10499626.876899999</v>
      </c>
      <c r="K63" t="str">
        <f t="shared" si="0"/>
        <v>Si</v>
      </c>
      <c r="L63" s="10">
        <f t="shared" si="1"/>
        <v>0.20635827597979231</v>
      </c>
      <c r="M63" t="str">
        <f t="shared" si="2"/>
        <v>Si</v>
      </c>
      <c r="N63" s="11">
        <f>+Base!D63/Base!B63</f>
        <v>0.20635827597979231</v>
      </c>
    </row>
    <row r="64" spans="1:14" x14ac:dyDescent="0.25">
      <c r="A64" s="6" t="s">
        <v>72</v>
      </c>
      <c r="B64" s="1">
        <v>387619720.8682003</v>
      </c>
      <c r="C64" s="4">
        <v>241129837.6245001</v>
      </c>
      <c r="D64" s="4">
        <v>84840472.417299986</v>
      </c>
      <c r="E64" s="4">
        <v>26361257.788500018</v>
      </c>
      <c r="F64" s="4">
        <v>1287959.4480000003</v>
      </c>
      <c r="G64" s="4">
        <v>9588523.1607000008</v>
      </c>
      <c r="H64" s="4">
        <v>7413796.0530000003</v>
      </c>
      <c r="I64" s="4">
        <v>6897341.1984000001</v>
      </c>
      <c r="J64" s="4">
        <v>10100533.177800002</v>
      </c>
      <c r="K64" t="str">
        <f t="shared" si="0"/>
        <v>Si</v>
      </c>
      <c r="L64" s="10">
        <f t="shared" si="1"/>
        <v>0.21887553148036995</v>
      </c>
      <c r="M64" t="str">
        <f t="shared" si="2"/>
        <v>Si</v>
      </c>
      <c r="N64" s="11">
        <f>+Base!D64/Base!B64</f>
        <v>0.21887553148036995</v>
      </c>
    </row>
    <row r="65" spans="1:14" x14ac:dyDescent="0.25">
      <c r="A65" s="6" t="s">
        <v>73</v>
      </c>
      <c r="B65" s="1">
        <v>376528039.07480007</v>
      </c>
      <c r="C65" s="4">
        <v>251125461.80950013</v>
      </c>
      <c r="D65" s="4">
        <v>77279918.644000009</v>
      </c>
      <c r="E65" s="4">
        <v>1502189.7244000004</v>
      </c>
      <c r="F65" s="4">
        <v>19988000.377799999</v>
      </c>
      <c r="G65" s="4">
        <v>1119703.7379999999</v>
      </c>
      <c r="H65" s="4">
        <v>8555647.6744000018</v>
      </c>
      <c r="I65" s="4">
        <v>7129667.2008999996</v>
      </c>
      <c r="J65" s="4">
        <v>9827449.9058000017</v>
      </c>
      <c r="K65" t="str">
        <f t="shared" si="0"/>
        <v>Si</v>
      </c>
      <c r="L65" s="10">
        <f t="shared" si="1"/>
        <v>0.20524346296730317</v>
      </c>
      <c r="M65" t="str">
        <f t="shared" si="2"/>
        <v>Si</v>
      </c>
      <c r="N65" s="11">
        <f>+Base!D65/Base!B65</f>
        <v>0.20524346296730317</v>
      </c>
    </row>
    <row r="66" spans="1:14" x14ac:dyDescent="0.25">
      <c r="A66" s="6" t="s">
        <v>74</v>
      </c>
      <c r="B66" s="1">
        <v>371941005.41709977</v>
      </c>
      <c r="C66" s="4">
        <v>253852505.98719969</v>
      </c>
      <c r="D66" s="4">
        <v>57502656.872500107</v>
      </c>
      <c r="E66" s="4">
        <v>14251146.59009999</v>
      </c>
      <c r="F66" s="4">
        <v>10001007.3081</v>
      </c>
      <c r="G66" s="4">
        <v>9435948.6371999998</v>
      </c>
      <c r="H66" s="4">
        <v>8362951.5730999997</v>
      </c>
      <c r="I66" s="4">
        <v>7979865.0011999998</v>
      </c>
      <c r="J66" s="4">
        <v>10554923.447699999</v>
      </c>
      <c r="K66" t="str">
        <f t="shared" si="0"/>
        <v>Si</v>
      </c>
      <c r="L66" s="10">
        <f t="shared" si="1"/>
        <v>0.15460155249087373</v>
      </c>
      <c r="M66" t="str">
        <f t="shared" si="2"/>
        <v>Si</v>
      </c>
      <c r="N66" s="11">
        <f>+Base!D66/Base!B66</f>
        <v>0.15460155249087373</v>
      </c>
    </row>
    <row r="67" spans="1:14" x14ac:dyDescent="0.25">
      <c r="A67" s="6" t="s">
        <v>75</v>
      </c>
      <c r="B67" s="1">
        <v>369622005.74230003</v>
      </c>
      <c r="C67" s="4">
        <v>240740334.55049992</v>
      </c>
      <c r="D67" s="4">
        <v>82652677.584700018</v>
      </c>
      <c r="E67" s="4">
        <v>1279929.2847</v>
      </c>
      <c r="F67" s="4">
        <v>10316385.685199998</v>
      </c>
      <c r="G67" s="4">
        <v>7963580.0914000003</v>
      </c>
      <c r="H67" s="4">
        <v>8625796.4754999988</v>
      </c>
      <c r="I67" s="4">
        <v>7605747.824</v>
      </c>
      <c r="J67" s="4">
        <v>10437554.246299997</v>
      </c>
      <c r="K67" t="str">
        <f t="shared" ref="K67:K73" si="3">IF(D68&lt;C67,"Si","No")</f>
        <v>Si</v>
      </c>
      <c r="L67" s="10">
        <f t="shared" ref="L67:L73" si="4">D67/B67</f>
        <v>0.22361406058254377</v>
      </c>
      <c r="M67" t="str">
        <f t="shared" ref="M67:M73" si="5">+IF(D68 &lt;C67,"Si","No")</f>
        <v>Si</v>
      </c>
      <c r="N67" s="11">
        <f>+Base!D67/Base!B67</f>
        <v>0.22361406058254377</v>
      </c>
    </row>
    <row r="68" spans="1:14" x14ac:dyDescent="0.25">
      <c r="A68" s="6" t="s">
        <v>76</v>
      </c>
      <c r="B68" s="1">
        <v>365655428.13210046</v>
      </c>
      <c r="C68" s="4">
        <v>255183708.22510031</v>
      </c>
      <c r="D68" s="4">
        <v>53814295.309700087</v>
      </c>
      <c r="E68" s="4">
        <v>12702003.827399999</v>
      </c>
      <c r="F68" s="4">
        <v>10018445.837400001</v>
      </c>
      <c r="G68" s="4">
        <v>8354456.8047999991</v>
      </c>
      <c r="H68" s="4">
        <v>7174688.4372000005</v>
      </c>
      <c r="I68" s="4">
        <v>7632376.9641000004</v>
      </c>
      <c r="J68" s="4">
        <v>10775452.726399999</v>
      </c>
      <c r="K68" t="str">
        <f t="shared" si="3"/>
        <v>Si</v>
      </c>
      <c r="L68" s="10">
        <f t="shared" si="4"/>
        <v>0.1471721494320565</v>
      </c>
      <c r="M68" t="str">
        <f t="shared" si="5"/>
        <v>Si</v>
      </c>
      <c r="N68" s="11">
        <f>+Base!D68/Base!B68</f>
        <v>0.1471721494320565</v>
      </c>
    </row>
    <row r="69" spans="1:14" x14ac:dyDescent="0.25">
      <c r="A69" s="6" t="s">
        <v>77</v>
      </c>
      <c r="B69" s="1">
        <v>367209067.26310003</v>
      </c>
      <c r="C69" s="4">
        <v>262418979.55030003</v>
      </c>
      <c r="D69" s="4">
        <v>51763195.956500016</v>
      </c>
      <c r="E69" s="4">
        <v>12467847.163000001</v>
      </c>
      <c r="F69" s="4">
        <v>8924414.8339999989</v>
      </c>
      <c r="G69" s="4">
        <v>7968740.5268000001</v>
      </c>
      <c r="H69" s="4">
        <v>7523013.4468999999</v>
      </c>
      <c r="I69" s="4">
        <v>7000129.442400001</v>
      </c>
      <c r="J69" s="4">
        <v>9142746.3432</v>
      </c>
      <c r="K69" t="str">
        <f t="shared" si="3"/>
        <v>Si</v>
      </c>
      <c r="L69" s="10">
        <f t="shared" si="4"/>
        <v>0.14096382843240748</v>
      </c>
      <c r="M69" t="str">
        <f t="shared" si="5"/>
        <v>Si</v>
      </c>
      <c r="N69" s="11">
        <f>+Base!D69/Base!B69</f>
        <v>0.14096382843240748</v>
      </c>
    </row>
    <row r="70" spans="1:14" x14ac:dyDescent="0.25">
      <c r="A70" s="6" t="s">
        <v>78</v>
      </c>
      <c r="B70" s="1">
        <v>366428152.28779978</v>
      </c>
      <c r="C70" s="4">
        <v>257049693.9614999</v>
      </c>
      <c r="D70" s="4">
        <v>66928939.230099902</v>
      </c>
      <c r="E70" s="4">
        <v>2529423.6296000006</v>
      </c>
      <c r="F70" s="4">
        <v>9329541.911799999</v>
      </c>
      <c r="G70" s="4">
        <v>7672623.0945999995</v>
      </c>
      <c r="H70" s="4">
        <v>7417381.7265999997</v>
      </c>
      <c r="I70" s="4">
        <v>7178085.0889999988</v>
      </c>
      <c r="J70" s="4">
        <v>8322463.6446000021</v>
      </c>
      <c r="K70" t="str">
        <f t="shared" si="3"/>
        <v>Si</v>
      </c>
      <c r="L70" s="10">
        <f t="shared" si="4"/>
        <v>0.18265228479915652</v>
      </c>
      <c r="M70" t="str">
        <f t="shared" si="5"/>
        <v>Si</v>
      </c>
      <c r="N70" s="11">
        <f>+Base!D70/Base!B70</f>
        <v>0.18265228479915652</v>
      </c>
    </row>
    <row r="71" spans="1:14" x14ac:dyDescent="0.25">
      <c r="A71" s="6" t="s">
        <v>79</v>
      </c>
      <c r="B71" s="1">
        <v>365805674.14019912</v>
      </c>
      <c r="C71" s="4">
        <v>263246615.1500991</v>
      </c>
      <c r="D71" s="4">
        <v>47845400.577600002</v>
      </c>
      <c r="E71" s="4">
        <v>13566608.377899999</v>
      </c>
      <c r="F71" s="4">
        <v>9885617.6508999988</v>
      </c>
      <c r="G71" s="4">
        <v>7753003.8675000006</v>
      </c>
      <c r="H71" s="4">
        <v>6690025.1276000012</v>
      </c>
      <c r="I71" s="4">
        <v>6790437.6658999994</v>
      </c>
      <c r="J71" s="4">
        <v>10027965.722700002</v>
      </c>
      <c r="K71" t="str">
        <f t="shared" si="3"/>
        <v>Si</v>
      </c>
      <c r="L71" s="10">
        <f t="shared" si="4"/>
        <v>0.13079458291634569</v>
      </c>
      <c r="M71" t="str">
        <f t="shared" si="5"/>
        <v>Si</v>
      </c>
      <c r="N71" s="11">
        <f>+Base!D71/Base!B71</f>
        <v>0.13079458291634569</v>
      </c>
    </row>
    <row r="72" spans="1:14" x14ac:dyDescent="0.25">
      <c r="A72" s="6" t="s">
        <v>80</v>
      </c>
      <c r="B72" s="1">
        <v>364337606.60090101</v>
      </c>
      <c r="C72" s="4">
        <v>256108928.31220099</v>
      </c>
      <c r="D72" s="4">
        <v>62463134.048100002</v>
      </c>
      <c r="E72" s="4">
        <v>3852206.9805999999</v>
      </c>
      <c r="F72" s="4">
        <v>9462520.0091999993</v>
      </c>
      <c r="G72" s="4">
        <v>7725577.7364000008</v>
      </c>
      <c r="H72" s="4">
        <v>6947925.1422000006</v>
      </c>
      <c r="I72" s="4">
        <v>6160240.4049000004</v>
      </c>
      <c r="J72" s="4">
        <v>11617073.96729999</v>
      </c>
      <c r="K72" t="str">
        <f t="shared" si="3"/>
        <v>Si</v>
      </c>
      <c r="L72" s="10">
        <f t="shared" si="4"/>
        <v>0.1714430048296462</v>
      </c>
      <c r="M72" t="str">
        <f t="shared" si="5"/>
        <v>Si</v>
      </c>
      <c r="N72" s="11">
        <f>+Base!D72/Base!B72</f>
        <v>0.1714430048296462</v>
      </c>
    </row>
    <row r="73" spans="1:14" x14ac:dyDescent="0.25">
      <c r="A73" s="6" t="s">
        <v>81</v>
      </c>
      <c r="B73" s="1">
        <v>359730820.15010065</v>
      </c>
      <c r="C73" s="4">
        <v>261437330.96780071</v>
      </c>
      <c r="D73" s="4">
        <v>44215430.196700007</v>
      </c>
      <c r="E73" s="4">
        <v>12159084.405099999</v>
      </c>
      <c r="F73" s="4">
        <v>8616767.5778000001</v>
      </c>
      <c r="G73" s="4">
        <v>7949250.1771999998</v>
      </c>
      <c r="H73" s="4">
        <v>6813571.2445999999</v>
      </c>
      <c r="I73" s="4">
        <v>6171500.4926999994</v>
      </c>
      <c r="J73" s="4">
        <v>12367885.088200001</v>
      </c>
      <c r="K73" t="str">
        <f t="shared" si="3"/>
        <v>Si</v>
      </c>
      <c r="L73" s="10">
        <f t="shared" si="4"/>
        <v>0.12291254382443727</v>
      </c>
      <c r="M73" t="str">
        <f t="shared" si="5"/>
        <v>Si</v>
      </c>
      <c r="N73" s="11">
        <f>+Base!D73/Base!B73</f>
        <v>0.12291254382443727</v>
      </c>
    </row>
  </sheetData>
  <conditionalFormatting sqref="C14 D15 E16 F17 G18 H19 I20 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BCCB-C56D-4CDE-A2C7-48A3E8821995}">
  <dimension ref="A3:I13"/>
  <sheetViews>
    <sheetView topLeftCell="A2" workbookViewId="0">
      <selection activeCell="C13" sqref="C13"/>
    </sheetView>
  </sheetViews>
  <sheetFormatPr baseColWidth="10" defaultRowHeight="15" x14ac:dyDescent="0.25"/>
  <cols>
    <col min="1" max="1" width="4.7109375" customWidth="1"/>
    <col min="8" max="8" width="28.85546875" customWidth="1"/>
    <col min="9" max="9" width="15.7109375" customWidth="1"/>
  </cols>
  <sheetData>
    <row r="3" spans="1:9" x14ac:dyDescent="0.25">
      <c r="A3" s="7">
        <v>1</v>
      </c>
      <c r="B3" t="s">
        <v>82</v>
      </c>
      <c r="I3" s="8">
        <f>AVERAGE(Base!D20:D25)</f>
        <v>31096215.917583335</v>
      </c>
    </row>
    <row r="4" spans="1:9" x14ac:dyDescent="0.25">
      <c r="A4" s="7">
        <v>2</v>
      </c>
      <c r="B4" t="s">
        <v>83</v>
      </c>
      <c r="I4" s="8">
        <f>MAX(Base!J62:J73)</f>
        <v>12367885.088200001</v>
      </c>
    </row>
    <row r="5" spans="1:9" x14ac:dyDescent="0.25">
      <c r="A5" s="7">
        <v>3</v>
      </c>
      <c r="B5" t="s">
        <v>85</v>
      </c>
      <c r="I5" t="s">
        <v>93</v>
      </c>
    </row>
    <row r="6" spans="1:9" x14ac:dyDescent="0.25">
      <c r="A6" s="7">
        <v>4</v>
      </c>
      <c r="B6" t="s">
        <v>86</v>
      </c>
      <c r="I6" t="s">
        <v>93</v>
      </c>
    </row>
    <row r="7" spans="1:9" x14ac:dyDescent="0.25">
      <c r="A7" s="7">
        <v>5</v>
      </c>
      <c r="B7" t="s">
        <v>87</v>
      </c>
      <c r="I7" t="s">
        <v>93</v>
      </c>
    </row>
    <row r="8" spans="1:9" x14ac:dyDescent="0.25">
      <c r="A8" s="7">
        <v>6</v>
      </c>
      <c r="B8" t="s">
        <v>88</v>
      </c>
      <c r="I8" t="s">
        <v>93</v>
      </c>
    </row>
    <row r="9" spans="1:9" x14ac:dyDescent="0.25">
      <c r="A9" s="7">
        <v>7</v>
      </c>
      <c r="B9" t="s">
        <v>90</v>
      </c>
      <c r="I9" t="s">
        <v>93</v>
      </c>
    </row>
    <row r="10" spans="1:9" x14ac:dyDescent="0.25">
      <c r="A10" s="7">
        <v>8</v>
      </c>
      <c r="B10" t="s">
        <v>91</v>
      </c>
      <c r="I10" t="s">
        <v>93</v>
      </c>
    </row>
    <row r="11" spans="1:9" x14ac:dyDescent="0.25">
      <c r="A11" s="7"/>
    </row>
    <row r="12" spans="1:9" x14ac:dyDescent="0.25">
      <c r="A12" s="7"/>
    </row>
    <row r="13" spans="1:9" x14ac:dyDescent="0.25">
      <c r="A13" s="7"/>
    </row>
  </sheetData>
  <pageMargins left="0.7" right="0.7" top="0.75" bottom="0.75" header="0.3" footer="0.3"/>
  <ignoredErrors>
    <ignoredError sqref="I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AB4E-814A-48DA-B552-3D647C709306}">
  <dimension ref="B4:I4"/>
  <sheetViews>
    <sheetView showGridLines="0" topLeftCell="B2" zoomScale="115" zoomScaleNormal="115" workbookViewId="0">
      <selection activeCell="H2" sqref="H2"/>
    </sheetView>
  </sheetViews>
  <sheetFormatPr baseColWidth="10" defaultRowHeight="15" x14ac:dyDescent="0.25"/>
  <sheetData>
    <row r="4" spans="2:9" x14ac:dyDescent="0.25">
      <c r="B4" s="9">
        <v>4</v>
      </c>
      <c r="I4" s="9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Incisos</vt:lpstr>
      <vt:lpstr>Gráfcias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Kris Marroquin Noguera</dc:creator>
  <cp:lastModifiedBy>Edin Del Valle</cp:lastModifiedBy>
  <dcterms:created xsi:type="dcterms:W3CDTF">2025-01-21T01:18:12Z</dcterms:created>
  <dcterms:modified xsi:type="dcterms:W3CDTF">2025-07-05T15:46:44Z</dcterms:modified>
</cp:coreProperties>
</file>